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730" windowHeight="9795"/>
  </bookViews>
  <sheets>
    <sheet name="Final Assembly constituency" sheetId="1" r:id="rId1"/>
  </sheets>
  <definedNames>
    <definedName name="_xlnm._FilterDatabase" localSheetId="0" hidden="1">'Final Assembly constituency'!$A$4:$AP$4</definedName>
    <definedName name="_GoBack" localSheetId="0">'Final Assembly constituency'!#REF!</definedName>
    <definedName name="_xlnm.Print_Area" localSheetId="0">'Final Assembly constituency'!$A$1:$AJ$400</definedName>
    <definedName name="_xlnm.Print_Titles" localSheetId="0">'Final Assembly constituency'!$2:$4</definedName>
  </definedNames>
  <calcPr calcId="144525"/>
</workbook>
</file>

<file path=xl/calcChain.xml><?xml version="1.0" encoding="utf-8"?>
<calcChain xmlns="http://schemas.openxmlformats.org/spreadsheetml/2006/main">
  <c r="A398" i="1" l="1"/>
  <c r="AL396" i="1"/>
  <c r="AL395" i="1"/>
  <c r="A395" i="1"/>
  <c r="A394" i="1"/>
  <c r="A393" i="1"/>
  <c r="A391" i="1"/>
  <c r="AL389" i="1"/>
  <c r="A389" i="1"/>
  <c r="AL386" i="1"/>
  <c r="A386" i="1"/>
  <c r="AL383" i="1"/>
  <c r="A383" i="1"/>
  <c r="A381" i="1"/>
  <c r="AL378" i="1"/>
  <c r="A378" i="1"/>
  <c r="AG377" i="1"/>
  <c r="A377" i="1"/>
  <c r="AL376" i="1"/>
  <c r="AL375" i="1"/>
  <c r="AL374" i="1"/>
  <c r="AL373" i="1"/>
  <c r="AL372" i="1"/>
  <c r="AL371" i="1"/>
  <c r="AG371" i="1"/>
  <c r="A371" i="1"/>
  <c r="AL370" i="1"/>
  <c r="A370" i="1"/>
  <c r="AL369" i="1"/>
  <c r="A369" i="1"/>
  <c r="AL366" i="1"/>
  <c r="AL365" i="1"/>
  <c r="AL364" i="1"/>
  <c r="A364" i="1"/>
  <c r="AL362" i="1"/>
  <c r="A362" i="1"/>
  <c r="AL360" i="1"/>
  <c r="AL359" i="1"/>
  <c r="A359" i="1"/>
  <c r="AL355" i="1"/>
  <c r="AL354" i="1"/>
  <c r="AL353" i="1"/>
  <c r="A353" i="1"/>
  <c r="AL349" i="1"/>
  <c r="AL348" i="1"/>
  <c r="AL347" i="1"/>
  <c r="A347" i="1"/>
  <c r="A345" i="1"/>
  <c r="AL343" i="1"/>
  <c r="A343" i="1"/>
  <c r="AL342" i="1"/>
  <c r="AL341" i="1"/>
  <c r="AL340" i="1"/>
  <c r="AL339" i="1"/>
  <c r="A339" i="1"/>
  <c r="A336" i="1"/>
  <c r="A334" i="1"/>
  <c r="A333" i="1"/>
  <c r="AL330" i="1"/>
  <c r="A330" i="1"/>
  <c r="AL328" i="1"/>
  <c r="A328" i="1"/>
  <c r="AL326" i="1"/>
  <c r="A326" i="1"/>
  <c r="A324" i="1"/>
  <c r="A322" i="1"/>
  <c r="AL319" i="1"/>
  <c r="A319" i="1"/>
  <c r="A318" i="1"/>
  <c r="A317" i="1"/>
  <c r="AL316" i="1"/>
  <c r="AL315" i="1"/>
  <c r="A315" i="1"/>
  <c r="AL313" i="1"/>
  <c r="A313" i="1"/>
  <c r="AL310" i="1"/>
  <c r="A310" i="1"/>
  <c r="AL307" i="1"/>
  <c r="A307" i="1"/>
  <c r="AL305" i="1"/>
  <c r="A305" i="1"/>
  <c r="A303" i="1"/>
  <c r="AL301" i="1"/>
  <c r="A301" i="1"/>
  <c r="AL300" i="1"/>
  <c r="A300" i="1"/>
  <c r="AL298" i="1"/>
  <c r="A298" i="1"/>
  <c r="W297" i="1"/>
  <c r="A297" i="1"/>
  <c r="W296" i="1"/>
  <c r="AL295" i="1"/>
  <c r="A295" i="1"/>
  <c r="AL294" i="1"/>
  <c r="A294" i="1"/>
  <c r="W293" i="1"/>
  <c r="A293" i="1"/>
  <c r="A292" i="1"/>
  <c r="A290" i="1"/>
  <c r="AL287" i="1"/>
  <c r="AL286" i="1"/>
  <c r="A286" i="1"/>
  <c r="AP285" i="1"/>
  <c r="AL284" i="1"/>
  <c r="AL283" i="1"/>
  <c r="AL282" i="1"/>
  <c r="A282" i="1"/>
  <c r="A281" i="1"/>
  <c r="A279" i="1"/>
  <c r="A277" i="1"/>
  <c r="A275" i="1"/>
  <c r="A274" i="1"/>
  <c r="A272" i="1"/>
  <c r="A270" i="1"/>
  <c r="A268" i="1"/>
  <c r="A266" i="1"/>
  <c r="A264" i="1"/>
  <c r="AL262" i="1"/>
  <c r="A262" i="1"/>
  <c r="AL260" i="1"/>
  <c r="A260" i="1"/>
  <c r="AL258" i="1"/>
  <c r="A258" i="1"/>
  <c r="A257" i="1"/>
  <c r="A255" i="1"/>
  <c r="A253" i="1"/>
  <c r="AL249" i="1"/>
  <c r="A249" i="1"/>
  <c r="A248" i="1"/>
  <c r="A247" i="1"/>
  <c r="AL245" i="1"/>
  <c r="A245" i="1"/>
  <c r="AL244" i="1"/>
  <c r="AL243" i="1"/>
  <c r="AL242" i="1"/>
  <c r="AL241" i="1"/>
  <c r="A241" i="1"/>
  <c r="AL239" i="1"/>
  <c r="A239" i="1"/>
  <c r="AL235" i="1"/>
  <c r="A235" i="1"/>
  <c r="AI234" i="1"/>
  <c r="AH234" i="1"/>
  <c r="AG234" i="1"/>
  <c r="AF234" i="1"/>
  <c r="AE234" i="1"/>
  <c r="A234" i="1"/>
  <c r="AL231" i="1"/>
  <c r="A231" i="1"/>
  <c r="A229" i="1"/>
  <c r="A227" i="1"/>
  <c r="A225" i="1"/>
  <c r="A224" i="1"/>
  <c r="A222" i="1"/>
  <c r="A221" i="1"/>
  <c r="AL219" i="1"/>
  <c r="A219" i="1"/>
  <c r="A216" i="1"/>
  <c r="A213" i="1"/>
  <c r="A212" i="1"/>
  <c r="A211" i="1"/>
  <c r="A210" i="1"/>
  <c r="A207" i="1"/>
  <c r="A204" i="1"/>
  <c r="A203" i="1"/>
  <c r="AL200" i="1"/>
  <c r="A200" i="1"/>
  <c r="AL199" i="1"/>
  <c r="A199" i="1"/>
  <c r="AL198" i="1"/>
  <c r="A198" i="1"/>
  <c r="A197" i="1"/>
  <c r="A196" i="1"/>
  <c r="A195" i="1"/>
  <c r="A194" i="1"/>
  <c r="AL193" i="1"/>
  <c r="A193" i="1"/>
  <c r="AL192" i="1"/>
  <c r="A192" i="1"/>
  <c r="AL191" i="1"/>
  <c r="A191" i="1"/>
  <c r="AL190" i="1"/>
  <c r="A190" i="1"/>
  <c r="AL189" i="1"/>
  <c r="A189" i="1"/>
  <c r="AL188" i="1"/>
  <c r="A188" i="1"/>
  <c r="AL187" i="1"/>
  <c r="A187" i="1"/>
  <c r="AL186" i="1"/>
  <c r="A186" i="1"/>
  <c r="AL185" i="1"/>
  <c r="A185" i="1"/>
  <c r="A184" i="1"/>
  <c r="AL181" i="1"/>
  <c r="AL180" i="1"/>
  <c r="A180" i="1"/>
  <c r="A179" i="1"/>
  <c r="AL177" i="1"/>
  <c r="AL176" i="1"/>
  <c r="A176" i="1"/>
  <c r="AL174" i="1"/>
  <c r="AL173" i="1"/>
  <c r="AL172" i="1"/>
  <c r="A172" i="1"/>
  <c r="AL170" i="1"/>
  <c r="AL169" i="1"/>
  <c r="AL168" i="1"/>
  <c r="A168" i="1"/>
  <c r="A166" i="1"/>
  <c r="AL165" i="1"/>
  <c r="A165" i="1"/>
  <c r="A164" i="1"/>
  <c r="A163" i="1"/>
  <c r="A161" i="1"/>
  <c r="AL158" i="1"/>
  <c r="A158" i="1"/>
  <c r="A157" i="1"/>
  <c r="AL155" i="1"/>
  <c r="A155" i="1"/>
  <c r="AL152" i="1"/>
  <c r="A152" i="1"/>
  <c r="AL150" i="1"/>
  <c r="A150" i="1"/>
  <c r="AL147" i="1"/>
  <c r="A147" i="1"/>
  <c r="A145" i="1"/>
  <c r="A144" i="1"/>
  <c r="AL142" i="1"/>
  <c r="A142" i="1"/>
  <c r="AL140" i="1"/>
  <c r="A140" i="1"/>
  <c r="AL137" i="1"/>
  <c r="AL136" i="1"/>
  <c r="A136" i="1"/>
  <c r="A135" i="1"/>
  <c r="AP132" i="1"/>
  <c r="AL131" i="1"/>
  <c r="A131" i="1"/>
  <c r="A130" i="1"/>
  <c r="AL126" i="1"/>
  <c r="A126" i="1"/>
  <c r="AL124" i="1"/>
  <c r="A124" i="1"/>
  <c r="A123" i="1"/>
  <c r="AL120" i="1"/>
  <c r="AL119" i="1"/>
  <c r="A119" i="1"/>
  <c r="AL116" i="1"/>
  <c r="A116" i="1"/>
  <c r="AL114" i="1"/>
  <c r="A114" i="1"/>
  <c r="A113" i="1"/>
  <c r="A112" i="1"/>
  <c r="W110" i="1"/>
  <c r="AL109" i="1"/>
  <c r="A109" i="1"/>
  <c r="A107" i="1"/>
  <c r="AL105" i="1"/>
  <c r="AL104" i="1"/>
  <c r="AL103" i="1"/>
  <c r="A103" i="1"/>
  <c r="AL98" i="1"/>
  <c r="AL97" i="1"/>
  <c r="AL96" i="1"/>
  <c r="A96" i="1"/>
  <c r="A95" i="1"/>
  <c r="AL94" i="1"/>
  <c r="A94" i="1"/>
  <c r="AL93" i="1"/>
  <c r="A93" i="1"/>
  <c r="AL91" i="1"/>
  <c r="AL90" i="1"/>
  <c r="A90" i="1"/>
  <c r="A88" i="1"/>
  <c r="A86" i="1"/>
  <c r="AL84" i="1"/>
  <c r="A84" i="1"/>
  <c r="A82" i="1"/>
  <c r="A81" i="1"/>
  <c r="AL79" i="1"/>
  <c r="A79" i="1"/>
  <c r="AL77" i="1"/>
  <c r="AL76" i="1"/>
  <c r="A76" i="1"/>
  <c r="A75" i="1"/>
  <c r="A74" i="1"/>
  <c r="AL72" i="1"/>
  <c r="AL71" i="1"/>
  <c r="A71" i="1"/>
  <c r="AL69" i="1"/>
  <c r="A69" i="1"/>
  <c r="A67" i="1"/>
  <c r="A65" i="1"/>
  <c r="A64" i="1"/>
  <c r="A63" i="1"/>
  <c r="A61" i="1"/>
  <c r="A60" i="1"/>
  <c r="AL58" i="1"/>
  <c r="AL57" i="1"/>
  <c r="A57" i="1"/>
  <c r="A55" i="1"/>
  <c r="A53" i="1"/>
  <c r="AL51" i="1"/>
  <c r="A51" i="1"/>
  <c r="A50" i="1"/>
  <c r="AL49" i="1"/>
  <c r="A49" i="1"/>
  <c r="A48" i="1"/>
  <c r="A47" i="1"/>
  <c r="A46" i="1"/>
  <c r="A45" i="1"/>
  <c r="AL42" i="1"/>
  <c r="A42" i="1"/>
  <c r="A40" i="1"/>
  <c r="AL38" i="1"/>
  <c r="AL37" i="1"/>
  <c r="A37" i="1"/>
  <c r="A35" i="1"/>
  <c r="AL33" i="1"/>
  <c r="AL32" i="1"/>
  <c r="A32" i="1"/>
  <c r="A31" i="1"/>
  <c r="AL29" i="1"/>
  <c r="A29" i="1"/>
  <c r="AL27" i="1"/>
  <c r="AL26" i="1"/>
  <c r="A26" i="1"/>
  <c r="Y24" i="1"/>
  <c r="AL24" i="1" s="1"/>
  <c r="A24" i="1"/>
  <c r="AL23" i="1"/>
  <c r="AL22" i="1"/>
  <c r="AL21" i="1"/>
  <c r="A21" i="1"/>
  <c r="AL20" i="1"/>
  <c r="AL19" i="1"/>
  <c r="A19" i="1"/>
  <c r="A18" i="1"/>
  <c r="A17" i="1"/>
  <c r="A16" i="1"/>
  <c r="AL15" i="1"/>
  <c r="A15" i="1"/>
  <c r="A13" i="1"/>
  <c r="AL12" i="1"/>
  <c r="A12" i="1"/>
  <c r="AL10" i="1"/>
  <c r="A10" i="1"/>
  <c r="A8" i="1"/>
  <c r="A7" i="1"/>
  <c r="A5" i="1"/>
</calcChain>
</file>

<file path=xl/sharedStrings.xml><?xml version="1.0" encoding="utf-8"?>
<sst xmlns="http://schemas.openxmlformats.org/spreadsheetml/2006/main" count="6011" uniqueCount="2291">
  <si>
    <t>Assembly constituency wise list of ongoing/proposed/O&amp;M works</t>
  </si>
  <si>
    <t>ਲੜੀ ਨੰ.</t>
  </si>
  <si>
    <t>ਐਮ. ਐਲ ਦਾ  ਨਾਂਮ</t>
  </si>
  <si>
    <t>ਐਮ. ਐਲ ਦਾ  ਨਾਂਮ 
ਅਤੇ ਫੋਨ ਨੰ.</t>
  </si>
  <si>
    <t>Name of the MLA</t>
  </si>
  <si>
    <t>ਕਸਬਾ ਇੰਚਾਰਜ ਅਤੇ ਫੋਨ ਨੰ.</t>
  </si>
  <si>
    <t>Party</t>
  </si>
  <si>
    <t>Division</t>
  </si>
  <si>
    <t>Distt.</t>
  </si>
  <si>
    <t>ਹਲਕਾ</t>
  </si>
  <si>
    <t>Constituency</t>
  </si>
  <si>
    <t>ਸ਼ਹਿਰ/
ਕਾਰਜਕਾਰੀ ਇੰਜੀਨੀਅਰ</t>
  </si>
  <si>
    <t>Towns</t>
  </si>
  <si>
    <t xml:space="preserve">Name of Work 
</t>
  </si>
  <si>
    <t xml:space="preserve">Status </t>
  </si>
  <si>
    <t>Name of Scheme</t>
  </si>
  <si>
    <t>Broad Scope of Work</t>
  </si>
  <si>
    <t>Tentative Cost of work
(Rs Cr.)</t>
  </si>
  <si>
    <t>Amount of DPR
(Rs. Cr.)</t>
  </si>
  <si>
    <t>Agg. Amount
(Rs.Cr.)</t>
  </si>
  <si>
    <t>Physcial Progress (%)</t>
  </si>
  <si>
    <t>Financial progress  (%)</t>
  </si>
  <si>
    <t>Financial progress 
(Rs. Cr.)</t>
  </si>
  <si>
    <t>Date of start / DPR Status</t>
  </si>
  <si>
    <t xml:space="preserve">Date of completion </t>
  </si>
  <si>
    <t xml:space="preserve">O&amp;M Status </t>
  </si>
  <si>
    <t>Name &amp; Contact NO.</t>
  </si>
  <si>
    <t>ULB/ PWSSB</t>
  </si>
  <si>
    <t>Scope
(W/S, Sew, STP)</t>
  </si>
  <si>
    <t>EE</t>
  </si>
  <si>
    <t>SDE</t>
  </si>
  <si>
    <t>JE</t>
  </si>
  <si>
    <t>Shri. Naresh Puri</t>
  </si>
  <si>
    <t>ਸ਼੍ਰੀ ਨਰੇਸ਼ ਪੁਰੀ, 94170-09270</t>
  </si>
  <si>
    <t>ਸ਼੍ਰੀ ਅਮਿਤ ਮੰਟੂ
95782-55755</t>
  </si>
  <si>
    <t>INC</t>
  </si>
  <si>
    <t>Gsp</t>
  </si>
  <si>
    <t>Pathankot</t>
  </si>
  <si>
    <t>ਸੂਜਾਨਪੁਰ</t>
  </si>
  <si>
    <t>1- Sujanpur</t>
  </si>
  <si>
    <t>ਸੂਜਾਨਪੂਰ 
(ਸ਼੍ਰੀ ਦਵਿਤੇਸ਼ ਵਿਰਦੀ, 87288-19080)</t>
  </si>
  <si>
    <t>Sujanpur</t>
  </si>
  <si>
    <t>Main Sewer, Rising Main,IPS,  MPS, STP.</t>
  </si>
  <si>
    <t>Proposed work</t>
  </si>
  <si>
    <t xml:space="preserve">SBM-2.0 </t>
  </si>
  <si>
    <t>1)
2)
3)
4)</t>
  </si>
  <si>
    <t>1)</t>
  </si>
  <si>
    <t>Main Sewer 
Rising Main
MPS  
STP = 6MLD</t>
  </si>
  <si>
    <t>2.87 km 
1.83 km   
2No (7 &amp;12mld)   
1 No.6MLD</t>
  </si>
  <si>
    <t>DPR Under check at Head Office</t>
  </si>
  <si>
    <t>ULB</t>
  </si>
  <si>
    <t>W/S</t>
  </si>
  <si>
    <t>Sh. Dvitesh Virdi
8728819080</t>
  </si>
  <si>
    <t>Sh. Lokinder Verma
7508348701</t>
  </si>
  <si>
    <t>Sh. Jagdeep Singh
95920-03154</t>
  </si>
  <si>
    <t>DPR under preparation stage</t>
  </si>
  <si>
    <t>WTP, Rising main and Balance water supply line</t>
  </si>
  <si>
    <t>AMRUT 2.0-
(T-1)</t>
  </si>
  <si>
    <t>2)</t>
  </si>
  <si>
    <t>WTP
New Dist.Network 
Raw Water Pipeline 
Clear Water Pipeline
House Connt.</t>
  </si>
  <si>
    <t>1 No.7.35 MLD
12.83 Km
5.0 Km
9.50 Km
3506 Nos.</t>
  </si>
  <si>
    <t>Tender Called</t>
  </si>
  <si>
    <t>Sh. Dvitesh Virdi</t>
  </si>
  <si>
    <t>Sh. Lokinder Verma</t>
  </si>
  <si>
    <t>Sh. Jagdeep Singh</t>
  </si>
  <si>
    <t>Shri. Lal Chand</t>
  </si>
  <si>
    <t>ਸ਼੍ਰੀ ਲਾਲ ਚੰਦ
98150-13079</t>
  </si>
  <si>
    <t>AAP</t>
  </si>
  <si>
    <t>ਬੋਹਾ</t>
  </si>
  <si>
    <t>2-Bhoa</t>
  </si>
  <si>
    <t>ਬੋਹਾ        
(ਸ਼੍ਰੀ ਦਵਿਤੇਸ਼ ਵਿਰਦੀ, 87288-19080)</t>
  </si>
  <si>
    <t>Boha</t>
  </si>
  <si>
    <t xml:space="preserve"> Bhoa
</t>
  </si>
  <si>
    <t>-</t>
  </si>
  <si>
    <t>Presently no work ongoing by PWSSB</t>
  </si>
  <si>
    <t>ਸ਼੍ਰੀ ਲਾਲ ਚੰਦ, 98150-13079</t>
  </si>
  <si>
    <t xml:space="preserve">ਨਿਰੋਲ ਜੈਮਲ ਸਿੰਘ 
(ਸ਼੍ਰੀ ਦਵਿਤੇਸ਼ ਵਿਰਦੀ, 87288-19080) </t>
  </si>
  <si>
    <t>Narrot Jaimal</t>
  </si>
  <si>
    <t>Nirol Jaimal Singh</t>
  </si>
  <si>
    <t>Main Sewer, Rising Main,IPS , MPS, STP.</t>
  </si>
  <si>
    <t>SBM-2.0</t>
  </si>
  <si>
    <t>Main Sewer 
Rising Main  
MPS
STP</t>
  </si>
  <si>
    <t>1.10 km  
1.50 km   
1 No. 7 MLD   
1 No. 2MLD</t>
  </si>
  <si>
    <t>DPR yet to be received in  Head Office</t>
  </si>
  <si>
    <t>Sh. Lokinder Verma
75083-48701</t>
  </si>
  <si>
    <t>Water Supply</t>
  </si>
  <si>
    <t>WTP 
Raw Water Pipeline 
Clear Water Pipeline
House Connt.</t>
  </si>
  <si>
    <t>1 No.19.95 MLD
6.0 Km
15.0 Km
1280</t>
  </si>
  <si>
    <t>Sh.Ashwani Kumar Sharma</t>
  </si>
  <si>
    <t xml:space="preserve">ਸ਼੍ਰੀ ਅਸ਼ਵਨੀ ਕੁਮਾਰ ਸ਼ਰਮਾਂ, 
94174-66588 </t>
  </si>
  <si>
    <t>ਸ਼੍ਰੀ ਵਿਭੂਤੀ ਸ਼ਰਮਾ,
9417408979</t>
  </si>
  <si>
    <t>BJP</t>
  </si>
  <si>
    <t>ਪਠਾਨਕੋਟ</t>
  </si>
  <si>
    <t>3- Pathankot</t>
  </si>
  <si>
    <t>ਪਠਾਨਕੋਟ    
(ਸ਼੍ਰੀ ਦਵਿਤੇਸ਼ ਵਿਰਦੀ, 87288-19080)</t>
  </si>
  <si>
    <t>Water Supply,Sew,OHSR,STP, Rising Main</t>
  </si>
  <si>
    <t>Ongoing  Work</t>
  </si>
  <si>
    <t>AMRUT</t>
  </si>
  <si>
    <t>1)
2)
3)
4)
5)
6)
7)
8)</t>
  </si>
  <si>
    <t>Water Supply Line
Lateral Sewer 
Main sewer
House Connection  sew
House Connection  ws
Tube wells
OHSR
STP  2.00 MLD
(Adarsh Nagar)</t>
  </si>
  <si>
    <t xml:space="preserve"> 102.00Km
128.00  Km
13.96  km
11500 Nos
12450 Nos
21 Nos
 05 NOS
1  Nos</t>
  </si>
  <si>
    <t>31.07.23</t>
  </si>
  <si>
    <t>ULB
PWSSB</t>
  </si>
  <si>
    <t>W/S &amp; Sew
STP</t>
  </si>
  <si>
    <t>Sh. Jagdeep Singh
95920-03154 
Sh. Dheeraj Kumar
83689-16797</t>
  </si>
  <si>
    <t>Balance works of 6 Nos Tubewells and MPS, at Jamalpur,Khanpur and STP at Adarsh Nagar to be the AMRUT2.0</t>
  </si>
  <si>
    <t>Expenditure cost increased</t>
  </si>
  <si>
    <t>AMRUT 2.0-
(T-2)</t>
  </si>
  <si>
    <t xml:space="preserve">Drilling of Tube well
Rising main </t>
  </si>
  <si>
    <t>6 No.
0.400 mm</t>
  </si>
  <si>
    <t>Shri. Barindermeet Singh Pahra</t>
  </si>
  <si>
    <t>ਸ਼੍ਰੀ ਬਰਿੰਦਰਮੀਤ ਸਿੰਘ ਪਹਾੜਾ
78840-00007</t>
  </si>
  <si>
    <t>ਸ਼੍ਰੀ ਰਮਨ ਬੇਹਾਲ, 
9814151043</t>
  </si>
  <si>
    <t>Gurdaspur</t>
  </si>
  <si>
    <t>ਗੁਰਦਾਸਪੁਰ</t>
  </si>
  <si>
    <t>4- Gurdaspur</t>
  </si>
  <si>
    <t>ਗੁਰਦਾਸਪੁਰ
(ਸ਼੍ਰੀ ਦਵਿਤੇਸ਼ ਵਿਰਦੀ, 87288-19080)</t>
  </si>
  <si>
    <t xml:space="preserve">Prov. Water Supply and Sewerage and STP at Gurdaspur </t>
  </si>
  <si>
    <t xml:space="preserve"> HUDCO</t>
  </si>
  <si>
    <t>1)
2)
3)
4)
5)
6)
7)
8)
9)
10)
11)
12)</t>
  </si>
  <si>
    <t>Main Sewer 
Lateral Sewer
House Conn.
Land
Restoration of Road
MPS
Rising Main
Distribution System
H.C.
MPS Reconditioning
Tubewell
OHSR</t>
  </si>
  <si>
    <t>6.30 Km
72.10 Km
4080 Nos
4 Acre
1 job
2 Nos
47.84 Km
7000 Nos
1 No
3 Nos
OHSR1 No.</t>
  </si>
  <si>
    <t>30.09.23</t>
  </si>
  <si>
    <t xml:space="preserve">
W/S
Sew
</t>
  </si>
  <si>
    <t>Sh. Durga Dass
85560-45385</t>
  </si>
  <si>
    <t>Smt. Manpreet Kaur
87278-26885</t>
  </si>
  <si>
    <t>ਸ਼੍ਰੀ ਬਰਿੰਦਰਮੀਤ ਸਿੰਘ ਪਹਾੜਾ, 
78840-00007</t>
  </si>
  <si>
    <t>ਗੁਰਦਾਸਪੁਰ 
(ਸ਼੍ਰੀ ਦਵਿਤੇਸ਼ ਵਿਰਦੀ, 87288-19080)</t>
  </si>
  <si>
    <t>Drilling of Tube well
Rising main 
OHSR (1, 0.5 LG)
House connection 
Rehab of Dist. Network</t>
  </si>
  <si>
    <t>14 No.
2.2 Km
2 No.
5000 Nos.
20 Km</t>
  </si>
  <si>
    <t>Main Sewer, Rising Main , MPS, STP.</t>
  </si>
  <si>
    <t xml:space="preserve">Main Sewer 
Rising Main 
MPS
STP </t>
  </si>
  <si>
    <t>3.36 km  
2.67 km   
1 No.(58 MLD)   1 No. (20 MLD)</t>
  </si>
  <si>
    <t>Sh. Durga Dass</t>
  </si>
  <si>
    <t>Smt. Mapreet Kaur</t>
  </si>
  <si>
    <t>Smt. Aruna Chaudhary</t>
  </si>
  <si>
    <t>ਸ਼੍ਰੀਮਤੀ. ਅਰੂਣਾ ਚੋਧਰੀ
99148-00007</t>
  </si>
  <si>
    <t>ਸ਼੍ਰੀ ਸਮਸ਼ੇਰ ਆਜ਼ਾਦ,
9814078581</t>
  </si>
  <si>
    <t>ਦੀਨਾ ਨਗਰ</t>
  </si>
  <si>
    <t>05- Dina Nagar</t>
  </si>
  <si>
    <t>ਦੀਨਾ ਨਗਰ 
   (ਸ਼੍ਰੀ ਦਵਿਤੇਸ਼ ਵਿਰਦੀ, 87288-19080)</t>
  </si>
  <si>
    <t>Dina Nagar</t>
  </si>
  <si>
    <t>Sew,STP,Rising Main,Tubewell</t>
  </si>
  <si>
    <t>1)
2)
3)
4)
5)</t>
  </si>
  <si>
    <t>Lateral Sewer
Main sewer
Tube wells
STP 
Rising Main</t>
  </si>
  <si>
    <t>34.08  Km
5.45  km
1 Nos
1  Nos
1.23 Km</t>
  </si>
  <si>
    <t>PWSSB</t>
  </si>
  <si>
    <t>Sh.Dharampal
88727-55520
Sh.Anil Saini
9464180496</t>
  </si>
  <si>
    <t>Shri Partap Singh Bajwa</t>
  </si>
  <si>
    <t>ਸ਼੍ਰੀ ਪਰਤਾਪ ਸਿੰਘ ਬਾਜਵਾ, 
98788-70206</t>
  </si>
  <si>
    <t>ਸ਼੍ਰੀ ਜਗਰੂਪ ਸਿੰਘ ਸੇਖੋ 
9803589037</t>
  </si>
  <si>
    <t>Asr-2</t>
  </si>
  <si>
    <t>ਧਾਲੀਵਾਲ</t>
  </si>
  <si>
    <t>6- Dhariwal</t>
  </si>
  <si>
    <t>ਕਾਦੀਆਂ
(ਸ਼੍ਰੀ ਹਰਪ੍ਰੀਤ ਸਿੰਘ, 83609-07229)</t>
  </si>
  <si>
    <t>Qadian</t>
  </si>
  <si>
    <t>DPR for Prov.Water Supply, Sew, STP, Rising Work</t>
  </si>
  <si>
    <t xml:space="preserve">
1)
2)
3)
4)</t>
  </si>
  <si>
    <r>
      <rPr>
        <b/>
        <sz val="14"/>
        <rFont val="Arial"/>
        <family val="2"/>
      </rPr>
      <t xml:space="preserve">W/S </t>
    </r>
    <r>
      <rPr>
        <sz val="14"/>
        <rFont val="Arial"/>
        <family val="2"/>
      </rPr>
      <t xml:space="preserve">Distribution Line
T.W                          
House Conn.   .   </t>
    </r>
  </si>
  <si>
    <t xml:space="preserve">W/S 18.80 KM
1 No.
1313 nos.   </t>
  </si>
  <si>
    <t>W/s</t>
  </si>
  <si>
    <t>Er. Harpreet Singh (8360907229)</t>
  </si>
  <si>
    <t>Er. Gurdeep Arora (8837600738)</t>
  </si>
  <si>
    <t>Er. Balkaranjit Singh (7986019195)</t>
  </si>
  <si>
    <t xml:space="preserve">
1)
2)
3)
4)
5)
6)
7)</t>
  </si>
  <si>
    <r>
      <rPr>
        <b/>
        <sz val="14"/>
        <rFont val="Arial"/>
        <family val="2"/>
      </rPr>
      <t xml:space="preserve">ii. Sewearge   </t>
    </r>
    <r>
      <rPr>
        <sz val="14"/>
        <rFont val="Arial"/>
        <family val="2"/>
      </rPr>
      <t xml:space="preserve">                                  
Main Sewer               
Branch Sewer              
House Conn.           
Roads 
MPS                      
STP                  
Rising Main </t>
    </r>
  </si>
  <si>
    <r>
      <rPr>
        <b/>
        <sz val="14"/>
        <rFont val="Arial"/>
        <family val="2"/>
      </rPr>
      <t xml:space="preserve">ii. Sewearge   
</t>
    </r>
    <r>
      <rPr>
        <sz val="14"/>
        <rFont val="Arial"/>
        <family val="2"/>
      </rPr>
      <t xml:space="preserve">5.52 Km
44.43 Km  
 7060 nos. 
 76950.18 sqm
14 MLD 
4MLD 
 250mtr. </t>
    </r>
  </si>
  <si>
    <t>DPR checked at HO &amp; sent to SLTC</t>
  </si>
  <si>
    <t>name of scheme</t>
  </si>
  <si>
    <t xml:space="preserve"> ਧਾਲੀਵਾਲ
(ਸ਼੍ਰੀ ਹਰਪ੍ਰੀਤ ਸਿੰਘ, 83609-07229)</t>
  </si>
  <si>
    <t xml:space="preserve"> Dhaliwal</t>
  </si>
  <si>
    <t>Main Sewer
Rising Main    
MPS  
STP (2MLD &amp; 1MLD)</t>
  </si>
  <si>
    <t xml:space="preserve">6.29 km  
1.70 km   
7 MLD   
2Nos </t>
  </si>
  <si>
    <t>Shri. Amansher Singh (Shery Kalsi)</t>
  </si>
  <si>
    <t>ਸ਼੍ਰੀ ਅਮਨਸ਼ੇਰ ਸਿੰਘ ਸ਼ੈਰੀਕਲਸੀ
96150-00094</t>
  </si>
  <si>
    <t xml:space="preserve"> ਬਟਾਲਾ</t>
  </si>
  <si>
    <t xml:space="preserve"> 7- Batala</t>
  </si>
  <si>
    <t>ਬਟਾਲਾ
(ਸ਼੍ਰੀ ਹਰਪ੍ਰੀਤ ਸਿੰਘ, 83609-07229)</t>
  </si>
  <si>
    <t>Batala</t>
  </si>
  <si>
    <t>Water Supply &amp; Sewerage Work
Package 1-A</t>
  </si>
  <si>
    <t>Work Completed</t>
  </si>
  <si>
    <t xml:space="preserve">Water Supply 
GI Pipe - 50 o/d 
House Connectioin.
Road Restoration 
Sewerage 
Main Sewer
House Connection 
Road Restoration 
</t>
  </si>
  <si>
    <t>5.60 Km
0.90 km
661 Nos.
1 Job
16.55 Km
5.9 Km
3483 Nos.
1 Job</t>
  </si>
  <si>
    <t>04.03.20</t>
  </si>
  <si>
    <t>31.03.23</t>
  </si>
  <si>
    <t>W/S , Sew and STP</t>
  </si>
  <si>
    <t>Er. Gurjinder Singh (9915355229)</t>
  </si>
  <si>
    <t>Er. Aman KUmar (8837796662)</t>
  </si>
  <si>
    <t>Water Supply &amp; Sewerage Work
Package 1-B</t>
  </si>
  <si>
    <t xml:space="preserve">Water Supply
GI Pipe - 50 o/d 
House Connectioin
Road Restoration 
Sewerage 
Main Sewer- 
House Connection
Road Restoration </t>
  </si>
  <si>
    <t>5.13 Km
0.30 Km
611 N os.
1 Jobs
27.66 Km
2.90 Km
2635 Nos
1 Job</t>
  </si>
  <si>
    <t>31.08.23</t>
  </si>
  <si>
    <t>Work is in progress</t>
  </si>
  <si>
    <t>ਸ਼੍ਰੀ ਅਮਨਸ਼ੇਰ ਸਿੰਘ ਸ਼ੈਰੀਕਲਸੀ,
96150-00094</t>
  </si>
  <si>
    <t>ਬਟਾਲਾ</t>
  </si>
  <si>
    <t>Water Supply &amp; Sewerage Work
Package 1-C</t>
  </si>
  <si>
    <t>1)
2)
3)
4)
5)
6)
7)
8)
9)</t>
  </si>
  <si>
    <t>3)</t>
  </si>
  <si>
    <t xml:space="preserve">Water Supply
GI Pipe - 50 o/d 
House Connection
Road Restoration 
Sewerage 
Main Sewer -
House Connection 
Road Restoration 
Rehabilitation of RCC-Np3 </t>
  </si>
  <si>
    <t>7.19 Km
0.50 Km
856 Nos.
1 Jobs
53.17 Km
8.05 Km
5065 Nos.
1 Jobs
800 mm i/d</t>
  </si>
  <si>
    <t>Water Supply &amp; Sewerage Work
Package 1-D</t>
  </si>
  <si>
    <t>4)</t>
  </si>
  <si>
    <t xml:space="preserve">Water Supply 
GI Pipe - 50 o/d
House Connection
Road Restoration
Sewerage 
Main Sewer -RCC - 
House Connection  
Road Restoration </t>
  </si>
  <si>
    <t>4.69 KM
0.80 Km
558 Nos.
1 Jobs
17.79 Km
7.19 Km
1695 Nos.
1 Job</t>
  </si>
  <si>
    <t>7 Nos T/W</t>
  </si>
  <si>
    <t>5)</t>
  </si>
  <si>
    <t>Tubewell</t>
  </si>
  <si>
    <t>7 Nos.</t>
  </si>
  <si>
    <t>24.06.20</t>
  </si>
  <si>
    <t>23.06.21</t>
  </si>
  <si>
    <t>30 MLD STP and MPS</t>
  </si>
  <si>
    <t>1)
2)
3)
4)
5)
6)
7)</t>
  </si>
  <si>
    <t>6)</t>
  </si>
  <si>
    <t>30 MLD STP 
30 MLD MPS 
Sewerage 
Main Sewer RCC  
1600mm I/D 
H. Conn.
Road Restoration</t>
  </si>
  <si>
    <t>1 Nos
1 No 
5.71 Km
2.41 Km
299 Nos.
1 Jobs.</t>
  </si>
  <si>
    <t>28.07.20</t>
  </si>
  <si>
    <t>30.06.23</t>
  </si>
  <si>
    <t xml:space="preserve">
1)
2)
3)
4)
5)</t>
  </si>
  <si>
    <r>
      <rPr>
        <b/>
        <sz val="14"/>
        <rFont val="Arial"/>
        <family val="2"/>
      </rPr>
      <t xml:space="preserve">i. Water supply
</t>
    </r>
    <r>
      <rPr>
        <sz val="14"/>
        <rFont val="Arial"/>
        <family val="2"/>
      </rPr>
      <t xml:space="preserve">Distribution Line  
G.I Line  
Rising main            
OHSR (2.00 lac,0.50 lac)                 House Conn. 
   </t>
    </r>
  </si>
  <si>
    <r>
      <rPr>
        <b/>
        <sz val="14"/>
        <rFont val="Arial"/>
        <family val="2"/>
      </rPr>
      <t xml:space="preserve">
</t>
    </r>
    <r>
      <rPr>
        <sz val="14"/>
        <rFont val="Arial"/>
        <family val="2"/>
      </rPr>
      <t>107.69KM
 7822 mt
115 mt.              
2 no  
  7049 nos.</t>
    </r>
  </si>
  <si>
    <t>Shri. Amarpal Singh</t>
  </si>
  <si>
    <t>ਸ਼੍ਰੀ ਅਮਰਪਾਲ ਸਿੰਘ ,
98561-00003</t>
  </si>
  <si>
    <t>ਸ਼੍ਰੀ ਹਰਗੋਬਿੰਦਪੁਰ</t>
  </si>
  <si>
    <t>8- Sri Hargobindpur</t>
  </si>
  <si>
    <t>ਸ਼੍ਰੀ ਹਰਗੋਬਿੰਦਪੁਰ
(ਸ਼੍ਰੀ ਹਰਪ੍ਰੀਤ ਸਿੰਘ, 83609-07229)</t>
  </si>
  <si>
    <t>Shri Hargobindpur</t>
  </si>
  <si>
    <t xml:space="preserve">Water Supply Work </t>
  </si>
  <si>
    <t>HUDCO</t>
  </si>
  <si>
    <t xml:space="preserve">DI-K7 
GI-Pipe 50mm
RCC PI-300mm
House Connection </t>
  </si>
  <si>
    <t>9.99 Km
0.81 Km
0.45 Km
1348 Nos.</t>
  </si>
  <si>
    <t>04.08.21</t>
  </si>
  <si>
    <t>W/S, Sew, STP</t>
  </si>
  <si>
    <t>Er. Jagbir Singh (9855915440)</t>
  </si>
  <si>
    <t>1 No. T/Well &amp; Rising Main</t>
  </si>
  <si>
    <t xml:space="preserve">Tubewell </t>
  </si>
  <si>
    <t xml:space="preserve">1 No </t>
  </si>
  <si>
    <t>20.10.22</t>
  </si>
  <si>
    <t>31.09.23</t>
  </si>
  <si>
    <t>Work is in Progress</t>
  </si>
  <si>
    <t xml:space="preserve"> AMRUT 2.0-
(T-1)</t>
  </si>
  <si>
    <t xml:space="preserve">
1)
2)
3)</t>
  </si>
  <si>
    <r>
      <rPr>
        <b/>
        <sz val="14"/>
        <rFont val="Arial"/>
        <family val="2"/>
      </rPr>
      <t xml:space="preserve">i. Water supply
</t>
    </r>
    <r>
      <rPr>
        <sz val="14"/>
        <rFont val="Arial"/>
        <family val="2"/>
      </rPr>
      <t xml:space="preserve">Distribution Line 
G.I Line
 House Conn.          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</si>
  <si>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4"/>
        <rFont val="Arial"/>
        <family val="2"/>
      </rPr>
      <t xml:space="preserve">
</t>
    </r>
    <r>
      <rPr>
        <sz val="14"/>
        <rFont val="Arial"/>
        <family val="2"/>
      </rPr>
      <t xml:space="preserve">5.66KM
 0.34 km 
377 nos.           </t>
    </r>
    <r>
      <rPr>
        <b/>
        <sz val="11"/>
        <color theme="1"/>
        <rFont val="Calibri"/>
        <family val="2"/>
        <scheme val="minor"/>
      </rPr>
      <t/>
    </r>
  </si>
  <si>
    <t>Shri. Tript Rajinder Singh Bajwa</t>
  </si>
  <si>
    <t>ਸ਼੍ਰੀ ਤ੍ਰਿਪਤ ਰਾਜਿੰਦਰ ਸਿੰਘ ਬਾਜਵਾ,
98153-60061</t>
  </si>
  <si>
    <t>ਸ਼੍ਰੀ ਬਲਵੀਰ ਸਿੰਘ ਪੰਨੂ,
9854000002</t>
  </si>
  <si>
    <t>ਫਤਿਹਗੜ੍ਹ ਚੂੜੀਆਂ</t>
  </si>
  <si>
    <t>09- Fatehgarh Churian</t>
  </si>
  <si>
    <t>ਫਤਿਹਗੜ੍ਹ ਚੂੜੀਆਂ
(ਸ਼੍ਰੀ ਹਰਪ੍ਰੀਤ ਸਿੰਘ, 83609-07229)</t>
  </si>
  <si>
    <t>Fatehgarh Churian</t>
  </si>
  <si>
    <t>3.50 MLD STP</t>
  </si>
  <si>
    <t>3.5 MLD STP</t>
  </si>
  <si>
    <t>Work yet to be started</t>
  </si>
  <si>
    <t>30.09.21</t>
  </si>
  <si>
    <t>31.12.23</t>
  </si>
  <si>
    <t>Er. Aman Kumar (8837796662)</t>
  </si>
  <si>
    <r>
      <rPr>
        <b/>
        <sz val="14"/>
        <rFont val="Arial"/>
        <family val="2"/>
      </rPr>
      <t xml:space="preserve">i. Water supply
</t>
    </r>
    <r>
      <rPr>
        <sz val="14"/>
        <rFont val="Arial"/>
        <family val="2"/>
      </rPr>
      <t xml:space="preserve">Distribution Line 
G.I Line        
Rising main                                     
House Conn. .          
T/W               </t>
    </r>
    <r>
      <rPr>
        <b/>
        <sz val="11"/>
        <color theme="1"/>
        <rFont val="Arial"/>
        <family val="2"/>
      </rPr>
      <t/>
    </r>
  </si>
  <si>
    <r>
      <rPr>
        <b/>
        <sz val="14"/>
        <rFont val="Arial"/>
        <family val="2"/>
      </rPr>
      <t xml:space="preserve">
</t>
    </r>
    <r>
      <rPr>
        <sz val="14"/>
        <rFont val="Arial"/>
        <family val="2"/>
      </rPr>
      <t xml:space="preserve">18.26KM
 2704 mt            
0.15 km.                 1021 nos.          
1 No.              </t>
    </r>
    <r>
      <rPr>
        <b/>
        <sz val="11"/>
        <color theme="1"/>
        <rFont val="Arial"/>
        <family val="2"/>
      </rPr>
      <t/>
    </r>
  </si>
  <si>
    <t>Shri. Sukhjinder Singh Randhawa</t>
  </si>
  <si>
    <t>ਸ਼੍ਰੀ ਸੁਖਜਿੰਦਰ ਸਿੰਘ ਰਧਾਵਾ,
98142-12518</t>
  </si>
  <si>
    <t xml:space="preserve"> ਸ੍ਰੀ ਗੁਰਦੀਪ ਸਿੰਘ ਰੰਧਾਵਾ
98723-40863
</t>
  </si>
  <si>
    <t>ਡੇਰਾ ਬਾਬਾ ਨਾਨਕ</t>
  </si>
  <si>
    <t>10- Dera Baba Nanak</t>
  </si>
  <si>
    <t>ਡੇਰਾ ਬਾਬਾ ਨਾਨਕ
(ਸ਼੍ਰੀ ਦਵਿਤੇਸ਼ ਵਿਰਦੀ, 
87288-19080)</t>
  </si>
  <si>
    <t>Dera Baba Nanak</t>
  </si>
  <si>
    <t>DPR for Prov.Water Supply</t>
  </si>
  <si>
    <t xml:space="preserve"> AMRUT 2.0-
(T-2)</t>
  </si>
  <si>
    <t>T/well
New Dist. Network
House Connection</t>
  </si>
  <si>
    <t>1 No
8.80 km
1954 No.</t>
  </si>
  <si>
    <t>Shri Kuldeep Singh Dhaliwal</t>
  </si>
  <si>
    <t>ਸ਼੍ਰੀ ਕੁਲਦੀਪ ਸਿੰਘ ਧਾਲੀਵਾਲ,
82848-76662</t>
  </si>
  <si>
    <t>Amritsar</t>
  </si>
  <si>
    <t>ਅਜਨਾਲਾ</t>
  </si>
  <si>
    <t>11-Ajnala</t>
  </si>
  <si>
    <t>ਅਜਨਾਲਾ
(ਸ਼੍ਰੀ ਹਰਪ੍ਰੀਤ ਸਿੰਘ, 83609-07229)</t>
  </si>
  <si>
    <t>Ajnala</t>
  </si>
  <si>
    <t>Sewerage &amp; MPS</t>
  </si>
  <si>
    <t xml:space="preserve">Lateral  S.W. pipe sewer 
MPS
House Conn. </t>
  </si>
  <si>
    <t>12.68 Km
 1 No 11 MLD
2000 Nos.</t>
  </si>
  <si>
    <t>12.10.16</t>
  </si>
  <si>
    <t>Er. Aasdeep Singh  (9878615500)</t>
  </si>
  <si>
    <t>STP</t>
  </si>
  <si>
    <t>STP  (4 MLD )</t>
  </si>
  <si>
    <t>13.05.21</t>
  </si>
  <si>
    <r>
      <rPr>
        <b/>
        <sz val="14"/>
        <rFont val="Arial"/>
        <family val="2"/>
      </rPr>
      <t>i. Water suppl</t>
    </r>
    <r>
      <rPr>
        <sz val="14"/>
        <rFont val="Arial"/>
        <family val="2"/>
      </rPr>
      <t xml:space="preserve">y
Distribution Line             
G.I Line                              
House Conn             
T/W  </t>
    </r>
  </si>
  <si>
    <r>
      <rPr>
        <b/>
        <sz val="14"/>
        <rFont val="Arial"/>
        <family val="2"/>
      </rPr>
      <t>i. W/S</t>
    </r>
    <r>
      <rPr>
        <sz val="14"/>
        <rFont val="Arial"/>
        <family val="2"/>
      </rPr>
      <t xml:space="preserve">
 7.94KM                 
 881 mt
 313 nos.                  
1 No.                </t>
    </r>
  </si>
  <si>
    <t>ਰਾਮਦਾਸ
(ਸ਼੍ਰੀ ਹਰਪ੍ਰੀਤ ਸਿੰਘ, 83609-07229)</t>
  </si>
  <si>
    <t>Ramdass</t>
  </si>
  <si>
    <r>
      <rPr>
        <b/>
        <sz val="14"/>
        <rFont val="Arial"/>
        <family val="2"/>
      </rPr>
      <t xml:space="preserve">i. Water supply
</t>
    </r>
    <r>
      <rPr>
        <sz val="14"/>
        <rFont val="Arial"/>
        <family val="2"/>
      </rPr>
      <t xml:space="preserve">Distribution Line  
House Conn              
</t>
    </r>
    <r>
      <rPr>
        <b/>
        <sz val="11"/>
        <color theme="1"/>
        <rFont val="Arial"/>
        <family val="2"/>
      </rPr>
      <t/>
    </r>
  </si>
  <si>
    <r>
      <rPr>
        <b/>
        <sz val="14"/>
        <rFont val="Calibri"/>
        <family val="2"/>
        <scheme val="minor"/>
      </rPr>
      <t xml:space="preserve">
</t>
    </r>
    <r>
      <rPr>
        <sz val="14"/>
        <rFont val="Calibri"/>
        <family val="2"/>
        <scheme val="minor"/>
      </rPr>
      <t xml:space="preserve">3.51KM  
350 nos.              
</t>
    </r>
  </si>
  <si>
    <t xml:space="preserve">ii. Sewearge 
Main Sewer           
Branch Sewer             
STP               
MPS  (4 MLD)          </t>
  </si>
  <si>
    <t xml:space="preserve">ii. Sewearge
0.74 Km                     13.06 km                
1 no. (1.20 MLD)
1 no.  (4 MLD)          </t>
  </si>
  <si>
    <t>Shri. Sukhbinder  Singh Sarkaria</t>
  </si>
  <si>
    <t>ਸ਼੍ਰੀ ਸੁਖਬਿੰਦਰ ਸਿੰਘ ਸਰਕਾਰੀਆ,
98140-50171</t>
  </si>
  <si>
    <t>ਸ਼੍ਰੀ ਬਲਦੇਵ ਸਿੰਘ ਮਿਆਦੀਨ ,
9988588088</t>
  </si>
  <si>
    <t>ਰਾਜਾ ਸਾਂਸੀ</t>
  </si>
  <si>
    <t>12- Raja Sansi</t>
  </si>
  <si>
    <t>ਰਾਜਾ ਸਾਂਸੀ
(ਸ਼੍ਰੀ ਹਰਪ੍ਰੀਤ ਸਿੰਘ, 83609-07229)</t>
  </si>
  <si>
    <t>Raja Sansi</t>
  </si>
  <si>
    <t xml:space="preserve">Sewerage = 6.74 Km
House Conn. = 
MPS 8 MLD = 1 No </t>
  </si>
  <si>
    <t xml:space="preserve">6.74  Km
-
1 No.8 MLD </t>
  </si>
  <si>
    <t>04.01.22</t>
  </si>
  <si>
    <t xml:space="preserve"> -</t>
  </si>
  <si>
    <t>Er. Deepak Kumar (7986304602)</t>
  </si>
  <si>
    <t>Er. Gurbhej Singh (9888515359)</t>
  </si>
  <si>
    <t xml:space="preserve">Work of sewer stopped due to want of NOC from NHAI and work of MPS yet not started due to land   emarcation/ access route not provided by MC Rajasansi  </t>
  </si>
  <si>
    <t xml:space="preserve">2 MLD </t>
  </si>
  <si>
    <t>08.01.22</t>
  </si>
  <si>
    <t>Land demarcation/access route not provided by MC Rajasansi</t>
  </si>
  <si>
    <r>
      <rPr>
        <b/>
        <sz val="14"/>
        <rFont val="Arial"/>
        <family val="2"/>
      </rPr>
      <t>i. Water suppl</t>
    </r>
    <r>
      <rPr>
        <sz val="14"/>
        <rFont val="Arial"/>
        <family val="2"/>
      </rPr>
      <t xml:space="preserve">y 
Distribution Line                                
House Conn            </t>
    </r>
  </si>
  <si>
    <t xml:space="preserve">8.36KM
585 nos.                 </t>
  </si>
  <si>
    <t>Smt. Ganieve Kaur Majithia</t>
  </si>
  <si>
    <t xml:space="preserve">ਸ਼੍ਰੀਮਤੀ ਗਨੀਵ ਕੌਰ ਮਜੀਠੀਆਂ </t>
  </si>
  <si>
    <t>ਸ਼੍ਰੀ ਲਾਲੀ ਮਜੀਠੀਆਂ,
- 9815157423</t>
  </si>
  <si>
    <t>SAD</t>
  </si>
  <si>
    <t>ਮਜੀਠਾ</t>
  </si>
  <si>
    <t>13- Majitha</t>
  </si>
  <si>
    <t>ਮਜੀਠਾ
(ਸ਼੍ਰੀ ਹਰਪ੍ਰੀਤ ਸਿੰਘ, 83609-07229)</t>
  </si>
  <si>
    <t>Majitha</t>
  </si>
  <si>
    <r>
      <t xml:space="preserve">i. </t>
    </r>
    <r>
      <rPr>
        <b/>
        <sz val="14"/>
        <rFont val="Arial"/>
        <family val="2"/>
      </rPr>
      <t xml:space="preserve">Water supply </t>
    </r>
    <r>
      <rPr>
        <sz val="14"/>
        <rFont val="Arial"/>
        <family val="2"/>
      </rPr>
      <t xml:space="preserve">
Distribution Line 
House Conn.          
Roads                 
T/W    </t>
    </r>
  </si>
  <si>
    <t xml:space="preserve">
4.94 KM
435 nos.           
-                 
1 no.    </t>
  </si>
  <si>
    <t>Er. Pardeep Jain (9781649578)</t>
  </si>
  <si>
    <t>Er. Parampreet Singh (9646011983)</t>
  </si>
  <si>
    <r>
      <rPr>
        <b/>
        <sz val="14"/>
        <rFont val="Arial"/>
        <family val="2"/>
      </rPr>
      <t xml:space="preserve">i. Sewearge
</t>
    </r>
    <r>
      <rPr>
        <sz val="14"/>
        <rFont val="Arial"/>
        <family val="2"/>
      </rPr>
      <t xml:space="preserve"> Main Sewer                                      
MPS                   
STP            
Rising Main                               </t>
    </r>
  </si>
  <si>
    <t xml:space="preserve">
1.05 Km    
1 No.( 7 MLD)   
1 No.( 2.50MLD)
100 mtr.                                  </t>
  </si>
  <si>
    <t>Shri. Harbhajan Singh E.T.O</t>
  </si>
  <si>
    <t>ਸ਼੍ਰੀ ਹਰਭਜਨ ਸਿੰਘ ਈ.ਟੀ.ਓ,
99157-43808</t>
  </si>
  <si>
    <t>ਜੰਡਿਆਲਾ</t>
  </si>
  <si>
    <t>14- Jandiala</t>
  </si>
  <si>
    <t>ਜੰਡਿਆਲਾ
(ਸ਼੍ਰੀ ਹਰਪ੍ਰੀਤ ਸਿੰਘ, 83609-07229)</t>
  </si>
  <si>
    <t>Jandiala</t>
  </si>
  <si>
    <t>23.08.22</t>
  </si>
  <si>
    <t>Er. Sandeep Singh (9877089027)</t>
  </si>
  <si>
    <t>Er. Kulbir Singh (9501555066)</t>
  </si>
  <si>
    <t>Work in Progress</t>
  </si>
  <si>
    <r>
      <t xml:space="preserve">i. </t>
    </r>
    <r>
      <rPr>
        <b/>
        <sz val="14"/>
        <rFont val="Arial"/>
        <family val="2"/>
      </rPr>
      <t xml:space="preserve">Water supply 
</t>
    </r>
    <r>
      <rPr>
        <sz val="14"/>
        <rFont val="Arial"/>
        <family val="2"/>
      </rPr>
      <t xml:space="preserve">Distribution Line
House Conn.           
Roads              </t>
    </r>
    <r>
      <rPr>
        <b/>
        <sz val="14"/>
        <rFont val="Arial"/>
        <family val="2"/>
      </rPr>
      <t xml:space="preserve"> </t>
    </r>
  </si>
  <si>
    <r>
      <t xml:space="preserve">i. </t>
    </r>
    <r>
      <rPr>
        <b/>
        <sz val="14"/>
        <rFont val="Arial"/>
        <family val="2"/>
      </rPr>
      <t xml:space="preserve">Water supply 
</t>
    </r>
    <r>
      <rPr>
        <sz val="14"/>
        <rFont val="Arial"/>
        <family val="2"/>
      </rPr>
      <t xml:space="preserve">9.07 KM
454 nos.           
5203 sqm             </t>
    </r>
    <r>
      <rPr>
        <b/>
        <sz val="14"/>
        <rFont val="Arial"/>
        <family val="2"/>
      </rPr>
      <t xml:space="preserve"> </t>
    </r>
  </si>
  <si>
    <t xml:space="preserve">DPR's Prepared </t>
  </si>
  <si>
    <t>ii. Sewearge     
Main Sewer             
Branch Sewer
House Conn.             
Roads 
MPS              
STP 
Rising Main</t>
  </si>
  <si>
    <t>ii. Sewearge     
1.20 Km               
20.03 Km            
4007nos.             
15143 sqm    
1 No.16 MLD  
1 No. 5.50MLD  
 500mtr.</t>
  </si>
  <si>
    <t>Shri. Kunwar Viajy Pratap Singh</t>
  </si>
  <si>
    <t>ਸ਼੍ਰੀ ਕੁਵੰਰ ਵਿਜੈ ਪ੍ਰਤਾਪ ਸਿੰਘ ,
98140-85205</t>
  </si>
  <si>
    <t>Asr-1</t>
  </si>
  <si>
    <t>ਅੰਮ੍ਰਿਤਸਰ ਉੱਤਰ</t>
  </si>
  <si>
    <t>15- Amritsar North</t>
  </si>
  <si>
    <t>ਅੰਮ੍ਰਿਤਸਰ
(ਸ਼੍ਰੀ ਹਰਪ੍ਰੀਤ ਸਿੰਘ, 83609-07229)</t>
  </si>
  <si>
    <t xml:space="preserve">Dr. Jasbir Singh Sandhu  </t>
  </si>
  <si>
    <t>ਡਾ. ਜਸਬੀਰ ਸਿੰਘ ਸੰਧੂ,
97813-50055</t>
  </si>
  <si>
    <t>ਅੰਮ੍ਰਿਤਸਰ ਪੱਛਮ</t>
  </si>
  <si>
    <t>16- Amritsar West</t>
  </si>
  <si>
    <t xml:space="preserve">Shri Ajay Gupta  </t>
  </si>
  <si>
    <t>ਸ਼੍ਰੀ ਅਜੇ ਗੁਪਤਾ ,
98158-19606</t>
  </si>
  <si>
    <t>ਅੰਮ੍ਰਿਤਸਰ ਸੈਨਟਰ</t>
  </si>
  <si>
    <t>17-Amritsar Central</t>
  </si>
  <si>
    <t xml:space="preserve">Amritsar </t>
  </si>
  <si>
    <t>Smt. Jeevan Jyot Kaur</t>
  </si>
  <si>
    <t>ਸ਼੍ਰੀਮਤੀ ਜੀਵਨ ਜੋਤ ਕੌਰ,
98155-02009</t>
  </si>
  <si>
    <t>ਅੰਮ੍ਰਿਤਸਰ ਪੂਰਬ</t>
  </si>
  <si>
    <t>18- Amritsar East</t>
  </si>
  <si>
    <t>Amritsa</t>
  </si>
  <si>
    <t>Shri. Inderbir Singh Nijjar</t>
  </si>
  <si>
    <t>ਡਾ. ਇੰਦਰਬੀਰ ਸਿੰਘ ਨਿੱਝਰ,
98140-52212</t>
  </si>
  <si>
    <t>ਅੰਮ੍ਰਿਤਸਰ ਦੱਖਣ</t>
  </si>
  <si>
    <t>19-Amritsar South</t>
  </si>
  <si>
    <t>Sewerage Work</t>
  </si>
  <si>
    <t xml:space="preserve">Restoration of RCC Road
H. Conn. </t>
  </si>
  <si>
    <t>27616 sqm
3356 nos.</t>
  </si>
  <si>
    <t>MPS &amp; STP</t>
  </si>
  <si>
    <t>Er. Raminder Singh (7837303529)</t>
  </si>
  <si>
    <t>Shri. Jaswinder Singh</t>
  </si>
  <si>
    <t>ਸ੍ਰੀ ਜਸਵਿੰਦਰ ਸਿੰਘ ,
98146-49649</t>
  </si>
  <si>
    <t>ਅਟਾਰੀ</t>
  </si>
  <si>
    <t>20- Attari</t>
  </si>
  <si>
    <t>ਅਟਾਰੀ
(ਸ਼੍ਰੀ ਹਰਪ੍ਰੀਤ ਸਿੰਘ, 83609-07229)</t>
  </si>
  <si>
    <t>Attari</t>
  </si>
  <si>
    <t>Dr. Kashmir Singh Sohal</t>
  </si>
  <si>
    <t>ਡਾ. ਕਸ਼ਮੀਰ ਸਿੰਘ ਸੋਹਲ,
98157-83229</t>
  </si>
  <si>
    <t>Tarn Taran</t>
  </si>
  <si>
    <t>ਤਰਨਤਾਰਨ</t>
  </si>
  <si>
    <t>21- Tarn Taran</t>
  </si>
  <si>
    <t>ਤਰਨਤਾਰਨ
(ਸ਼੍ਰੀ ਹਰਪ੍ਰੀਤ ਸਿੰਘ, 83609-07229)</t>
  </si>
  <si>
    <t>MPS</t>
  </si>
  <si>
    <t xml:space="preserve">MPS 
IPS
</t>
  </si>
  <si>
    <t xml:space="preserve">1 Job  14 MLD  with machinery
1 Job   11 MLD </t>
  </si>
  <si>
    <t>13.12.19</t>
  </si>
  <si>
    <t xml:space="preserve"> - </t>
  </si>
  <si>
    <t>Er. Sukhraj Singh (9878004748)</t>
  </si>
  <si>
    <t>Er. Amit Kumar (8427566255)</t>
  </si>
  <si>
    <r>
      <rPr>
        <b/>
        <sz val="14"/>
        <rFont val="Arial"/>
        <family val="2"/>
      </rPr>
      <t>i. Water suppl</t>
    </r>
    <r>
      <rPr>
        <sz val="14"/>
        <rFont val="Arial"/>
        <family val="2"/>
      </rPr>
      <t xml:space="preserve">y
Distribution Line                                                                                                                     
House Conn.          
T/W .          </t>
    </r>
  </si>
  <si>
    <r>
      <rPr>
        <b/>
        <sz val="14"/>
        <rFont val="Arial"/>
        <family val="2"/>
      </rPr>
      <t>i. Water suppl</t>
    </r>
    <r>
      <rPr>
        <sz val="14"/>
        <rFont val="Arial"/>
        <family val="2"/>
      </rPr>
      <t xml:space="preserve">y
18.58 KM 
3302nos.            
3 nos.          </t>
    </r>
  </si>
  <si>
    <t>Shri. Sarvan Singh Dhun</t>
  </si>
  <si>
    <t>ਸ਼੍ਰੀ ਸਰਵਣ ਸਿੰਘ ਧੁੰਨ,
99145-00006</t>
  </si>
  <si>
    <t>ਖੇਮਕਰਨ</t>
  </si>
  <si>
    <t>22- Khem Karan</t>
  </si>
  <si>
    <t>ਖੇਮਕਰਨ
(ਸ਼੍ਰੀ ਹਰਪ੍ਰੀਤ ਸਿੰਘ, 83609-07229)</t>
  </si>
  <si>
    <t xml:space="preserve">Khem Karan
</t>
  </si>
  <si>
    <r>
      <t xml:space="preserve">Distribution Line                               House Conn.                      
T/W                   
G.I Line                </t>
    </r>
    <r>
      <rPr>
        <b/>
        <sz val="14"/>
        <rFont val="Arial"/>
        <family val="2"/>
      </rPr>
      <t xml:space="preserve">  </t>
    </r>
  </si>
  <si>
    <r>
      <t xml:space="preserve">14.65 KM      
 2767 nos.            
1 no.                   
6000 mt              </t>
    </r>
    <r>
      <rPr>
        <b/>
        <sz val="14"/>
        <rFont val="Arial"/>
        <family val="2"/>
      </rPr>
      <t xml:space="preserve">  </t>
    </r>
  </si>
  <si>
    <t>Sew</t>
  </si>
  <si>
    <t>Er. Amit Kumar 
(8427566255)</t>
  </si>
  <si>
    <t>Main Sewer             
Branch Sewer             
House Conn             
Roads                 
MPS                 
STP 
Rising Main</t>
  </si>
  <si>
    <t>0.22 Km             
6.00 Km             
400 nos.             
-                   
1 NO. (7 MLD)               
1 NO.( 2MLD)                
80mtr.</t>
  </si>
  <si>
    <t>ਖੇਮ ਕਰਨ</t>
  </si>
  <si>
    <t>ਭਿੱਖੀਵਿੰਡ
(ਸ਼੍ਰੀ ਹਰਪ੍ਰੀਤ ਸਿੰਘ, 83609-07229)</t>
  </si>
  <si>
    <t>Bhikiwind</t>
  </si>
  <si>
    <t xml:space="preserve">W/S Distribution Line  
House Conn.                       
T/W </t>
  </si>
  <si>
    <r>
      <t xml:space="preserve">11.00 KM     
1711 nos.           
2 no.                                </t>
    </r>
    <r>
      <rPr>
        <b/>
        <sz val="14"/>
        <rFont val="Arial"/>
        <family val="2"/>
      </rPr>
      <t xml:space="preserve">  </t>
    </r>
  </si>
  <si>
    <t xml:space="preserve">ii. Sewearge
Main Sewer            
Branch Sewer              
House Conn.           
Roads                     
MPS
STP            
Rising Main  </t>
  </si>
  <si>
    <t>ii. Sewearge
18.00 Km             
 6.00 Km             
132+2520 nos
14284sqm  
1 NO.( 14 MLD) 
1 NO.(4MLD)    
550mtr.</t>
  </si>
  <si>
    <t>Shri. Laljit Singh Bhullar</t>
  </si>
  <si>
    <t>ਸ਼੍ਰੀ ਲਾਲਜੀਤ ਸਿੰਘ ਭੁੱਲਰ,
98777-77722</t>
  </si>
  <si>
    <t>ਪੱਟੀ</t>
  </si>
  <si>
    <t>23- Patti</t>
  </si>
  <si>
    <t>ਪੱਟੀ
(ਸ਼੍ਰੀ ਹਰਪ੍ਰੀਤ ਸਿੰਘ, 83609-07229)</t>
  </si>
  <si>
    <t>Patti</t>
  </si>
  <si>
    <t>MPS
900 mm =</t>
  </si>
  <si>
    <t xml:space="preserve">1 NO.( 22 MLD) 
 0.36 Km </t>
  </si>
  <si>
    <t>05.04.21</t>
  </si>
  <si>
    <t>Er. Rajiv Kumar (9779080100)</t>
  </si>
  <si>
    <t xml:space="preserve">STP </t>
  </si>
  <si>
    <t xml:space="preserve"> 8 MLD - 1 No</t>
  </si>
  <si>
    <t>09.03.21</t>
  </si>
  <si>
    <r>
      <t xml:space="preserve">i. </t>
    </r>
    <r>
      <rPr>
        <b/>
        <sz val="14"/>
        <rFont val="Arial"/>
        <family val="2"/>
      </rPr>
      <t xml:space="preserve">Water supply 
</t>
    </r>
    <r>
      <rPr>
        <sz val="14"/>
        <rFont val="Arial"/>
        <family val="2"/>
      </rPr>
      <t xml:space="preserve">Distribution Line 
House Conn..           
Roads 
T/W  </t>
    </r>
  </si>
  <si>
    <r>
      <t xml:space="preserve">i. </t>
    </r>
    <r>
      <rPr>
        <b/>
        <sz val="14"/>
        <rFont val="Arial"/>
        <family val="2"/>
      </rPr>
      <t xml:space="preserve">Water supply 
</t>
    </r>
    <r>
      <rPr>
        <sz val="14"/>
        <rFont val="Arial"/>
        <family val="2"/>
      </rPr>
      <t xml:space="preserve">13.33 KM
801 nos.           
3605.44 sqm                 
3 no.                                </t>
    </r>
    <r>
      <rPr>
        <b/>
        <sz val="14"/>
        <rFont val="Arial"/>
        <family val="2"/>
      </rPr>
      <t xml:space="preserve">  </t>
    </r>
  </si>
  <si>
    <t>Shri. Manjinder Singh Lalpura</t>
  </si>
  <si>
    <t>ਸ਼੍ਰੀ ਮਨਜਿੰਦਰ ਸਿੰਘ ਲਾਲਪੁਰਾ,
98788-51049</t>
  </si>
  <si>
    <t>ਖਡੂਰ ਸਾਹਿਬ</t>
  </si>
  <si>
    <t>24- Khadoor Sahib</t>
  </si>
  <si>
    <t>ਖਡੂਰ ਸਾਹਿਬ
(ਸ਼੍ਰੀ ਹਰਪ੍ਰੀਤ ਸਿੰਘ, 83609-07229)</t>
  </si>
  <si>
    <t>Khadoor Sahib</t>
  </si>
  <si>
    <t>Shri. Dalbir Singh Tong</t>
  </si>
  <si>
    <t>ਸ਼੍ਰੀ ਦਲਬੀਰ ਸਿੰਘ ਟੌਗ,
98159-87642</t>
  </si>
  <si>
    <t>ਬਾਬਾ ਬਕਾਲਾ</t>
  </si>
  <si>
    <t>25- Baba Bakala</t>
  </si>
  <si>
    <t>ਰਈਆ
(ਸ਼੍ਰੀ ਹਰਪ੍ਰੀਤ ਸਿੰਘ, 83609-07229)</t>
  </si>
  <si>
    <t>Rayya</t>
  </si>
  <si>
    <t>DPR for Prov. Sew, STP, Rising Work</t>
  </si>
  <si>
    <r>
      <rPr>
        <b/>
        <sz val="14"/>
        <rFont val="Arial"/>
        <family val="2"/>
      </rPr>
      <t>i. Sewearge</t>
    </r>
    <r>
      <rPr>
        <sz val="14"/>
        <rFont val="Arial"/>
        <family val="2"/>
      </rPr>
      <t xml:space="preserve">                     Main Sewer  
MPS  
STP             
Rising Main   </t>
    </r>
  </si>
  <si>
    <r>
      <rPr>
        <b/>
        <sz val="14"/>
        <rFont val="Arial"/>
        <family val="2"/>
      </rPr>
      <t>i. Sewearge</t>
    </r>
    <r>
      <rPr>
        <sz val="14"/>
        <rFont val="Arial"/>
        <family val="2"/>
      </rPr>
      <t xml:space="preserve">         0.65 Km   
1 NO.(13 MLD)
1 NO.(3.50MLD
200 mtr.    </t>
    </r>
  </si>
  <si>
    <t>--</t>
  </si>
  <si>
    <t>Dist.network 
House Connection
WTP 
Raw Water Pipeline -
Clear Water Pipeline</t>
  </si>
  <si>
    <t>8.0 Km
774 Nos.
3.68 MLD
8.50 Km
2.50 KM</t>
  </si>
  <si>
    <t>Shri. Sukhpal Singh Khaira</t>
  </si>
  <si>
    <t>ਸ਼੍ਰੀ ਸੁਖਪਾਲ ਸਿੰਘ ਖਹਿਰਾ,
98153-33333</t>
  </si>
  <si>
    <t>ਸ.ਰਣਜੀਤ ਸਿੰਘ ਰਾਣਾ,
98150-14638</t>
  </si>
  <si>
    <t>Jal-2</t>
  </si>
  <si>
    <t>Kapurthala</t>
  </si>
  <si>
    <t>ਭੁਲੱਥ</t>
  </si>
  <si>
    <t>26- Bhulath</t>
  </si>
  <si>
    <t xml:space="preserve">ਭੁਲੱਥ
ਸ਼੍ਰੀ ਪ੍ਰਿਤਪਾਲ ਸਿੰਘ, 84273-99114)
</t>
  </si>
  <si>
    <t>Bhulath</t>
  </si>
  <si>
    <t xml:space="preserve">Net Dist.  </t>
  </si>
  <si>
    <t xml:space="preserve">4.68 km </t>
  </si>
  <si>
    <t>DPR approved by Technical Sub Committee/ SLTC</t>
  </si>
  <si>
    <t>MPS/STP
(Deposit work)</t>
  </si>
  <si>
    <t>Pritpal Singh     8427399114</t>
  </si>
  <si>
    <t>Pardeep Chottani                              9780277086</t>
  </si>
  <si>
    <t>Amandeep Singh                                9646830830</t>
  </si>
  <si>
    <t>ਬੇਗੋਵਾਲ
ਸ਼੍ਰੀ ਪ੍ਰਿਤਪਾਲ ਸਿੰਘ, 84273-99114)</t>
  </si>
  <si>
    <t>Begowal</t>
  </si>
  <si>
    <t>House Connection
WTP 
Raw Water Pipeline -
Clear Water Pipeline</t>
  </si>
  <si>
    <t>2137 Nos.
2.54 MLD
8.00 Km
6.00 KM</t>
  </si>
  <si>
    <t>DNIT approved by Technical Sub Committee</t>
  </si>
  <si>
    <t>Pardeep Chottani   9780277086</t>
  </si>
  <si>
    <t>Amandeep Singh
9646830830</t>
  </si>
  <si>
    <t>ਨਡਾਲਾ
ਸ਼੍ਰੀ ਪ੍ਰਿਤਪਾਲ ਸਿੰਘ, 84273-99114)</t>
  </si>
  <si>
    <t xml:space="preserve"> Nadala</t>
  </si>
  <si>
    <t>Water Supply,</t>
  </si>
  <si>
    <t xml:space="preserve">Net Dist.              
 T/W                                   
OHSR </t>
  </si>
  <si>
    <t>47.08 km                
2 No.                                     1 No.</t>
  </si>
  <si>
    <t>Pardeep Chottani
9780277086</t>
  </si>
  <si>
    <t>Amandeep Singh 
9646830830</t>
  </si>
  <si>
    <t>Sewerage Scheme</t>
  </si>
  <si>
    <t xml:space="preserve">Net Sew Line    
MPS 
STP </t>
  </si>
  <si>
    <t>1.35km          
1No. 3 MLD
1 No. (1 MLD)</t>
  </si>
  <si>
    <t>Amandeep Singh   9646830830</t>
  </si>
  <si>
    <t>ਸ਼ੀ ਸੁਖਪਾਲ ਸਿੰਘ ਖਹਿਰਾ,
98153-33333</t>
  </si>
  <si>
    <t>ਸ਼੍ਰੀ ਰਣਜੀਤ ਸਿੰਘ ਰਾਣਾ,
98150 14638</t>
  </si>
  <si>
    <t>ਢਿਲਵਾਂ
ਸ਼੍ਰੀ ਪ੍ਰਿਤਪਾਲ ਸਿੰਘ, 84273-99114)</t>
  </si>
  <si>
    <t>Dhilwan</t>
  </si>
  <si>
    <t>3.00 Km
3911 Nos.
2.09 MLD
4.0 Km
6.00 KM</t>
  </si>
  <si>
    <t>Main Sewer 
STP's
MPS/IPS 
Rising Main</t>
  </si>
  <si>
    <t>0.14 km
1 No. 2 MLD
1 No's 4.2 MLD
0.075 Kms</t>
  </si>
  <si>
    <t>Shri. Rana Gurjeet Singh</t>
  </si>
  <si>
    <t>ਸ਼੍ਰੀ ਰਾਣਾ ਗੁਰਜੀਤ ਸਿੰਘ ,
98159-00901</t>
  </si>
  <si>
    <t>ਮੰਜੂ ਰਾਣਾ,
88377-01780</t>
  </si>
  <si>
    <t>ਕਪੂਰਥਲਾ</t>
  </si>
  <si>
    <t>27- Kapurthala</t>
  </si>
  <si>
    <t>ਕਪੂਰਥਲਾ
(ਸ਼੍ਰੀ ਪ੍ਰਿਤਪਾਲ ਸਿੰਘ, 84273-99114)</t>
  </si>
  <si>
    <t>MPS &amp; 2 MLD STP at RCF Kapurthala</t>
  </si>
  <si>
    <t>Deposit work</t>
  </si>
  <si>
    <t>1 No. STP                                               
 MPS</t>
  </si>
  <si>
    <t>Gourav
7696332923</t>
  </si>
  <si>
    <t>Gurpinder Singh              7302201994                                     Jasbir Singh
6239264278</t>
  </si>
  <si>
    <t>Work in progress</t>
  </si>
  <si>
    <t>Net Dist.             
OHSR 
House connection</t>
  </si>
  <si>
    <t>94.21 km                 
1 No.
9500 No.</t>
  </si>
  <si>
    <t>Gourav                             7696332923</t>
  </si>
  <si>
    <t>Gurpinder Singh              7302201994                                     Jasbir Singh                                             6239264278</t>
  </si>
  <si>
    <t>Shri. Rana Inder Partap Singh</t>
  </si>
  <si>
    <t>ਸ਼੍ਰੀ ਰਾਣਾ ਇੰਦਰਪ੍ਰਤਾਪ ਸਿੰਘ,
98159-00907</t>
  </si>
  <si>
    <t>ਸ਼੍ਰੀ ਸਾਜਨ ਸਿੰਘ ਚੀਮਾ,
98785 00759</t>
  </si>
  <si>
    <t>Independent</t>
  </si>
  <si>
    <t>Jal-1</t>
  </si>
  <si>
    <t>ਸੁਲਤਾਨਪੁਰ ਲੋਧੀ</t>
  </si>
  <si>
    <t>28-Sultanpur Lodhi</t>
  </si>
  <si>
    <t>ਸੁਲਤਾਨਪੁਰ ਲੋਧੀ
(ਸ਼੍ਰੀ ਜਿਤਿਨ ਵਾਸੁਦੇਵਾ, 84276-63503)</t>
  </si>
  <si>
    <t>Sultanpur Lodhi</t>
  </si>
  <si>
    <t>Sewerage</t>
  </si>
  <si>
    <t>Smart Cities Mission</t>
  </si>
  <si>
    <t xml:space="preserve">Rising Main 
800mm i/d DI K-7 pipe  - 
 RCC NP3 pipe line   - </t>
  </si>
  <si>
    <t xml:space="preserve">
4250 mtr. 
2373 mtr.</t>
  </si>
  <si>
    <t>Jatin Vasudeva
84276-63503</t>
  </si>
  <si>
    <t>Rajwinder Singh Gill 7589200410</t>
  </si>
  <si>
    <t>MPS &amp; 4 MLD STP</t>
  </si>
  <si>
    <t xml:space="preserve"> STP                                                
MPS</t>
  </si>
  <si>
    <t>1 No. 4 MLD</t>
  </si>
  <si>
    <t>13.09.21</t>
  </si>
  <si>
    <t xml:space="preserve">Liquidated damages compensation imposed on firm under Clause 46 of Contract Agreement. </t>
  </si>
  <si>
    <t>Water Supply &amp; Sewerage</t>
  </si>
  <si>
    <t xml:space="preserve">Net Dist.
Net Sew Line </t>
  </si>
  <si>
    <t xml:space="preserve">28.34 km 
1.50 km </t>
  </si>
  <si>
    <t>Shri. Balwinder Singh Dhaliwal</t>
  </si>
  <si>
    <t>ਸ੍ਰੀ ਬਲਵਿੰਦਰ ਸਿੰਘ ਧਾਲੀਵਾਲ,
98729-07282</t>
  </si>
  <si>
    <t>ਸ਼੍ਰੀ ਜੋਗਿੰਦਰ ਸਿੰਘ ਮਾਨ,
98552 00813</t>
  </si>
  <si>
    <t>ਫਗਵਾੜਾ</t>
  </si>
  <si>
    <t>29- Phagwara</t>
  </si>
  <si>
    <t>ਫਗਵਾੜਾ
(ਸ਼੍ਰੀ ਪ੍ਰਿਤਪਾਲ ਸਿੰਘ, 84273-99114)</t>
  </si>
  <si>
    <t>Phagwara</t>
  </si>
  <si>
    <t xml:space="preserve">Net Dist.                       
T/W </t>
  </si>
  <si>
    <t>8.65 km                       
 5 Nos.</t>
  </si>
  <si>
    <t>W/S and Sewerage</t>
  </si>
  <si>
    <t>Rajwinder Singh Gill  
 7589200410</t>
  </si>
  <si>
    <t>Sukhwinder Singh 
   9814160338</t>
  </si>
  <si>
    <t>Shri. Vikramjit Singh Chaudhary</t>
  </si>
  <si>
    <t>ਸ਼੍ਰੀ ਵਿਕਰਮਜੀਤ ਸਿੰਘ ਚੌਧਰੀ,
98726-56789</t>
  </si>
  <si>
    <t>ਸ਼੍ਰੀ ਪ੍ਰੇਮ ਕੁਮਾਰ,
9815415667</t>
  </si>
  <si>
    <t>Jalandhar</t>
  </si>
  <si>
    <t>ਗੁਰਾਇਆ</t>
  </si>
  <si>
    <t>30- Phillaur</t>
  </si>
  <si>
    <t>ਫਿਲੌਰ
(ਸ਼੍ਰੀ ਪ੍ਰਿਤਪਾਲ ਸਿੰਘ, 84273-99114)</t>
  </si>
  <si>
    <t xml:space="preserve">Phillaur
</t>
  </si>
  <si>
    <t>4.0 Km
3118 Nos.
7.00 MLD
4.70 Km
7.90 KM</t>
  </si>
  <si>
    <t>Rajwinder Singh Gill 
7589200410</t>
  </si>
  <si>
    <t>Sukhwinder Singh
   9814160338</t>
  </si>
  <si>
    <t>ਗੁਰਾਇਆ
(ਸ਼੍ਰੀ ਪ੍ਰਿਤਪਾਲ ਸਿੰਘ, 84273-99114)</t>
  </si>
  <si>
    <t>Goraya</t>
  </si>
  <si>
    <t>STP                                                
MPS</t>
  </si>
  <si>
    <t xml:space="preserve">1 No.  4 MLD
</t>
  </si>
  <si>
    <t>17.05.21</t>
  </si>
  <si>
    <t>Tilak Raj 
 9815396156</t>
  </si>
  <si>
    <t>Nirmal Singh
 9876131972</t>
  </si>
  <si>
    <t xml:space="preserve">Liquidated damages compensation imposed </t>
  </si>
  <si>
    <t>Rising Main</t>
  </si>
  <si>
    <t xml:space="preserve">RCC P1, 
Rising Main  (450 mm i/d )
D.I.K-7 Pipe 150mm -
</t>
  </si>
  <si>
    <t xml:space="preserve"> 2125 mtr. 
 81 mtr.</t>
  </si>
  <si>
    <t>26.10.2022</t>
  </si>
  <si>
    <t>Tilak Raj                                                9815396156</t>
  </si>
  <si>
    <t>Nirmal Singh                               9876131972</t>
  </si>
  <si>
    <t xml:space="preserve">The work of laying of Rising Main has been stopped by nearby Villagers. </t>
  </si>
  <si>
    <t>1.85 Km
592 Nos.
4.09 MLD
4.00 Km
6.00 KM</t>
  </si>
  <si>
    <t>Smt. Inderjit Kaur Mann</t>
  </si>
  <si>
    <t>ਸ਼੍ਰੀਮਤੀ ਇੰਦਰਜੀਤ ਕੌਰ ਮਾਨ,
98153-20231</t>
  </si>
  <si>
    <t>ਨਕੋਦਰ</t>
  </si>
  <si>
    <t>31-Nakodar</t>
  </si>
  <si>
    <t>ਨਕੋਦਰ
(ਸ਼੍ਰੀ ਜਿਤਿਨ ਵਾਸੁਦੇਵਾ, 84276-63503)</t>
  </si>
  <si>
    <t>Nakodar</t>
  </si>
  <si>
    <t>Revsd. DPR100% Sew. Sch. at Nakodar</t>
  </si>
  <si>
    <t>Sew.
H. Conn.</t>
  </si>
  <si>
    <t>37.63 Km.
4703 Nos.</t>
  </si>
  <si>
    <t>22.07.16</t>
  </si>
  <si>
    <t>W/S , Sew, STP, MPS</t>
  </si>
  <si>
    <t>Deepak Kumar 99887-53149</t>
  </si>
  <si>
    <t>Ajay Kumar 98146-95925</t>
  </si>
  <si>
    <t>Work in Progress.
2% LD imposed</t>
  </si>
  <si>
    <t>W/S lines</t>
  </si>
  <si>
    <t>Rehabitation of  W/S ,
W/S
H. Conn.</t>
  </si>
  <si>
    <t>6.79 Km.,
22.12 Km.,
1843 Nos.,</t>
  </si>
  <si>
    <t>ਨੂਰਮਹਿਲ
(ਸ਼੍ਰੀ ਜਿਤਿਨ ਵਾਸੁਦੇਵਾ, 84276-63503)</t>
  </si>
  <si>
    <t>Nurmehal</t>
  </si>
  <si>
    <t>W/S Scheme</t>
  </si>
  <si>
    <t>W/S 
H.Conn.</t>
  </si>
  <si>
    <t>1.11 Km.,
 139 Nos.</t>
  </si>
  <si>
    <t xml:space="preserve"> --</t>
  </si>
  <si>
    <t>ਬਿਲਗਾ
(ਸ਼੍ਰੀ ਜਿਤਿਨ ਵਾਸੁਦੇਵਾ, 84276-63503)</t>
  </si>
  <si>
    <t>Bilga</t>
  </si>
  <si>
    <t>Shifting of W/S</t>
  </si>
  <si>
    <t>W/S
G.I.Pipe 
H.Conn.</t>
  </si>
  <si>
    <t>2.29 Km.,
12.08 Km.,
 287 Nos.</t>
  </si>
  <si>
    <t>Sew. Scheme</t>
  </si>
  <si>
    <t>Sew
H.Conn.
MPS
STP</t>
  </si>
  <si>
    <t>29.02 Km., 
 3639 Nos.,
1 No., 
1 No.,</t>
  </si>
  <si>
    <t>Shri. Hardev Singh Laddi</t>
  </si>
  <si>
    <t xml:space="preserve">ਸ਼੍ਰੀ ਹਰਦੇਵ ਸਿੰਘ ਲਾਡੀ,
98140-37387
</t>
  </si>
  <si>
    <t>ਸ਼੍ਰੀ ਕੱਕਰ ਕੱਲਾ,
82840-02230</t>
  </si>
  <si>
    <t>ਸ਼ਾਹਕੋਟ</t>
  </si>
  <si>
    <t>32- Shahkot</t>
  </si>
  <si>
    <t>ਸ਼ਾਹਕੋਟ
(ਸ਼੍ਰੀ ਜਿਤਿਨ ਵਾਸੁਦੇਵਾ, 84276-63503)</t>
  </si>
  <si>
    <t>Shahkot</t>
  </si>
  <si>
    <t>1 No.</t>
  </si>
  <si>
    <t>01.04.16</t>
  </si>
  <si>
    <t>STP, MPS
(Deposit Work)</t>
  </si>
  <si>
    <t>STP under Stabilization</t>
  </si>
  <si>
    <t xml:space="preserve">W/S
T/Well 
H.Conn. </t>
  </si>
  <si>
    <t>1.81 Km.,
1 No.,
226 Nos.,</t>
  </si>
  <si>
    <t>ਲੋਹੀਆਂ
(ਸ਼੍ਰੀ ਜਿਤਿਨ ਵਾਸੁਦੇਵਾ, 84276-63503)</t>
  </si>
  <si>
    <t>Lohian</t>
  </si>
  <si>
    <t>5.06 Km.</t>
  </si>
  <si>
    <t>.-</t>
  </si>
  <si>
    <t xml:space="preserve">Sew
H.Conn.
MPS
STP
R/Main
Land </t>
  </si>
  <si>
    <t>33.82 Km.,
2415 Nos.,
1 No.,
1 No.,
2.05 Km.,
1.50 Acre,</t>
  </si>
  <si>
    <t>ਸ਼੍ਰੀ ਹਰਦੇਵ ਸਿੰਘ ਲਾਡੀ,
98140-37387</t>
  </si>
  <si>
    <t>ਮਹਿਤਪੁਰ
(ਸ਼੍ਰੀ ਜਿਤਿਨ ਵਾਸੁਦੇਵਾ, 84276-63503)</t>
  </si>
  <si>
    <t>Mehatpur</t>
  </si>
  <si>
    <t>W/S 
G.I
H.Conn.</t>
  </si>
  <si>
    <t>3.04 Km.
2.67 Km.
485 Nos.</t>
  </si>
  <si>
    <t>Sew
H.Conn. 
MPS
STP
R/Main 
Land</t>
  </si>
  <si>
    <t>37.28 Km.
3106 Nos.
1 No.
1 No.
1.56 Km.
1.50 Acre</t>
  </si>
  <si>
    <t>Shri Balkar Singh</t>
  </si>
  <si>
    <t xml:space="preserve">ਸ਼੍ਰੀ ਬਲਕਾਰ ਸਿੰਘ,
98140-37387 </t>
  </si>
  <si>
    <t>ਕਰਤਾਰਪੁਰ</t>
  </si>
  <si>
    <t>33- Kartarpur</t>
  </si>
  <si>
    <t>ਕਰਤਾਰਪੁਰ
(ਸ਼੍ਰੀ ਜਿਤਿਨ ਵਾਸੁਦੇਵਾ, 84276-63503)</t>
  </si>
  <si>
    <t>Kartarpur</t>
  </si>
  <si>
    <t xml:space="preserve"> 100% Sew. Sch. at Kartarpur</t>
  </si>
  <si>
    <t>MPS
R/ Main  (DI K9 Pipe)</t>
  </si>
  <si>
    <t>1 No. 
1.21 Km.</t>
  </si>
  <si>
    <t>21.08.19</t>
  </si>
  <si>
    <t>Work in Progress.</t>
  </si>
  <si>
    <t>1 No. (4 MLD)</t>
  </si>
  <si>
    <t>08.07.21</t>
  </si>
  <si>
    <t>Work in Progress.
1% LD imposed</t>
  </si>
  <si>
    <t xml:space="preserve">W/S 
H.Conn. </t>
  </si>
  <si>
    <t>3.45 Km.
230 Nos.</t>
  </si>
  <si>
    <t>Shri Sheetal Angural</t>
  </si>
  <si>
    <t>ਸ਼੍ਰੀ ਸ਼ੀਤਲ ਅੰਗੁਰਾਲ,
78373-10000</t>
  </si>
  <si>
    <t>ਜਲੰਧਰ ਪੱਛਮ</t>
  </si>
  <si>
    <t>34- Jalandhar West</t>
  </si>
  <si>
    <t>ਜਲੰਧਰ
(ਸ਼੍ਰੀ ਜਿਤਿਨ ਵਾਸੁਦੇਵਾ, 84276-63503)</t>
  </si>
  <si>
    <t>Prov. Bulk Surface Water Supply Sch. Const. of 275 MLD WTP, Jal.</t>
  </si>
  <si>
    <t>W/S. 
WTP
UGSR</t>
  </si>
  <si>
    <t>118.50 Km.
1 No.
5 Nos.</t>
  </si>
  <si>
    <t>10.09.20</t>
  </si>
  <si>
    <t>09.09.23</t>
  </si>
  <si>
    <t>Shri. Raman Arora</t>
  </si>
  <si>
    <t>ਸ਼੍ਰੀ ਰਮਨ ਅਰੋੜਾ,
98786-54865</t>
  </si>
  <si>
    <t>ਜਲੰਧਰ ਸੈਨਟਰ</t>
  </si>
  <si>
    <t>35- Jalandhar Central</t>
  </si>
  <si>
    <t>Shifting of damaged 42" i/d Sew. at Surya Enclave, Jal.</t>
  </si>
  <si>
    <t>Sew.</t>
  </si>
  <si>
    <t>0.75 Km.</t>
  </si>
  <si>
    <t>26.11.21</t>
  </si>
  <si>
    <t>Shri. Avtar Singh Junior</t>
  </si>
  <si>
    <t>ਸ਼੍ਰੀ ਅਵਤਾਰ ਸਿੰਘ ਜੂਨੀਅਰ ,
98888-69000</t>
  </si>
  <si>
    <t>ਸ਼੍ਰੀ ਦਿਨੇਸ਼ ਧੱਲ,
98550-00060</t>
  </si>
  <si>
    <t>ਜਲੰਧਰ ਉਤਰ</t>
  </si>
  <si>
    <t>36- Jalandhar North</t>
  </si>
  <si>
    <t>Shri. Pargat Singh Powar</t>
  </si>
  <si>
    <t>ਸ਼੍ਰੀ ਪਰਗਟ ਸਿੰਘ ,
94635-00077</t>
  </si>
  <si>
    <t>ਸ਼੍ਰੀ ਸੁਰਿੰਦਰ ਸਿੰਘ ਸੋਢੀ ,
97798-00022</t>
  </si>
  <si>
    <t>ਜਲੰਧਰ ਛਾਉਣੀ</t>
  </si>
  <si>
    <t>37-Jalandhar Cantt.</t>
  </si>
  <si>
    <t>Sew. Sch. of 12 Villages at Jalandhar</t>
  </si>
  <si>
    <t>17.25 Km.
939 Nos.</t>
  </si>
  <si>
    <t>24.07.20</t>
  </si>
  <si>
    <t>Work in Progress.
0.5% LD imposed.</t>
  </si>
  <si>
    <t xml:space="preserve">Ext. of Storm Water Sewer </t>
  </si>
  <si>
    <t>2.25 Km.</t>
  </si>
  <si>
    <t>31.12.20</t>
  </si>
  <si>
    <t>Ext. of Storm Water Sewer</t>
  </si>
  <si>
    <t>7.07 Km</t>
  </si>
  <si>
    <t xml:space="preserve"> AMRUT 2.0</t>
  </si>
  <si>
    <t>W/S 
T/Well 
OHSR (1.00 Lakh Gls Cap.) 
1 No. (0.50 lakh Gls Cap.)
H.Conn.</t>
  </si>
  <si>
    <t>128.68 Km.
1 No.
2 Nos. 
 6773 Nos.</t>
  </si>
  <si>
    <t>Balance work Sew. Scheme</t>
  </si>
  <si>
    <t>Sew
H.Conn.
W/S G.I line
R/Main
IPS</t>
  </si>
  <si>
    <t>35.35 Km.
9753 Nos.
 6.115 Km.
0.630 Km.
1 No.</t>
  </si>
  <si>
    <t>Sew. Scheme 12 Village of H. Conn.</t>
  </si>
  <si>
    <t>Sew
H.conn.</t>
  </si>
  <si>
    <t>1.90 Km.
2081 Nos.</t>
  </si>
  <si>
    <t>W/S at Ward No.6 &amp; 7 at Malko</t>
  </si>
  <si>
    <t>W/S 
T/Well</t>
  </si>
  <si>
    <t>3.62 Km.
1 No.</t>
  </si>
  <si>
    <t>Shri. Sukhwinder Singh Kotli</t>
  </si>
  <si>
    <t>ਸ਼੍ਰੀ ਸੁਖਵਿੰਦਰ ਸਿੰਘ ਕੋਟਲੀ,
98154-29615</t>
  </si>
  <si>
    <t>ਸ਼੍ਰੀ ਜਿੱਤਲਾਲ ਭੱਟੀ,
98882-13737</t>
  </si>
  <si>
    <t>ਆਦਮਪੁਰ</t>
  </si>
  <si>
    <t>38-Adampur</t>
  </si>
  <si>
    <t>ਆਦਮਪੁਰ
(ਸ਼੍ਰੀ ਜਿਤਿਨ ਵਾਸੁਦੇਵਾ, 84276-63503)</t>
  </si>
  <si>
    <t>Adampur</t>
  </si>
  <si>
    <t>Sew. Sch. including H. Conn</t>
  </si>
  <si>
    <t>16.80
3733 Nos.</t>
  </si>
  <si>
    <t xml:space="preserve">10.44
</t>
  </si>
  <si>
    <t xml:space="preserve">1 year from date of start
</t>
  </si>
  <si>
    <t>The work could not be started due to non release of requisite funds by PIDB/ Punjab Govt.</t>
  </si>
  <si>
    <t>Sew. Sch &amp; STP. including H. Conn</t>
  </si>
  <si>
    <t xml:space="preserve">Sew.
H. Conn.
</t>
  </si>
  <si>
    <t xml:space="preserve">7.94 Km.
794 Nos.
</t>
  </si>
  <si>
    <t>29.10.21</t>
  </si>
  <si>
    <t>1 No. (3 MLD)</t>
  </si>
  <si>
    <t>3.83 Km.
479 Nos.</t>
  </si>
  <si>
    <t>ਅਲਾਵਲਪੁਰ
(ਸ਼੍ਰੀ ਜਿਤਿਨ ਵਾਸੁਦੇਵਾ, 84276-63503)</t>
  </si>
  <si>
    <t>Alawalpur</t>
  </si>
  <si>
    <t>W/S
H.Conn</t>
  </si>
  <si>
    <t>0.79 Km.
200 Nos.</t>
  </si>
  <si>
    <t xml:space="preserve">Sew
H.Conn
MPS
STP
R/Main.
Land </t>
  </si>
  <si>
    <t>17.48 Km.
2445 Nos.
1 No.
1 No.
0.10 Km.
1.00 Acre</t>
  </si>
  <si>
    <t>ਭੋਗਪੁਰ
(ਸ਼੍ਰੀ ਜਿਤਿਨ ਵਾਸੁਦੇਵਾ, 84276-63503)</t>
  </si>
  <si>
    <t>Bhogpur</t>
  </si>
  <si>
    <t>MDF</t>
  </si>
  <si>
    <t>Sew.
House Conn.</t>
  </si>
  <si>
    <t>4.69 Km.
250 Nos.</t>
  </si>
  <si>
    <t>10.11.21</t>
  </si>
  <si>
    <t>W/S
H Conn.</t>
  </si>
  <si>
    <t>1.75 Km.
 70 Nos.</t>
  </si>
  <si>
    <t>DPR approved by Technical Sub Committee/SLTC</t>
  </si>
  <si>
    <t xml:space="preserve">Sew
H.Conn
MPS
STP
R/Main </t>
  </si>
  <si>
    <t>45.62 Km.
 5703 Nos.
1 No.
1 No.
2.45 Km.</t>
  </si>
  <si>
    <t>Shri. Jangi Lal Mahajan</t>
  </si>
  <si>
    <t>ਸ਼੍ਰੀ ਜੰਗੀ ਲਾਲ ਮਹਾਜਨ,
94172-44156</t>
  </si>
  <si>
    <t>ਪ੍ਰੋ. ਮੁਲਤਾਨੀ,
80549 26505</t>
  </si>
  <si>
    <t>Hsp</t>
  </si>
  <si>
    <t>Hoshiarpur</t>
  </si>
  <si>
    <t>ਮੁਕੀਰਿਅਨ</t>
  </si>
  <si>
    <t>39- Mukerian</t>
  </si>
  <si>
    <t xml:space="preserve">ਮੁਕੇਰਿਆਂ
(ਸ਼੍ਰੀ ਅਰਵਿੰਦ ਮਹਿਤਾ, 98888-61602)
</t>
  </si>
  <si>
    <t>Mukierian</t>
  </si>
  <si>
    <t xml:space="preserve">100mm i/d 
150mm i/d 
200mm i/d 
 250mm i/d                                   Tubewell  </t>
  </si>
  <si>
    <t xml:space="preserve">33580 Mtr 
4730 Mtr  
 1380 Mtr   
 100 Mtr                                        4 Nos  </t>
  </si>
  <si>
    <t>5 MLD STP</t>
  </si>
  <si>
    <t>Er. Arvind Mehta Mob. No.9888861602</t>
  </si>
  <si>
    <t>Er. Daljeet Kumar Bhandari Mob. No.9463852437</t>
  </si>
  <si>
    <t>Sh. Jaspreet Singh Mob. No.9915360058</t>
  </si>
  <si>
    <t xml:space="preserve">Shri. Karambir Singh </t>
  </si>
  <si>
    <t>ਸ਼੍ਰੀ ਕਰਮਬੀਰ ਸਿੰਘ,
98140-07599</t>
  </si>
  <si>
    <t>40- Dasuya</t>
  </si>
  <si>
    <t xml:space="preserve">ਦਸੂਆ
(ਸ਼੍ਰੀ ਅਰਵਿੰਦ ਮਹਿਤਾ, 98888-61602)
</t>
  </si>
  <si>
    <t xml:space="preserve">Dasuya
</t>
  </si>
  <si>
    <t>40.0 Km
477 Nos.
6.50 MLD
5.00 Km
9.00 KM</t>
  </si>
  <si>
    <t>ਤਲਵਾੜਾ 
(ਸ਼੍ਰੀ ਅਰਵਿੰਦ ਮਹਿਤਾ, 98888-61602)</t>
  </si>
  <si>
    <t xml:space="preserve">Talwara </t>
  </si>
  <si>
    <t xml:space="preserve"> UPVC/RCC NP-3 Pipe Sewer,  </t>
  </si>
  <si>
    <t>Special Assistance</t>
  </si>
  <si>
    <t xml:space="preserve">Sewerage  line   </t>
  </si>
  <si>
    <t>11.46 Km</t>
  </si>
  <si>
    <t>24.12.21</t>
  </si>
  <si>
    <t>Sh. Jaskamal Singh Mob.No.9041672146</t>
  </si>
  <si>
    <t>462 Nos.
4.60 MLD
2.00 Km
8.00 KM</t>
  </si>
  <si>
    <t>Shri, Jasvir Singh Raja Gill</t>
  </si>
  <si>
    <t>ਸ਼੍ਰੀ ਜਸਵੀਰ ਸਿੰਘ ਰਾਜਾ ਗਿੱਲ,
98544-00002</t>
  </si>
  <si>
    <t>ਉਰਮਾਰ</t>
  </si>
  <si>
    <t>41- Urmar</t>
  </si>
  <si>
    <t>ਟਾਂਡਾ ਉੜਮਾਰ
(ਸ਼੍ਰੀ ਅਰਵਿੰਦ ਮਹਿਤਾ, 98888-61602)</t>
  </si>
  <si>
    <t xml:space="preserve">Tanda Urmar
</t>
  </si>
  <si>
    <t>Balance Work</t>
  </si>
  <si>
    <t>7.42 Km</t>
  </si>
  <si>
    <t>2.0 Km
902 Nos.
6.18 MLD
15.00Km
13.00 KM</t>
  </si>
  <si>
    <t xml:space="preserve">Sewerage </t>
  </si>
  <si>
    <t xml:space="preserve">200mm i/d 
250mm i/d </t>
  </si>
  <si>
    <t xml:space="preserve">230 Mtr    
980 Mtr  </t>
  </si>
  <si>
    <t>ਗੜ੍ਹਦੀਵਾਲਾ
(ਸ਼੍ਰੀ ਅਰਵਿੰਦ ਮਹਿਤਾ, 98888-61602)</t>
  </si>
  <si>
    <t xml:space="preserve">Garhdiwala </t>
  </si>
  <si>
    <t>28.311 Km</t>
  </si>
  <si>
    <t>23.10.19</t>
  </si>
  <si>
    <t xml:space="preserve"> STP</t>
  </si>
  <si>
    <t>24.12.20</t>
  </si>
  <si>
    <t xml:space="preserve"> New Tubewell </t>
  </si>
  <si>
    <t xml:space="preserve"> Tubewell </t>
  </si>
  <si>
    <t>1 No Tubewell</t>
  </si>
  <si>
    <t>03.10.22</t>
  </si>
  <si>
    <t xml:space="preserve"> Tubewell 
House Connection</t>
  </si>
  <si>
    <t>1 No.
180 Nos.</t>
  </si>
  <si>
    <t>Dr. Ravjot Singh</t>
  </si>
  <si>
    <t>ਡਾ. ਰਵਜੋਤ ਸਿੰਘ ,
94634-70000</t>
  </si>
  <si>
    <t>ਸ਼ਾਮਚੁਰਾਸੀ</t>
  </si>
  <si>
    <t>42-Sham Chaurasi</t>
  </si>
  <si>
    <t>ਸ਼ਾਮਚੁਰਾਸੀ
(ਸ਼੍ਰੀ ਅਰਵਿੰਦ ਮਹਿਤਾ, 98888-61602)</t>
  </si>
  <si>
    <t xml:space="preserve">Sham Chaurasi
</t>
  </si>
  <si>
    <t xml:space="preserve">100mm i/d </t>
  </si>
  <si>
    <t>2095 Mtr</t>
  </si>
  <si>
    <t>ਹਰਿਆਣਾ
(ਸ਼੍ਰੀ ਅਰਵਿੰਦ ਮਹਿਤਾ, 98888-61602)</t>
  </si>
  <si>
    <t xml:space="preserve"> Hariana</t>
  </si>
  <si>
    <t>STP 2 MLD</t>
  </si>
  <si>
    <t>1 No. 2 MLD</t>
  </si>
  <si>
    <t>31.01.23</t>
  </si>
  <si>
    <t xml:space="preserve">6 MLD MPS </t>
  </si>
  <si>
    <t>Er.Arun Kalyan Mob. No.8699373495</t>
  </si>
  <si>
    <t xml:space="preserve">100mm i/d 
150mm i/d </t>
  </si>
  <si>
    <t xml:space="preserve">1600 Mtr                        327 Mtr </t>
  </si>
  <si>
    <t>Shri. Bram Shanker (Jimpa)</t>
  </si>
  <si>
    <t>ਸ਼੍ਰੀ ਬ੍ਰ੍ਮ ਸੰਕਰ ਸ਼ਰਮਾ,
98774-90267</t>
  </si>
  <si>
    <t>ਹੁਸ਼ਿਆਰਪੁਰ</t>
  </si>
  <si>
    <t>43-Hoshiarpur</t>
  </si>
  <si>
    <t>ਹੁਸ਼ਿਆਰਪੁਰ
(ਸ਼੍ਰੀ ਅਰਵਿੰਦ ਮਹਿਤਾ, 98888-61602)</t>
  </si>
  <si>
    <t>16.11.22</t>
  </si>
  <si>
    <t>15.02.23</t>
  </si>
  <si>
    <t>30 MLD STP &amp; MPS</t>
  </si>
  <si>
    <t xml:space="preserve">Water Supply </t>
  </si>
  <si>
    <t xml:space="preserve">100mm i/d
160mm i/d </t>
  </si>
  <si>
    <t xml:space="preserve">21447 Mtr 
670 Mtr </t>
  </si>
  <si>
    <t>160mm o/d
200mm o/d
250mm o/d
315mm o/d
800mm i/d      
900mm i/d</t>
  </si>
  <si>
    <t>11006 mtr
9928 mtr
1540 mtr
800 mtr 
 1700 mtr       
1100 Mtr.</t>
  </si>
  <si>
    <t>315mm o/d 
 1200mm i/d</t>
  </si>
  <si>
    <t xml:space="preserve">200 mtr
 1800 mtr  </t>
  </si>
  <si>
    <t>Dr. Raj Kumar</t>
  </si>
  <si>
    <t>ਡਾ. ਰਾਜ ਕੁਮਾਰ ,
98157-44705</t>
  </si>
  <si>
    <t>ਹਰਮਿੰਦਰ ਸਿੰਘ ਸੰਧੂ
98550-56187</t>
  </si>
  <si>
    <t>ਚੱਬੇਵਾਲ</t>
  </si>
  <si>
    <t>44-Chabbewal</t>
  </si>
  <si>
    <t>ਚੱਬੇਵਾਲ
(ਸ਼੍ਰੀ ਅਰਵਿੰਦ ਮਹਿਤਾ, 98888-61602)</t>
  </si>
  <si>
    <t>Chabbewal</t>
  </si>
  <si>
    <t>Shri. Jai Krishan</t>
  </si>
  <si>
    <t xml:space="preserve">ਸ਼੍ਰੀ ਜੈ ਕ੍ਰਿਸ਼ਨ ਸਿੰਘ,
95928-54542 </t>
  </si>
  <si>
    <t>ਗੜ੍ਹਸ਼ੰਕਰ</t>
  </si>
  <si>
    <t>45-Garhshankar</t>
  </si>
  <si>
    <t xml:space="preserve">ਗੜ੍ਹਸ਼ੰਕਰ
(ਸ਼੍ਰੀ ਅਰਵਿੰਦ ਮਹਿਤਾ, 98888-61602)
</t>
  </si>
  <si>
    <t>Garhshankar</t>
  </si>
  <si>
    <t>1 No. 3 MLD</t>
  </si>
  <si>
    <t>10.10.22</t>
  </si>
  <si>
    <t>Er. Arvind Mehta .9888861602</t>
  </si>
  <si>
    <t>Sushil Bansal
8196087000</t>
  </si>
  <si>
    <t>Aman Deep Singh
9855019650</t>
  </si>
  <si>
    <t>Yet to be started</t>
  </si>
  <si>
    <t xml:space="preserve">160mm o/d - 400 mm i/d
</t>
  </si>
  <si>
    <t>9.827 KM</t>
  </si>
  <si>
    <t xml:space="preserve"> 2719 Mtr</t>
  </si>
  <si>
    <t>ਮਾਹਿਲਪੁਰ
(ਸ਼੍ਰੀ ਅਰਵਿੰਦ ਮਹਿਤਾ, 98888-61602)</t>
  </si>
  <si>
    <t>Mahilpur</t>
  </si>
  <si>
    <t xml:space="preserve">Main Sewer
STP's 
MPS/IPS
Rising Main 
</t>
  </si>
  <si>
    <t xml:space="preserve">1.26 Km
1 No's 2 MLD
1 No's 7 MLD
(0.1 Kms
</t>
  </si>
  <si>
    <t>Dr. Sukhwinder Kumar Sukhi</t>
  </si>
  <si>
    <t>ਡਾ. ਸੁਖਵਿੰਦਰ ਕੁਮਾਰ ਸੁੱਖੀ,
98726-27998</t>
  </si>
  <si>
    <t>ਸ਼੍ਰੀ ਕੁਲਜੀਤ ਸਰਹਾਲੀ,
99150 89377</t>
  </si>
  <si>
    <t>SBS Nagar</t>
  </si>
  <si>
    <t>ਬੰਗਾ</t>
  </si>
  <si>
    <t>46-Banga</t>
  </si>
  <si>
    <t>ਬੰਗਾ
(ਸ਼੍ਰੀ ਅਰਵਿੰਦ ਮਹਿਤਾ, 98888-61602)</t>
  </si>
  <si>
    <t>Banga</t>
  </si>
  <si>
    <t>2.0Km
1940 Nos.
5.45 MLD
10.00 Km
5.00 KM</t>
  </si>
  <si>
    <t>W/S, Sew</t>
  </si>
  <si>
    <t>Ranjit Singh 
9855521730</t>
  </si>
  <si>
    <t>Balbir Singh 8463474850</t>
  </si>
  <si>
    <t>Dr. Nachhatar Pal</t>
  </si>
  <si>
    <t>ਡਾ. ਨਛੱਤਰ ਪਾਲ ,
94631-80300</t>
  </si>
  <si>
    <t>ਸ਼੍ਰੀ ਬੱਲੂ ਪ੍ਰਧਾਨ ਪਾਠਕ, 
98140 43655</t>
  </si>
  <si>
    <t>BSP</t>
  </si>
  <si>
    <t>Nawan Shahar</t>
  </si>
  <si>
    <t>ਨਵਾਂ ਸ਼ਹਿਰ</t>
  </si>
  <si>
    <t>47-Nawan Shahr</t>
  </si>
  <si>
    <t>ਰਾਹੋਂ
(ਸ਼੍ਰੀ ਅਰਵਿੰਦ ਮਹਿਤਾ, 98888-61602)</t>
  </si>
  <si>
    <t xml:space="preserve">Rahon
</t>
  </si>
  <si>
    <t>6.864 Km</t>
  </si>
  <si>
    <t>24.12.16</t>
  </si>
  <si>
    <t>Completed</t>
  </si>
  <si>
    <t>14.10.22</t>
  </si>
  <si>
    <t>13.07.23</t>
  </si>
  <si>
    <t>3.0Km
1133 Nos.
3.81 MLD
10.00 Km
18.00 KM</t>
  </si>
  <si>
    <t>1 No's 3 MLD</t>
  </si>
  <si>
    <t>ਨਵਾਂ ਸ਼ਹਿਰ
(ਸ਼੍ਰੀ ਅਰਵਿੰਦ ਮਹਿਤਾ, 98888-61602)</t>
  </si>
  <si>
    <t>2.Nawan Shahr</t>
  </si>
  <si>
    <t>12.930 Km</t>
  </si>
  <si>
    <t>28.10.21</t>
  </si>
  <si>
    <t>Er. Arvind Mehta 9888861602</t>
  </si>
  <si>
    <t>Mukhtiar Singh
8872939351</t>
  </si>
  <si>
    <t xml:space="preserve"> 23.50 Km
751 Nos.
11.63 MLD
15.00 Km
05.00 KM</t>
  </si>
  <si>
    <t>Smt. Santosh Kumari Katariaa</t>
  </si>
  <si>
    <t>ਸ਼੍ਰੀਮਤੀ ਸੰਤੋਸ਼ ਕੁਮਾਰੀ ਕਟਾਰੀਆਂ,
98152-35235</t>
  </si>
  <si>
    <t>ਬਲਾਚੌਰ</t>
  </si>
  <si>
    <t>48-Balachaur</t>
  </si>
  <si>
    <t>ਬਲਾਚੌਰ
(ਸ਼੍ਰੀ ਅਰਵਿੰਦ ਮਹਿਤਾ, 98888-61602)</t>
  </si>
  <si>
    <t>Balachaur</t>
  </si>
  <si>
    <t xml:space="preserve">STP 4 MLD </t>
  </si>
  <si>
    <t>05.07.19</t>
  </si>
  <si>
    <t>Dist.network 
House Connection
OHSR (1.0 LG Capacity)</t>
  </si>
  <si>
    <t>16.00 Km
1631  Nos.
1 Nos.</t>
  </si>
  <si>
    <t>Shri Harjot Singh Bains</t>
  </si>
  <si>
    <t>ਸ਼੍ਰੀ ਹਰਜੋਤ ਸਿੰਘ ਬੈਂਸ,
0172-270024</t>
  </si>
  <si>
    <t>Ropar</t>
  </si>
  <si>
    <t>Roopnagar</t>
  </si>
  <si>
    <t>ਆਨੰਦਪੁਰ ਸਾਹਿਬ</t>
  </si>
  <si>
    <t>49- Anandpur Sahib</t>
  </si>
  <si>
    <t>ਆਨੰਦਪੁਰ ਸਾਹਿਬ
(ਸ਼੍ਰੀ ਪੰਕਜ ਜੈਨ, 84276-63504)</t>
  </si>
  <si>
    <t>Anandpur Sahib</t>
  </si>
  <si>
    <t>W/S, R/Main</t>
  </si>
  <si>
    <t xml:space="preserve">W/S Lines
R/Main </t>
  </si>
  <si>
    <t>7.60 Kms.
1.30 Kms.</t>
  </si>
  <si>
    <t>---</t>
  </si>
  <si>
    <t>DWSS</t>
  </si>
  <si>
    <t>Pankaj Jain
8427663504</t>
  </si>
  <si>
    <t>Baljit Singh 8284914999</t>
  </si>
  <si>
    <t>Kulwinder Singh
9465077970</t>
  </si>
  <si>
    <t>ਕੀਰਤਪੁਰ ਸਾਹਿਬ
(ਸ਼੍ਰੀ ਪੰਕਜ ਜੈਨ, 84276-63504)</t>
  </si>
  <si>
    <t>Kiratpur Sahib</t>
  </si>
  <si>
    <t>Sewer, R/Main</t>
  </si>
  <si>
    <t>Sewer Lines 
IPS 
R/Main
STP (2 MLd)</t>
  </si>
  <si>
    <t>20 Kms.
2 Nos.
2.00 Kms.
1No</t>
  </si>
  <si>
    <t>STP,WTP. MPS (Deposit work)</t>
  </si>
  <si>
    <t>T/Well-
W/S
House connt.</t>
  </si>
  <si>
    <t>1 No.
6.57 Kms
500 Nos.</t>
  </si>
  <si>
    <t>ਨੰਗਲ
(ਸ਼੍ਰੀ ਪੰਕਜ ਜੈਨ, 84276-63504)</t>
  </si>
  <si>
    <t>Nangal</t>
  </si>
  <si>
    <t>Water Supply,Sewerage, Tubewell</t>
  </si>
  <si>
    <t>W/S Lines - 
Sewer Lines - 
Tubewell -</t>
  </si>
  <si>
    <t>4.64 Km
6.27 Kms
2 Nos.</t>
  </si>
  <si>
    <t>14.12.21</t>
  </si>
  <si>
    <t>STP,WTP (Deposit work)</t>
  </si>
  <si>
    <t>Tarun Gupta
9888607639</t>
  </si>
  <si>
    <t>Funds yet to be received from MC.</t>
  </si>
  <si>
    <t>W/S Rehabilitation line
House connt.
Upgradation of WTP</t>
  </si>
  <si>
    <t>8.00 Kms
800 Nos.
2 Nos.</t>
  </si>
  <si>
    <t>WTP, Sewer, MPS, STP</t>
  </si>
  <si>
    <t xml:space="preserve">WTP
Sewer Lines
IPS
STP </t>
  </si>
  <si>
    <t>1 No.
6.00 Kms.
1 No.
 2 Nos.</t>
  </si>
  <si>
    <t>Shri. Dinesh Kumar Chadha</t>
  </si>
  <si>
    <t>ਸ਼੍ਰੀ ਦਿਨੇਸ਼ ਚੱਢਾ,
99155-77950</t>
  </si>
  <si>
    <t>ਰੂਪਨਗਰ</t>
  </si>
  <si>
    <t>50- Rupnagar</t>
  </si>
  <si>
    <t>ਰੂਪਨਗਰ
(ਸ਼੍ਰੀ ਪੰਕਜ ਜੈਨ, 84276-63504)</t>
  </si>
  <si>
    <t>Rupnagar</t>
  </si>
  <si>
    <t>Water Supply,Sewerage, IPS,Tubewell</t>
  </si>
  <si>
    <t>MDF /
MC Deposit work</t>
  </si>
  <si>
    <t xml:space="preserve">W/S Lines - 
Sewer Lines - 
IPS - 
Tubewell - </t>
  </si>
  <si>
    <t>4.35 Kms
4.21 Kms 
1 Nos
1 No.</t>
  </si>
  <si>
    <t>07.07.21</t>
  </si>
  <si>
    <t>STP, MPS,WTP (Deposit work)</t>
  </si>
  <si>
    <t>Rakesh Mehta 9216870070</t>
  </si>
  <si>
    <t>Pardeep Sharma
9465888557</t>
  </si>
  <si>
    <t>Land for IPS near NCC academy yet to be made available by MC.</t>
  </si>
  <si>
    <t xml:space="preserve"> Raw Water pipeline</t>
  </si>
  <si>
    <t>New Dist. Network
House Connection
Raw water pipeline</t>
  </si>
  <si>
    <t xml:space="preserve">0.97 Km
 150 Nos.
</t>
  </si>
  <si>
    <t xml:space="preserve">Shri. Charanjit Singh </t>
  </si>
  <si>
    <t>ਡਾ. ਚਰਨਜੀਤ ਸਿੰਘ ,
98153-60112</t>
  </si>
  <si>
    <t>ਚਮਕੌਰ ਸਾਹਿਬ</t>
  </si>
  <si>
    <t>51-Chamkaur Sahib</t>
  </si>
  <si>
    <t>ਚਮਕੌਰ ਸਾਹਿਬ
(ਸ਼੍ਰੀ ਪੰਕਜ ਜੈਨ, 84276-63504)</t>
  </si>
  <si>
    <t>Chamkaur Sahib</t>
  </si>
  <si>
    <t>Water Supply, Sewerage, R/Main, Tubewell</t>
  </si>
  <si>
    <t>W/S Lines 
Sewer Lines - 
R/Main - 
Tubewell -</t>
  </si>
  <si>
    <t xml:space="preserve"> 3.77 Kms
2.74 Kms.
0.54 Kms.
 3 Nos.</t>
  </si>
  <si>
    <t>Sew Scheme (Deposit work)</t>
  </si>
  <si>
    <t>Arvind Mehta
9888861602</t>
  </si>
  <si>
    <t>Surface Water Supply, OHSR, STP</t>
  </si>
  <si>
    <t xml:space="preserve"> MDF</t>
  </si>
  <si>
    <t>Dist.network 
OHSR
House Connection
WTP 
Raw Water Pipeline -
Clear Water Pipeline</t>
  </si>
  <si>
    <t>1.58 Km
1 No.
350 Nos.
3.59 MLD
0.20 Km
5.30 KM</t>
  </si>
  <si>
    <t>ਮੋਰਿੰਡਾ
(ਸ਼੍ਰੀ ਪੰਕਜ ਜੈਨ, 84276-63504)</t>
  </si>
  <si>
    <t>Morinda</t>
  </si>
  <si>
    <t>Water Supply, Sewerage, Tubewell</t>
  </si>
  <si>
    <t xml:space="preserve">W/S Lines - 
Sewer Lines -
Tubewell - </t>
  </si>
  <si>
    <t>5.43 Kms
 33.80 Kms.
2 Nos.</t>
  </si>
  <si>
    <t>W/s, Sew, STP</t>
  </si>
  <si>
    <t>Surface Water Supply</t>
  </si>
  <si>
    <t xml:space="preserve">WTP 
Transmission Lines </t>
  </si>
  <si>
    <t>1 No.
1 Job</t>
  </si>
  <si>
    <t>ਘੜੂੰਆਂ
(ਸ਼੍ਰੀ ਪੰਕਜ ਜੈਨ, 84276-63504)</t>
  </si>
  <si>
    <t>Gharuan</t>
  </si>
  <si>
    <t>Sewer
MPS
STP</t>
  </si>
  <si>
    <t xml:space="preserve">Sewer Lines
MPS
STP </t>
  </si>
  <si>
    <t>35 Kms.
1 No. 
1 No.</t>
  </si>
  <si>
    <t>Smt. Anmol Gagan Maan</t>
  </si>
  <si>
    <t>ਸ਼੍ਰੀ ਅਨਮੋਲ ਗਗਨ ਮਾਨ,
98554-55561</t>
  </si>
  <si>
    <t>SAS Nagar</t>
  </si>
  <si>
    <t>ਖਰੜ</t>
  </si>
  <si>
    <t>52- Kharar</t>
  </si>
  <si>
    <t>ਖਰੜ
(ਸ਼੍ਰੀ ਪੰਕਜ ਜੈਨ, 84276-63504)</t>
  </si>
  <si>
    <t xml:space="preserve">Kharar </t>
  </si>
  <si>
    <t>Sewer, STP, Tubewell</t>
  </si>
  <si>
    <t xml:space="preserve">Sewer Lines - 
STP (10 MLD) - 
Tubewell - </t>
  </si>
  <si>
    <t>1.35 Kms.
1 No.
2 Nos.</t>
  </si>
  <si>
    <t>07.12.21</t>
  </si>
  <si>
    <t>31.03.24</t>
  </si>
  <si>
    <t>Land for Sewer and STP under clearance.</t>
  </si>
  <si>
    <t>Surface Water Supply
Sewer
MPS
STP</t>
  </si>
  <si>
    <t>MC Deposit</t>
  </si>
  <si>
    <t>Transmission Lines
UGSRs
Sewer Lines 
MPS
STP</t>
  </si>
  <si>
    <t>1 Job
4 Nos.
 15 Kms.
 1 No. 
 1 No.</t>
  </si>
  <si>
    <t>Dist.pipeline
House Connection
WTP 
Raw Water Pipeline -
Clear Water Pipeline</t>
  </si>
  <si>
    <t>23.00 Km
3500Nos.
33.60 MLD
0.50 Km
12.00 KM</t>
  </si>
  <si>
    <t>ਨਯਾ ਗਾਓਂ
(ਸ਼੍ਰੀ ਪੰਕਜ ਜੈਨ, 84276-63504)</t>
  </si>
  <si>
    <t>Naya Gaon</t>
  </si>
  <si>
    <t>Sewer, MPS, STP</t>
  </si>
  <si>
    <t>Main Sewer
MPS
STP</t>
  </si>
  <si>
    <t>5.91 kms.
03 Nos.
01 No.</t>
  </si>
  <si>
    <t>T/welll
New Dist. Network
House Connection 
Pump house</t>
  </si>
  <si>
    <t>4 no.
4.60 km
600 Nos.
4 NO.</t>
  </si>
  <si>
    <t>ਕੁਰਾਲੀ
(ਸ਼੍ਰੀ ਪੰਕਜ ਜੈਨ, 84276-63504)</t>
  </si>
  <si>
    <t>Kurali</t>
  </si>
  <si>
    <t>WTP 
Transmission Lines</t>
  </si>
  <si>
    <t>1 No.
 1 Job</t>
  </si>
  <si>
    <t>Shri. Kulwant Singh</t>
  </si>
  <si>
    <t xml:space="preserve">ਸ਼੍ਰੀ ਕੁਲਵੰਤ ਸਿੰਘ,
98150-00538 </t>
  </si>
  <si>
    <t>ਐਸ ਏ ਐਸ ਨਗਰ</t>
  </si>
  <si>
    <t>53- S.A.S Nagar</t>
  </si>
  <si>
    <t>ਐਸ ਏ ਐਸ ਨਗਰ,
(ਸ਼੍ਰੀ ਪੰਕਜ ਜੈਨ, 84276-63504)</t>
  </si>
  <si>
    <t>S.A.S Nagar</t>
  </si>
  <si>
    <t>With MC / DWSS</t>
  </si>
  <si>
    <t>Shri. Rupinder Singh</t>
  </si>
  <si>
    <t>ਸ੍ਰੀ ਰੁਪਿੰਦਰ ਸਿੰਘ ਹੈਪੀ,
95921-00303</t>
  </si>
  <si>
    <t>P2</t>
  </si>
  <si>
    <t>Fatehgarh Sahib</t>
  </si>
  <si>
    <t>ਬੱਸੀ ਪਠਾਣਾ</t>
  </si>
  <si>
    <t>54- Bassi Pathana</t>
  </si>
  <si>
    <t>ਬੱਸੀ ਪਠਾਣਾ
(ਸ਼੍ਰੀ ਜੁਗਲ ਕਿਸ਼ੋਰ, 84276-63501)</t>
  </si>
  <si>
    <t>Bassi Pathana</t>
  </si>
  <si>
    <t>Sewerage and STP Works</t>
  </si>
  <si>
    <t xml:space="preserve">Sewer line
H.C.  (nos)
Interlocking  (sqm)
CC Roads  (nos) 
Street Lights  (nos)
MPS(Zone-1) 
MPS (Zone-2)                
STP(ZONE-1)  
STP (Zone-2)        </t>
  </si>
  <si>
    <t xml:space="preserve">31.90 Km   
3564 nos 
22682 sqm   29000
328 nos
 1 No
1 No.
1  No.     
1  No.                                       </t>
  </si>
  <si>
    <t>17.06.2016</t>
  </si>
  <si>
    <t>31.10.23</t>
  </si>
  <si>
    <t>Er. Jugal Kishor (84276-63501)</t>
  </si>
  <si>
    <t>Er. Sukhpal Singh (94172-10109)</t>
  </si>
  <si>
    <t>Er. Satinder Singh (84373-99894)</t>
  </si>
  <si>
    <t>ਖਮਾਣੋਂ
(ਸ਼੍ਰੀ ਜੁਗਲ ਕਿਸ਼ੋਰ, 84276-63501)</t>
  </si>
  <si>
    <t>Khamano</t>
  </si>
  <si>
    <t xml:space="preserve">W/S, WTP </t>
  </si>
  <si>
    <t xml:space="preserve">W/S     
WTP </t>
  </si>
  <si>
    <t xml:space="preserve">3.35 Km            
1 No. </t>
  </si>
  <si>
    <t xml:space="preserve">Sewr, STP </t>
  </si>
  <si>
    <t xml:space="preserve">Main Sewer                   
 STP </t>
  </si>
  <si>
    <t>1.6Km
 1 No.(3 MLD)</t>
  </si>
  <si>
    <t xml:space="preserve">DPR yet to be received in  Head Office </t>
  </si>
  <si>
    <t>Shri. Lakhbir Singh Rai</t>
  </si>
  <si>
    <t>ਸ਼ੀ ਲਖਵੀਰ ਸਿੰਘ ਰਾਏ,
97809-00010</t>
  </si>
  <si>
    <t>ਫਤਿਹਗੜ੍ਹ ਸਾਹਿਬ</t>
  </si>
  <si>
    <t>55- Fatehgarh Sahib</t>
  </si>
  <si>
    <t xml:space="preserve">ਸਰਹਿੰਦ 
(ਸ਼੍ਰੀ ਜੁਗਲ ਕਿਸ਼ੋਰ, 84276-63501)
</t>
  </si>
  <si>
    <t xml:space="preserve">Sirhind  
</t>
  </si>
  <si>
    <t>Sewer
Interlocking Tiles
CC Roads 
MR.Roads 
H.C                                                                
Street Lights 
MPS  Zone  - 2              
MPS  Zone -3   
STP(ZONE-1)   4 MLD   
STP (Zone-2)     5 MLD  
STP (Zone-3)  2 MLD</t>
  </si>
  <si>
    <t xml:space="preserve">99.855 km    
116840sqm
47000 cum
63395 sqm 
12500 nos  
508 nos
1  No's 
1  No's 
1 No's 
1  No's 
1  No's </t>
  </si>
  <si>
    <t>17.06.2017</t>
  </si>
  <si>
    <t>Er. Rajnish Panoli (98727-88675)</t>
  </si>
  <si>
    <t>Er. Manish kumar Yadav (99885-36527)</t>
  </si>
  <si>
    <t>Water Supply &amp; Sewerage Work</t>
  </si>
  <si>
    <t>Sewer  
House connection      
 Water Supply            
House Connection
Road</t>
  </si>
  <si>
    <t>10.77 km 
 1135 nos.  
 6.0 km
1400 km      
52163 sqm</t>
  </si>
  <si>
    <t>21.10.2021</t>
  </si>
  <si>
    <t>Sewer  
House connection      
Water Supply    
House Connection    
Road</t>
  </si>
  <si>
    <t>4.21 km 
 610 Nos         
1.30 km 
  300 Nos.
19150 sqm</t>
  </si>
  <si>
    <t>07.12.2021</t>
  </si>
  <si>
    <t>W/S      
WTP</t>
  </si>
  <si>
    <t>13.80 Km                
1 No. (14.86 MLd)</t>
  </si>
  <si>
    <t>Shri, Gurinder Singh Garry Birring</t>
  </si>
  <si>
    <t>ਸ਼੍ਰੀ ਗੁਰਿੰਦਰ ਸਿੰਘ ਗੈਰੀ ਬੜਿੰਗ,
84270-05354</t>
  </si>
  <si>
    <t xml:space="preserve">ਅਮਲੋਹ
</t>
  </si>
  <si>
    <t>56- Amloh</t>
  </si>
  <si>
    <t xml:space="preserve">ਅਮਲੋਹ
(ਸ਼੍ਰੀ ਜੁਗਲ ਕਿਸ਼ੋਰ, 84276-63501)
</t>
  </si>
  <si>
    <t xml:space="preserve">Amloh
</t>
  </si>
  <si>
    <t xml:space="preserve">Construction of 3 MLD (STP) </t>
  </si>
  <si>
    <t>STP 3MLD</t>
  </si>
  <si>
    <t>1 No</t>
  </si>
  <si>
    <t>17.09.2021</t>
  </si>
  <si>
    <t>Sewerage Work (part-1)</t>
  </si>
  <si>
    <t xml:space="preserve">Lateral Sewer
H/C </t>
  </si>
  <si>
    <t>7.185 KM
590 Nos.</t>
  </si>
  <si>
    <t>03.01.23</t>
  </si>
  <si>
    <t>Sewerage work (part-2)</t>
  </si>
  <si>
    <t>7.192 KM
610 Nos.</t>
  </si>
  <si>
    <t>W/S                     
 WTP</t>
  </si>
  <si>
    <t>5.00km                        
1 No. (4.50 MLD</t>
  </si>
  <si>
    <t>ਮੰਡੀ ਗੋਬਿੰਦਗੜ੍ਹ
(ਸ਼੍ਰੀ ਜੁਗਲ ਕਿਸ਼ੋਰ, 84276-63501)</t>
  </si>
  <si>
    <t xml:space="preserve"> Mandi Gobindgarh</t>
  </si>
  <si>
    <t>Water Supply Work        (Part-1)</t>
  </si>
  <si>
    <t>Water Supply
Tubewell 
Lateral Sewer</t>
  </si>
  <si>
    <t xml:space="preserve">7994 mtr
1 No.
8544 Mtr </t>
  </si>
  <si>
    <t>05.01.2022</t>
  </si>
  <si>
    <t>STP (Deposit work)</t>
  </si>
  <si>
    <t>Er.Ashok Kumar 
97791-81082</t>
  </si>
  <si>
    <t>Lateral Sewer and Water supply</t>
  </si>
  <si>
    <t>Water Supply
H/C W/S
Sewerage
H/C Sew</t>
  </si>
  <si>
    <t>7.962 Km
400 Nos.
5.670 Km
400 Nos.</t>
  </si>
  <si>
    <t>10.02.23</t>
  </si>
  <si>
    <t>09.10.23</t>
  </si>
  <si>
    <t>23 Km                       
 1 No. (19.72 MLD)</t>
  </si>
  <si>
    <t>Shri. Tarunpreet Singh Sond</t>
  </si>
  <si>
    <t>ਸ਼੍ਰੀ ਤਰੁਨਪ੍ਰੀਤ ਸਿੰਘ ਸੌਂਦ,
78148-05555</t>
  </si>
  <si>
    <t>Ludh</t>
  </si>
  <si>
    <t>Ludhiana</t>
  </si>
  <si>
    <t>ਖੰਨਾ</t>
  </si>
  <si>
    <t>57- Khanna</t>
  </si>
  <si>
    <t>ਖੰਨਾ
(ਸ਼੍ਰੀ ਪਾਰੂਲ ਗੋਇਲ, 89685-49955)</t>
  </si>
  <si>
    <t>Khanna</t>
  </si>
  <si>
    <r>
      <rPr>
        <b/>
        <sz val="14"/>
        <rFont val="Arial"/>
        <family val="2"/>
      </rPr>
      <t xml:space="preserve">W/Supply &amp;   Sewerage Scheme </t>
    </r>
    <r>
      <rPr>
        <sz val="14"/>
        <rFont val="Arial"/>
        <family val="2"/>
      </rPr>
      <t xml:space="preserve">  </t>
    </r>
  </si>
  <si>
    <r>
      <rPr>
        <b/>
        <sz val="14"/>
        <rFont val="Arial"/>
        <family val="2"/>
      </rPr>
      <t xml:space="preserve">W/S Line DIK7 </t>
    </r>
    <r>
      <rPr>
        <sz val="14"/>
        <rFont val="Arial"/>
        <family val="2"/>
      </rPr>
      <t xml:space="preserve">
Tubewells
OHSR  ( 2.0 Lakh GLs.) 
W/S Connection 
Road Work 
</t>
    </r>
    <r>
      <rPr>
        <b/>
        <sz val="14"/>
        <rFont val="Arial"/>
        <family val="2"/>
      </rPr>
      <t>Lateral  Sewer</t>
    </r>
    <r>
      <rPr>
        <sz val="14"/>
        <rFont val="Arial"/>
        <family val="2"/>
      </rPr>
      <t xml:space="preserve"> 
Main Sewer
Sewer Connection 
IPS ( 2 MLD )
 Deposit work     </t>
    </r>
  </si>
  <si>
    <t xml:space="preserve">58.02 KM. 
2Nos.
1 No.
14195 Nos.  
One Job  
27.17 KM. 
8.67 KM
 5858 Nos.
1 No. 
One Job       </t>
  </si>
  <si>
    <t>Parul Goel   : 8968549955</t>
  </si>
  <si>
    <t>___</t>
  </si>
  <si>
    <t>Paramjit J.E : 9592300982</t>
  </si>
  <si>
    <t>Shri. Jagtar Singh Diyalpura</t>
  </si>
  <si>
    <t>ਸ਼੍ਰੀ ਜਗਤਾਰ ਸਿੰਘ ਦਿਆਲਪੁਰਾ,
62832-56155</t>
  </si>
  <si>
    <t>ਸਮਰਾਲਾ</t>
  </si>
  <si>
    <t>58- Samrala</t>
  </si>
  <si>
    <t>ਸਮਰਾਲਾ
(ਸ਼੍ਰੀ ਪਾਰੂਲ ਗੋਇਲ, 89685-49955)</t>
  </si>
  <si>
    <t>Samrala</t>
  </si>
  <si>
    <r>
      <t xml:space="preserve">Const. of 14 MLD MPS at </t>
    </r>
    <r>
      <rPr>
        <u/>
        <sz val="14"/>
        <rFont val="Arial"/>
        <family val="2"/>
      </rPr>
      <t>Samrala</t>
    </r>
  </si>
  <si>
    <t>Main Sewer (Km)        
R/main   (Km.)
MPS 14MLD (No)</t>
  </si>
  <si>
    <t>0.76  Km               
  0.92 Km.
1 No</t>
  </si>
  <si>
    <t>17.06.20</t>
  </si>
  <si>
    <r>
      <t xml:space="preserve">Const. of 4 MLD STP at </t>
    </r>
    <r>
      <rPr>
        <u/>
        <sz val="14"/>
        <rFont val="Arial"/>
        <family val="2"/>
      </rPr>
      <t>Samrala</t>
    </r>
  </si>
  <si>
    <t>30.12.20</t>
  </si>
  <si>
    <r>
      <t xml:space="preserve"> </t>
    </r>
    <r>
      <rPr>
        <b/>
        <sz val="14"/>
        <rFont val="Arial"/>
        <family val="2"/>
      </rPr>
      <t xml:space="preserve">Water Supply Scheme </t>
    </r>
  </si>
  <si>
    <t xml:space="preserve">W/S Line                       
Rising Main
Tubewells 
OHSR ( 1.0 Lakh GLs.) 
W/S Connection        
Road Work        
Rehiblitation of Existing 
W/S 
Deposit work      </t>
  </si>
  <si>
    <t xml:space="preserve">18.69 KM.  
195 Mtr.
2Nos.
1 No. 
1200 Nos.        
One Job         
 5.75  KM
One Job       </t>
  </si>
  <si>
    <t>ਮਾਛੀਵਾੜਾ
(ਸ਼੍ਰੀ ਪਾਰੂਲ ਗੋਇਲ, 89685-49955)</t>
  </si>
  <si>
    <t>Machhiwara</t>
  </si>
  <si>
    <t>Dist.network 
OHSR 1.50 lac capacity
House Connection
WTP 
Raw Water Pipeline -
Clear Water Pipeline</t>
  </si>
  <si>
    <t>11.22 Km
1No.
632 Nos.
6.45 MLD
5.00 Km
4.00 KM</t>
  </si>
  <si>
    <t>Shri. Hardeep Singh Mundian</t>
  </si>
  <si>
    <t>ਸ਼੍ਰੀ ਹਰਦੀਪ ਸਿੰਘ ਮੁੰਡੀਆਂ,
84375-70000</t>
  </si>
  <si>
    <t>ਸਾਹਨੇਵਾਲ</t>
  </si>
  <si>
    <t>59- Sahnewal</t>
  </si>
  <si>
    <t>ਸਾਹਨੇਵਾਲ
(ਸ਼੍ਰੀ ਪਾਰੂਲ ਗੋਇਲ, 89685-49955)</t>
  </si>
  <si>
    <t>Sahnewal</t>
  </si>
  <si>
    <t>Water Supply Scheme</t>
  </si>
  <si>
    <t xml:space="preserve">  W/S Line
 Pumping Machinery of Tubewell 
W/S Connection 
 Road Work Replacement/Rehbilitation of Existing 
W/S </t>
  </si>
  <si>
    <t>9.37  KM. 
1 Job
882 Nos. 
One Job   
1.1</t>
  </si>
  <si>
    <t>Shri. Daljit Singh Garewal (Bhola)</t>
  </si>
  <si>
    <t>ਸ਼੍ਰੀ ਦਲਜੀਤ ਸਿੰਘ ਗਰੇਵਾਲ,
99155-00500</t>
  </si>
  <si>
    <t>60- ਲੁਧਿਆਣਾ (ਪੂਰਬ)</t>
  </si>
  <si>
    <t>60- Ludhiana East</t>
  </si>
  <si>
    <t>ਲੁਧਿਆਣਾ (ਪੂਰਬ)
(ਸ਼੍ਰੀ ਪਾਰੂਲ ਗੋਇਲ, 89685-49955)</t>
  </si>
  <si>
    <t>Ludhiana East</t>
  </si>
  <si>
    <t>Buddha Nallah Project</t>
  </si>
  <si>
    <t xml:space="preserve">Construction of 2 nos New STP’s 
225 MLD 
60 MLD </t>
  </si>
  <si>
    <t xml:space="preserve">
98% 
34% 
</t>
  </si>
  <si>
    <t>02.12.2020</t>
  </si>
  <si>
    <t>Inderjit Singh Sahote J.E : 7889146359
Jatinder Singh Ste Engineer : 9815827139</t>
  </si>
  <si>
    <t>Smt. Rajinder Pal Kaur</t>
  </si>
  <si>
    <t>ਸ੍ਰੀਮਤੀ ਰਜਿੰਦਰਪਾਲ ਕੌਰ ਛੀਨਾ,
98761-25970</t>
  </si>
  <si>
    <t>61- ਲੁਧਿਆਣਾ ਦੱਖਣ</t>
  </si>
  <si>
    <t>61- Ludhiana South</t>
  </si>
  <si>
    <t>ਲੁਧਿਆਣਾ
 (ਸ਼੍ਰੀ ਪਾਰੂਲ ਗੋਇਲ, 89685-49955)</t>
  </si>
  <si>
    <t xml:space="preserve">Ludhiana </t>
  </si>
  <si>
    <t>Construction of 6 nos. Intermediate Pumping Station 
1) 12 MLD Tibba IPS
2) 8 MLD Sundar Ngr
3) 5 MLD Kundanpuri
4) 13 MLD UpkarNgr-
5) LMH IPS-     
6) 1 No. IPS near Gaughat Gurudwara</t>
  </si>
  <si>
    <t xml:space="preserve">
89%,
88% 
59%
59%
59%      
 yet to be started
</t>
  </si>
  <si>
    <t>Shri. Kulwant Singh Sidhu</t>
  </si>
  <si>
    <t>ਸ਼੍ਰੀ ਕੁਲਵੰਤ ਸਿੰਘ ਸਿੱਧੂ,
97818-00002</t>
  </si>
  <si>
    <t>62- ਆਤਮ ਨਗਰ</t>
  </si>
  <si>
    <t>62- Atam Nagar</t>
  </si>
  <si>
    <t>ਲੁਧਿਆਣਾ 
(ਸ਼੍ਰੀ ਪਾਰੂਲ ਗੋਇਲ, 89685-49955)</t>
  </si>
  <si>
    <t>Rising main pipe line from Sundar Nagar IPS to Jamalpur STP</t>
  </si>
  <si>
    <t>Shri.  Ashok Parashar (Pappi)</t>
  </si>
  <si>
    <t>ਸ਼੍ਰੀ ਅਸ਼ੋਕ ਪਰਾਸ਼ਰ,
98157-45554</t>
  </si>
  <si>
    <t xml:space="preserve"> 63- ਲੁਧਿਆਣਾ -ਸੈਂਟਰਲ</t>
  </si>
  <si>
    <t xml:space="preserve"> 63- Ludhiana central</t>
  </si>
  <si>
    <t>ਲੁਧਿਆਣਾ- ਸੈਂਟਰਲ
(ਸ਼੍ਰੀ ਪਾਰੂਲ ਗੋਇਲ, 89685-49955)</t>
  </si>
  <si>
    <t>Ludhiana central</t>
  </si>
  <si>
    <t xml:space="preserve">Rising main pipe line from Upkar Nagar IPS to Balloke STP </t>
  </si>
  <si>
    <t>Shri. Gurpreet Bassi Gogi</t>
  </si>
  <si>
    <t>ਸ਼੍ਰੀ ਗੁਰਪ੍ਰੀਤ ਬੱਸੀ ਗੋਗੀ,
98147-06061</t>
  </si>
  <si>
    <t>64- ਲੁਧਿਆਣਾ ਪੱਛਮ</t>
  </si>
  <si>
    <t>64- Ludhiana West</t>
  </si>
  <si>
    <t>Rising main pipe line from Kundanpuri IPS to UPKAR nagar IPS</t>
  </si>
  <si>
    <t>Shri Madan Lal Bagga</t>
  </si>
  <si>
    <t>ਸ਼੍ਰੀ ਮਦਨ ਲਾਲ ਬੱਗਾ,
95921-1155</t>
  </si>
  <si>
    <t>65- ਲੁਧਿਆਣਾ ਉੱਤਰ</t>
  </si>
  <si>
    <t>65- Ludhiana North</t>
  </si>
  <si>
    <t>ਲੁਧਿਆਣਾ ਉੱਤਰ
(ਸ਼੍ਰੀ ਪਾਰੂਲ ਗੋਇਲ, 89685-49955)</t>
  </si>
  <si>
    <t>Ludhiana North</t>
  </si>
  <si>
    <t xml:space="preserve">Construction of 2 nos. Effluent Treatment Plant (ETP) of 2.25 &amp; 3.75MLD capacity Tajpur road &amp;Haibowal respectively.
2.25MLD
3.75MLD </t>
  </si>
  <si>
    <t xml:space="preserve">
8.0%
8.0%.
</t>
  </si>
  <si>
    <t>Shri. Jiwan Singh Sangowal</t>
  </si>
  <si>
    <t>ਸ਼੍ਰੀ ਜੀਵਨ ਸਿੰਘ ਸੰਗੋਵਾਲ,
98728-15397</t>
  </si>
  <si>
    <t>66- ਗਿੱਲ</t>
  </si>
  <si>
    <t>66- Gill</t>
  </si>
  <si>
    <t>ਗਿੱਲ 
(ਸ਼੍ਰੀ ਪਾਰੂਲ ਗੋਇਲ, 89685-49955)</t>
  </si>
  <si>
    <t>7)</t>
  </si>
  <si>
    <t>Rehabilitation of existing 2 nos STP 111MLD &amp; 152 MLD at Bhattian &amp; Balloke respectively
111 MLD
152 MLD</t>
  </si>
  <si>
    <t xml:space="preserve">
82%
24%
</t>
  </si>
  <si>
    <t>8)</t>
  </si>
  <si>
    <t xml:space="preserve"> 2nos STP’s of 50MLD &amp; 105MLD based on SBR technology at Bhattian &amp; Balloke
 50 MLD
105 MLD </t>
  </si>
  <si>
    <t xml:space="preserve">
100%
100%
</t>
  </si>
  <si>
    <t>9)</t>
  </si>
  <si>
    <t xml:space="preserve">Operation &amp; Maintenance of the above components for 10 years after construction &amp; 21 month during construction period. </t>
  </si>
  <si>
    <t>Going on since 01.03.2021</t>
  </si>
  <si>
    <t>Shri. Manwinder Singh Giaspura</t>
  </si>
  <si>
    <t>ਸ਼੍ਰੀ ਮਨਵਿੰਦਰ ਸਿੰਘ ਗਿਆਸਪੁਰਾ,
98720-99100</t>
  </si>
  <si>
    <t>67- ਪਾਇਲ Payal</t>
  </si>
  <si>
    <t>67- Payal</t>
  </si>
  <si>
    <t xml:space="preserve">ਮਲੌਦ
(ਸ਼੍ਰੀ ਪਾਰੂਲ ਗੋਇਲ, 89685-49955)
</t>
  </si>
  <si>
    <t xml:space="preserve">Malod
</t>
  </si>
  <si>
    <t>1.95 Km
200 Nos.
1.95 MLD
10.00 Km
5.00 KM</t>
  </si>
  <si>
    <t>Sukhdev Singh J.E : 9872577402</t>
  </si>
  <si>
    <t>ਪਾਇਲ
(ਸ਼੍ਰੀ ਪਾਰੂਲ ਗੋਇਲ, 89685-49955)</t>
  </si>
  <si>
    <t>Payal</t>
  </si>
  <si>
    <t>2.40 Km
200 Nos.
2.22 MLD
10.00 Km
5.00 KM</t>
  </si>
  <si>
    <t>Sh. Kapil J.E : 8146463402</t>
  </si>
  <si>
    <t>ਦੋਰਾਹਾ
(ਸ਼੍ਰੀ ਪਾਰੂਲ ਗੋਇਲ, 89685-49955)</t>
  </si>
  <si>
    <t>Doraha</t>
  </si>
  <si>
    <t>5.0 Km
4123 Nos.
6.40 MLD
2.00 Km
7.00 KM</t>
  </si>
  <si>
    <t>Shri. Manpreet Singh Ayali</t>
  </si>
  <si>
    <t>ਸ਼੍ਰੀ ਮਨਪ੍ਰੀਤ ਸਿੰਘ ਇਯਾਲੀ ,
98140-46245</t>
  </si>
  <si>
    <t>68- ਦਾਖਾ</t>
  </si>
  <si>
    <t>68- Dakha</t>
  </si>
  <si>
    <t>ਮੁੱਲਾਪੁਰ ਦਾਖਾ
(ਸ਼੍ਰੀ ਪਾਰੂਲ ਗੋਇਲ, 89685-49955)</t>
  </si>
  <si>
    <t>Mullanpur Dakha</t>
  </si>
  <si>
    <t>Disribution Lines 
Rising Main
Tubewells 
OHRS(1.00  Lac  Gls ) 
House Connections .</t>
  </si>
  <si>
    <t>13.29
2.10 KM
2 Nos.
1 Nos.
764 Nos.</t>
  </si>
  <si>
    <t>Manjit Singh  J.E : 9779349509</t>
  </si>
  <si>
    <t>Shri. Hakam Singh Thekedar</t>
  </si>
  <si>
    <t>ਸ਼੍ਰੀ ਹਾਕਮ ਸਿੰਘ ਠੇਕੇਦਾਰ ,
98142-18091</t>
  </si>
  <si>
    <t>69- ਰਾਏਕੋਟ</t>
  </si>
  <si>
    <t>69- Raikot</t>
  </si>
  <si>
    <t>ਰਾਏਕੋਟ
(ਸ਼੍ਰੀ ਪਾਰੂਲ ਗੋਇਲ, 89685-49955)</t>
  </si>
  <si>
    <t>Raikot</t>
  </si>
  <si>
    <t>W/S=
Lateral Sewer=
RCC NP3 =</t>
  </si>
  <si>
    <t>5.74km
48.05km
1.43km</t>
  </si>
  <si>
    <t>05.03.21</t>
  </si>
  <si>
    <r>
      <t xml:space="preserve">Const. of 23MLD MPS at </t>
    </r>
    <r>
      <rPr>
        <u/>
        <sz val="14"/>
        <rFont val="Arial"/>
        <family val="2"/>
      </rPr>
      <t>Raikot</t>
    </r>
  </si>
  <si>
    <t>Main Sewer  (km)
R/main    (Km.)
MPS 23 MLD (No)</t>
  </si>
  <si>
    <t xml:space="preserve"> 0.75 Km 
1.79 Km.
1 No</t>
  </si>
  <si>
    <t>8.11.19</t>
  </si>
  <si>
    <r>
      <t xml:space="preserve">Const. of 7 MLD STP at </t>
    </r>
    <r>
      <rPr>
        <u/>
        <sz val="14"/>
        <rFont val="Arial"/>
        <family val="2"/>
      </rPr>
      <t>Raikot</t>
    </r>
  </si>
  <si>
    <t xml:space="preserve">STP 7 MLD </t>
  </si>
  <si>
    <r>
      <t xml:space="preserve">  Balance Work (Part-2) </t>
    </r>
    <r>
      <rPr>
        <b/>
        <sz val="14"/>
        <rFont val="Arial"/>
        <family val="2"/>
      </rPr>
      <t>Water Supply Scheme</t>
    </r>
  </si>
  <si>
    <t>Distribution Lines                     
 W/S House Connt                                              Road Work</t>
  </si>
  <si>
    <t>13.03 Km
819 Nos.    
Road Work</t>
  </si>
  <si>
    <r>
      <t xml:space="preserve"> Balance Work  (PWD B&amp;R and other Department ) for Balance Work of                                                       (Part-2) </t>
    </r>
    <r>
      <rPr>
        <b/>
        <sz val="14"/>
        <rFont val="Arial"/>
        <family val="2"/>
      </rPr>
      <t>Water Supply Scheme</t>
    </r>
    <r>
      <rPr>
        <sz val="14"/>
        <rFont val="Arial"/>
        <family val="2"/>
      </rPr>
      <t xml:space="preserve"> </t>
    </r>
  </si>
  <si>
    <t xml:space="preserve">Road Cut of  B&amp;R , Forest Dept. and Mandi Board as per BT Bill </t>
  </si>
  <si>
    <t>Smt. Saravjit Kaur Manuke</t>
  </si>
  <si>
    <t>ਸ਼੍ਰੀਮਤੀ ਸਰਵਜੀਤ ਕੌਰ ਮਾਣੂੰਕੇ,
99887-77168</t>
  </si>
  <si>
    <t>70- ਜਗਰਾਓਂ</t>
  </si>
  <si>
    <t>70- Jagraon</t>
  </si>
  <si>
    <t>ਜਗਰਾਓਂ
(ਸ਼੍ਰੀ ਪਾਰੂਲ ਗੋਇਲ, 89685-49955)</t>
  </si>
  <si>
    <t>Jagraon</t>
  </si>
  <si>
    <t>Water Supply  Scheme</t>
  </si>
  <si>
    <t xml:space="preserve">Distribution Lines      
Tubewells
(Against Failed Tubewell) 
House Connection .               </t>
  </si>
  <si>
    <t xml:space="preserve">21.93 Km        
2 Nos. 
420 Nos.               </t>
  </si>
  <si>
    <t>Shri. Manjit Singh Bilaspur</t>
  </si>
  <si>
    <t>ਸ਼੍ਰੀ ਮਨਜੀਤ ਸਿੰਘ ਬਿਲਾਸਪੁਰ,
84278-33289</t>
  </si>
  <si>
    <t>Moga</t>
  </si>
  <si>
    <t>71- ਨਿਹਾਲ ਸਿੰਘ ਵਾਲਾ</t>
  </si>
  <si>
    <t>71- Nihal Singh Wala</t>
  </si>
  <si>
    <t xml:space="preserve"> ਨਿਹਾਲ ਸਿੰਘ ਵਾਲਾ
(ਸ਼੍ਰੀ ਸੁਪਿੰਦਰ ਸਿੰਘ, 94171-59123)</t>
  </si>
  <si>
    <t>Nihal Singh Wala</t>
  </si>
  <si>
    <t>1. Prov.S/s at Nihl Singh Wala (Part-A)</t>
  </si>
  <si>
    <t>Sewer 
MPS
STP</t>
  </si>
  <si>
    <t>5.09Km
1 Job
1Job (3 MLD)</t>
  </si>
  <si>
    <t>Sh. Supuinder Singh
94171-59123</t>
  </si>
  <si>
    <t>Sh. Gurwinder Singh
98551-06239</t>
  </si>
  <si>
    <t>Sh. Gurpreet Singh</t>
  </si>
  <si>
    <t xml:space="preserve">
2. Prov.S/s at Nihl Singh Wala (Part-B)</t>
  </si>
  <si>
    <t xml:space="preserve">Sewer 
H/C 
Road </t>
  </si>
  <si>
    <t>30.153 Km
4036 Nos.
1 Job</t>
  </si>
  <si>
    <t>3.Prov. W/s at Nihal Singh Wala</t>
  </si>
  <si>
    <t xml:space="preserve">Distr. Line
H/C 
Road </t>
  </si>
  <si>
    <t>2.391 Km
320 Nos
1 Job</t>
  </si>
  <si>
    <t>ਬੱਧਨੀ ਕਲਾਂ
(ਸ਼੍ਰੀ ਸੁਪਿੰਦਰ ਸਿੰਘ, 94171-59123)</t>
  </si>
  <si>
    <t>Badni kalan</t>
  </si>
  <si>
    <t>1. Prov.S/s at Badhni Kalan (Part-A)</t>
  </si>
  <si>
    <t xml:space="preserve">Sewer
MPS 
STP 3 MLD </t>
  </si>
  <si>
    <t>4.401 Km
1 Job
 1 Job (3MLD)</t>
  </si>
  <si>
    <t>Sh. Gurpreet Singh
84274-66112</t>
  </si>
  <si>
    <t>1. Prov.S/s at Badhni Kalan (Part-B)</t>
  </si>
  <si>
    <t>Sewer
H/C
Road</t>
  </si>
  <si>
    <t>25.102 Km
3347 No.
1 Job</t>
  </si>
  <si>
    <t>3 Prov. W/s Badhni Kalan</t>
  </si>
  <si>
    <t xml:space="preserve"> Distr. Line
H/C 
Road </t>
  </si>
  <si>
    <t>4.48 Km
59 Nos
 1 Job</t>
  </si>
  <si>
    <t>Shri. Amritpal Singh Sukhanand</t>
  </si>
  <si>
    <t>ਸ਼੍ਰੀ ਅੰਮ੍ਰਿਤਪਾਲ ਸਿੰਘ ਸੁਖਾਨੰਦ,
97819-61432</t>
  </si>
  <si>
    <t>72- ਬਾਘਾ ਪੁਰਾਣਾ</t>
  </si>
  <si>
    <t>72- Bhagha Purana</t>
  </si>
  <si>
    <t xml:space="preserve"> ਬਾਘਾ ਪੁਰਾਣਾ
(ਸ਼੍ਰੀ ਸੁਪਿੰਦਰ ਸਿੰਘ, 94171-59123)</t>
  </si>
  <si>
    <t>Bhagha Purana</t>
  </si>
  <si>
    <t>Specail Repair of STP</t>
  </si>
  <si>
    <t xml:space="preserve"> 1 Job</t>
  </si>
  <si>
    <t>DWSS  Town</t>
  </si>
  <si>
    <t>Sh.Bhola Singh
83603-84595</t>
  </si>
  <si>
    <t>Dr. Amandeep Kaur Arora</t>
  </si>
  <si>
    <t>ਡਾ. ਅਮਨਦੀਪ ਕੌਰ ਅਰੋੜਾ,
98885-60650</t>
  </si>
  <si>
    <t>73- ਮੋਗਾ</t>
  </si>
  <si>
    <t>73- Moga</t>
  </si>
  <si>
    <t>ਮੋਗਾ 
(ਸ਼੍ਰੀ ਸੁਪਿੰਦਰ ਸਿੰਘ, 94171-59123)</t>
  </si>
  <si>
    <t xml:space="preserve"> W/s &amp; Sew</t>
  </si>
  <si>
    <t>W/s Line
Water Supply H/C
T/well 
Sewer 
Road 
STP 30 MLD 
Rising Main 
Sewer H/C</t>
  </si>
  <si>
    <t>30.85 km
4110 No.
1 No
15.10 Km
1 Job
1 Job
 2.60 Km
2012 Nos</t>
  </si>
  <si>
    <t>STP
(Deposit Work)</t>
  </si>
  <si>
    <t>Sh. Neeraj Goyal
98551-10788</t>
  </si>
  <si>
    <t xml:space="preserve">Shri. Devinderjit Singh Laddi Dhose </t>
  </si>
  <si>
    <t>ਸ਼੍ਰੀ ਦਵਿੰਦਰਜੀਤ ਸਿੰਘ,
91156-21009</t>
  </si>
  <si>
    <t>74- ਧਰਮਕੋਟ</t>
  </si>
  <si>
    <t>74- Dharamkot</t>
  </si>
  <si>
    <t xml:space="preserve">ਧਰਮਕੋਟ
(ਸ਼੍ਰੀ ਸੁਪਿੰਦਰ ਸਿੰਘ, 94171-59123)
</t>
  </si>
  <si>
    <t xml:space="preserve">Dharamkot
</t>
  </si>
  <si>
    <t>Prov. W/s at  Dharamkot</t>
  </si>
  <si>
    <t>Distr. Line 
H/C 
T/well</t>
  </si>
  <si>
    <t>2.77 Km
370 Nos
1 No</t>
  </si>
  <si>
    <t>STP,MPS 
(Deposit work)</t>
  </si>
  <si>
    <t>ਫਤਹਿਗੜ੍ਹ ਪੱਜਤੂਰ
(ਸ਼੍ਰੀ ਸੁਪਿੰਦਰ ਸਿੰਘ, 94171-59123)</t>
  </si>
  <si>
    <t>Fathegarh   Panjtoor</t>
  </si>
  <si>
    <t xml:space="preserve"> Prov.S/s at Fatehgarh Panjtoor (Part-A)</t>
  </si>
  <si>
    <t xml:space="preserve"> Sewer 
MPS 
STP 3 MLD </t>
  </si>
  <si>
    <t>4.421 Km
1 Job
1Job</t>
  </si>
  <si>
    <t xml:space="preserve">Prov.S/s at Fatehgarh Panjtoor (Part-B)
</t>
  </si>
  <si>
    <t>Sewer 
H/C
Road</t>
  </si>
  <si>
    <t xml:space="preserve"> 8.578 Km
1201 Nos.
1 Job</t>
  </si>
  <si>
    <t>Prov. W/s Fatehgarh Panjtoor</t>
  </si>
  <si>
    <t xml:space="preserve">Distr. Line 
H/C 
Road </t>
  </si>
  <si>
    <t>6.05 Km
354 Nos
 1 Job</t>
  </si>
  <si>
    <t>ਸ਼੍ਰੀ ਦਵਿੰਦਰਜੀਤ ਸਿੰਘ ,
91156-21009</t>
  </si>
  <si>
    <t xml:space="preserve"> ਕੋਟ ਈਸੇ ਖਾਂ
(ਸ਼੍ਰੀ ਸੁਪਿੰਦਰ ਸਿੰਘ, 94171-59123)</t>
  </si>
  <si>
    <t>Kotisekhan</t>
  </si>
  <si>
    <t xml:space="preserve"> Prov.S/s at Kotisekhan (Part-A)</t>
  </si>
  <si>
    <t xml:space="preserve">Sewer 
MPS 
STP 3 MLD </t>
  </si>
  <si>
    <t>10.00 Km
1 Job
1Job</t>
  </si>
  <si>
    <t xml:space="preserve"> Prov.S/s at Kotisekhan (Part-B)
</t>
  </si>
  <si>
    <t xml:space="preserve">Sewer 
H/C
Road </t>
  </si>
  <si>
    <t>22.94 Km
2877 Nos
1 Job</t>
  </si>
  <si>
    <t xml:space="preserve"> Prov. W/s Kotisekhan</t>
  </si>
  <si>
    <t xml:space="preserve"> Distr. Line
H/C
Road 
T/well
OHSR 1.00 Lakh Gallon</t>
  </si>
  <si>
    <t>4.72 Km
479 Nos
1 Job
2 Nos
1 No.</t>
  </si>
  <si>
    <t>Shri. Naresh Kataria</t>
  </si>
  <si>
    <t>ਸ਼੍ਰੀ ਨਰੇਸ਼ ਕਟਾਰੀਆ,
98780-92005</t>
  </si>
  <si>
    <t>Fe</t>
  </si>
  <si>
    <t>Firozepur</t>
  </si>
  <si>
    <t>75- ਜ਼ੀਰਾ</t>
  </si>
  <si>
    <t>75- Zira</t>
  </si>
  <si>
    <t>ਜ਼ੀਰਾ
(ਸ਼੍ਰੀ ਹਰਸ਼ਰਨਜੀਤ ਸਿੰਘ, 96536-00048)</t>
  </si>
  <si>
    <t>Zira</t>
  </si>
  <si>
    <t>Tubewell
Pump Chamber
DiK9 Pipe Rising main</t>
  </si>
  <si>
    <t>3No.
3 No.
0.554 km</t>
  </si>
  <si>
    <t>Harsharanjeet Sinigh
96536-00048</t>
  </si>
  <si>
    <t>Ashok Maini
98159-91666</t>
  </si>
  <si>
    <t>Maninder Kumar
94646-03010</t>
  </si>
  <si>
    <t>DPR for Extension &amp; Augmentation of W/S  at Zira</t>
  </si>
  <si>
    <t>Distribution lines 
 H/C                                         Road Cutting &amp; Restoration.</t>
  </si>
  <si>
    <t>9.95 km  
1200 Nos  
1 Job</t>
  </si>
  <si>
    <t>ਮੱਖੂ
(ਸ਼੍ਰੀ ਹਰਸ਼ਰਨਜੀਤ ਸਿੰਘ, 96536-00048)</t>
  </si>
  <si>
    <t>Makhu</t>
  </si>
  <si>
    <t>Rehabilit. Of Dist. network
Dist.network 
House Connection
WTP 
Raw Water Pipeline -
Clear Water Pipeline</t>
  </si>
  <si>
    <t>9.25 KM
1.10 Km
2125 Nos.
4.18 MLD
4.00 Km
2.00 KM</t>
  </si>
  <si>
    <t>ਮੱਲਾਂਵਾਲਾ 
(ਸ਼੍ਰੀ ਹਰਸ਼ਰਨਜੀਤ ਸਿੰਘ, 96536-00048)</t>
  </si>
  <si>
    <t>Mallanwala</t>
  </si>
  <si>
    <t>DPR for Providing Sewerage, MPS &amp; STP at Mallanwala</t>
  </si>
  <si>
    <t xml:space="preserve">Dismantling Roads
Sewer  
Const of Main Hole                                     House Connection   
STP 4 MLD, 
MPS .
Rising Main  400 mm id </t>
  </si>
  <si>
    <t>57494 sq mtr     38.29 km 
  1400 Nos  
6855 Nos 
1 No
1 No.
   0.30 km</t>
  </si>
  <si>
    <t>Gulshan Kumar
98148-01712</t>
  </si>
  <si>
    <t>Tarlochan Singh
96462-60020</t>
  </si>
  <si>
    <t>12.80 Km
2565 Nos.
4.27 MLD
10.00 Km
5.50 KM</t>
  </si>
  <si>
    <t xml:space="preserve">Shri. Ranbir Singh </t>
  </si>
  <si>
    <t>ਸ਼੍ਰੀ ਰਨਬੀਰ ਸਿੰਘ ਭੂੱਲਰ,
94177-00029</t>
  </si>
  <si>
    <t xml:space="preserve">Smt. Ranbir Singh </t>
  </si>
  <si>
    <t>76-ਫਿਰੋਜ਼ਪੁਰ ਸ਼ਹਿਰ City</t>
  </si>
  <si>
    <t>76- Firozepur City</t>
  </si>
  <si>
    <t>ਫਿਰੋਜ਼ਪੁਰ 
(ਸ਼੍ਰੀ ਹਰਸ਼ਰਨਜੀਤ ਸਿੰਘ, 96536-00048)</t>
  </si>
  <si>
    <t xml:space="preserve">Firozepur </t>
  </si>
  <si>
    <t>Providing Water Supply atFerozepur</t>
  </si>
  <si>
    <t>T/W (Hand bore)   
Boundry wall  
Distribution     
Road Cutting &amp; Restoration</t>
  </si>
  <si>
    <t>3 No 
0.639 Km  
22.34 Km 
1 Job</t>
  </si>
  <si>
    <t>W/S &amp; Sew</t>
  </si>
  <si>
    <t>Shri. Rajneesh Kumar Dahiya</t>
  </si>
  <si>
    <t>ਸ਼੍ਰੀ ਰਜਨੀਸ਼ ਕੁਮਾਰ ਦਹੀਆ,
97100-00164</t>
  </si>
  <si>
    <t xml:space="preserve">77- ਫਿਰੋਜ਼ਪੁਰ ਪੇਂਡੂ </t>
  </si>
  <si>
    <t>77- Firozpur Rural</t>
  </si>
  <si>
    <t>ਤਲਵੰਡੀ ਭਾਈ
(ਸ਼੍ਰੀ ਹਰਸ਼ਰਨਜੀਤ ਸਿੰਘ, 96536-00048)</t>
  </si>
  <si>
    <t>Talwandi Bhai</t>
  </si>
  <si>
    <t>DPR for Providing Sewerage at Talwandi Bhai.</t>
  </si>
  <si>
    <t xml:space="preserve">Dismantling Roads         
Sewer                   
House Connection                                                                                                                     </t>
  </si>
  <si>
    <t xml:space="preserve"> 1 job                   3.47 km                  463 Nos                                                                                                                     </t>
  </si>
  <si>
    <t>Providing Water Supply at Talwandi Bhai</t>
  </si>
  <si>
    <t xml:space="preserve">Distribution lines                           OHSR( 1.00  &amp;,0.50 lac gln cap)                                                                           T/W                                                              </t>
  </si>
  <si>
    <t xml:space="preserve">1.82 km                                      2 No                                                                           2 Nos                                                              </t>
  </si>
  <si>
    <t>77- ਫਿਰੋਜ਼ਪੁਰ ਪੇਂਡੂ</t>
  </si>
  <si>
    <t>ਮੁਦਕੀ
(ਸ਼੍ਰੀ ਹਰਸ਼ਰਨਜੀਤ ਸਿੰਘ, 96536-00048)</t>
  </si>
  <si>
    <t>Mudki</t>
  </si>
  <si>
    <t xml:space="preserve">Sewerage, MPS &amp; STP </t>
  </si>
  <si>
    <t xml:space="preserve">Dismantling Roads
Sewer                                                        Const of Main Hole 
House Connection
STP = 2 MLD
MPS 
Rising Main  400 mm id </t>
  </si>
  <si>
    <t>34896 sq mtr     28.64 km  
 941 Nos 
 3789 Nos 
1 No.     
 1 No. 
 1.15 km</t>
  </si>
  <si>
    <t>Water Supply line OHSR , water works and WTP of 0.50 MGD Capacity at Mudki</t>
  </si>
  <si>
    <t>Distribution lines 
OHSR  
WTP = 0.50 MGD    
H/C                                                               
Road Cutting &amp; Restoration.</t>
  </si>
  <si>
    <t xml:space="preserve"> 27.60 km  
1 No
1 No
3678 Nos                 1 Job</t>
  </si>
  <si>
    <t>77- ਫਿਰੋਜ਼ਪੁਰ  ਪੇਂਡੂ</t>
  </si>
  <si>
    <t>ਮਮਦੋਟ
(ਸ਼੍ਰੀ ਹਰਸ਼ਰਨਜੀਤ ਸਿੰਘ, 96536-00048)</t>
  </si>
  <si>
    <t>Mamdot</t>
  </si>
  <si>
    <t>DPR for Providing Sewerage, MPS &amp; STP at Mamdot</t>
  </si>
  <si>
    <t xml:space="preserve">Sewer                                             
  H/c                                     
Rising Main                                             
STP 2 MLD                                                                                                                              </t>
  </si>
  <si>
    <t xml:space="preserve">29.34 km                                                 342 Nos                                                   2.80 km                                               1 No.                                                                                                                                         </t>
  </si>
  <si>
    <t>Providing Water Supply line Consturciton of OHSR  at Mmdot</t>
  </si>
  <si>
    <t>Distribution lines                                   OHSR                                                             T/w                                       
H/C                                                            Road Cutting &amp; Restoration.</t>
  </si>
  <si>
    <t>22 km   
  1 No  
 2 No   
2929 Nos   
  1 Job</t>
  </si>
  <si>
    <t>Shri Fauja Singh Sarari</t>
  </si>
  <si>
    <t>ਸ਼੍ਰੀ ਫੌਜਾ ਸਿੰਘ ਸਰਾਰੀ,
90561-22151</t>
  </si>
  <si>
    <t>Shri Fauja Singh</t>
  </si>
  <si>
    <t>Abohar</t>
  </si>
  <si>
    <t>78- Guru Harsahai</t>
  </si>
  <si>
    <t>ਗੁਰੂ ਹਰਸਹਾਏ
(ਸ਼੍ਰੀ ਰਾਹੁਲ ਕੋਸ਼ਲ, 97800-16670)</t>
  </si>
  <si>
    <t>Guru Harsahai</t>
  </si>
  <si>
    <t>Providing W/S &amp; Sew. Scheme at Guruharsahai Town</t>
  </si>
  <si>
    <t>Water Supply(mtr)
OHSR (1 Lakh Gln) 
Sewerage (Mtr)
House Connt
Roads(Sqm)
STP 1 MLD
STP 4 MLD</t>
  </si>
  <si>
    <t>18532
1
36050
5000
114096
1
1</t>
  </si>
  <si>
    <t>58%</t>
  </si>
  <si>
    <t>15.11.2016</t>
  </si>
  <si>
    <t>Er. Rahul Kaushal 9780016670</t>
  </si>
  <si>
    <t>Er. Lakhpat Sachdeva 9878900252</t>
  </si>
  <si>
    <t>Er. Ranjodh Singh 9463604740</t>
  </si>
  <si>
    <t>Due to poor performance of agency, partial scope of  withdrawn from agency in accordance with contract agreement which are allotted to other contractors / agencies</t>
  </si>
  <si>
    <t>Providing  Sew. Scheme at Guruharsahai Town (Left out SPCPL)</t>
  </si>
  <si>
    <t>Sewerage (Mtr)
I.L. Paver Block (Sqm)</t>
  </si>
  <si>
    <t>500
7585</t>
  </si>
  <si>
    <t>21.11.2022</t>
  </si>
  <si>
    <t>30.04.23</t>
  </si>
  <si>
    <t xml:space="preserve"> Water Supply Lines, Construction of WTP</t>
  </si>
  <si>
    <t xml:space="preserve"> Water Supply pipe line 
WTP 
,Rising Main  
S&amp;S Tank
CWT  
Pump Chamber  </t>
  </si>
  <si>
    <t xml:space="preserve">8.53 Km, 
1 No.
1 Job, 
1 No.,  
2 Nos., 
 1 No., </t>
  </si>
  <si>
    <t>Shri Jagdeep Kamboj</t>
  </si>
  <si>
    <t>ਸ਼੍ਰੀ ਜਗਦੀਪ ਕੰਬੋਜ ਗੋਲਡੀ,
92163-00199</t>
  </si>
  <si>
    <t>Fazilka</t>
  </si>
  <si>
    <t>79- ਜਲਾਲਾਬਾਦ</t>
  </si>
  <si>
    <t>79- Jalalabad</t>
  </si>
  <si>
    <t>ਜਲਾਲਾਬਾਦ
(ਸ਼੍ਰੀ ਰਾਹੁਲ ਕੋਸ਼ਲ, 97800-16670)</t>
  </si>
  <si>
    <t>Jalalabad</t>
  </si>
  <si>
    <t>Water Supply Lines, Construction of WTP</t>
  </si>
  <si>
    <t>Water Supply pipe line 
 WTP 
Rising Main 
 S&amp;S Tank 
 CWT
Pump Chamber</t>
  </si>
  <si>
    <t>1.00 Km,
1 No.,
1 Job,
 1 No., 
2 Nos., 
 1 No.</t>
  </si>
  <si>
    <t>ਅਰਨੀਵਾਲਾ 
(ਸ਼੍ਰੀ ਰਾਹੁਲ ਕੋਸ਼ਲ, 97800-16670)</t>
  </si>
  <si>
    <t>Arniwala</t>
  </si>
  <si>
    <t>Water Supply works</t>
  </si>
  <si>
    <t>Water Supply (in mtr)
WTP
Gravity Main RCC P-1 300 mm 
Connecting pipes 
DI Pipe K-9 (200- 500)mm</t>
  </si>
  <si>
    <t>8495 mtr
1 No
4283 mtr
513 mtr</t>
  </si>
  <si>
    <t>70%</t>
  </si>
  <si>
    <t>8.6.2021</t>
  </si>
  <si>
    <t xml:space="preserve">Water Supply Lines, Construction of OHSR </t>
  </si>
  <si>
    <t>DI K-7 Water Supply pipe line,
Rehabitation of Existing W/S, OHSR 1.50 Lac Gln , 
H/C.,</t>
  </si>
  <si>
    <t>14.35 Km,
10.53 Km
1 No.., 
2550 Nos.,</t>
  </si>
  <si>
    <t xml:space="preserve"> Main Sewer, IPS, MPS and Sewage Treatment Plant at Arniwla Sheikh Subhan Distt. Fazilka. </t>
  </si>
  <si>
    <t xml:space="preserve"> Main Sewer ,
IPS
MPS
STP
Dismantlings of Road, 
Road Restoration, </t>
  </si>
  <si>
    <t>5.23 Km, 
1 No..
1 No., 
1 No. 
1 Job</t>
  </si>
  <si>
    <t xml:space="preserve"> Lateral Sewer, Sewer House Connections and Restoration of Roads at Arniwla Sheikh Subhan Distt. Fazilka </t>
  </si>
  <si>
    <t>Pipe Sewer
 IPS
Dismantlings of Road, Road Restoration, 
Deposit Work ( PSPCL,PWD)</t>
  </si>
  <si>
    <t>22.55 Km, 
2No.,  
1 Job</t>
  </si>
  <si>
    <t>Shri Narinder Pal Singh Sawna</t>
  </si>
  <si>
    <t>ਸ਼੍ਰੀ ਨਰਿੰਦਰ ਪਾਲ ਸਿੰਘ ਸਵਨਾ,
97813-77710</t>
  </si>
  <si>
    <t>80- ਫਾਜ਼ਿਲਕਾ</t>
  </si>
  <si>
    <t>80- Fazilka</t>
  </si>
  <si>
    <t>ਫਾਜ਼ਿਲਕਾ
(ਸ਼੍ਰੀ ਰਾਹੁਲ ਕੋਸ਼ਲ, 97800-16670)</t>
  </si>
  <si>
    <t xml:space="preserve">Construction of 13 MLD (STP) </t>
  </si>
  <si>
    <t>13 MLD STP (No)</t>
  </si>
  <si>
    <t>7.5.2021</t>
  </si>
  <si>
    <t xml:space="preserve"> Water Supply Lines, Construction of WTP, at Fazilka Town Distt. Fazilka </t>
  </si>
  <si>
    <t xml:space="preserve"> DI K-7 Water Supply pipe line ,
 WTP (1.50 MGD),  
Clear Water Tank
 Pump Chamber
S&amp;S Tank 
Boundary Wall ,
 HSC , 
Rehablitation of Existing 2.50 MGD WTP, 
Internal Roads &amp; Pathway of Water Works, 
Dismantlings of Road, </t>
  </si>
  <si>
    <t>9.93 Km,
1 No.,  
1 No.,
1 No., 
1 No.,  
700 mtr.,
1324 Nos., 
1 Job
1 Job
1 Job</t>
  </si>
  <si>
    <t>Sh. Sandeep Kumar Jakhar</t>
  </si>
  <si>
    <t>ਸ਼੍ਰੀ ਸੰਦੀਪ ਜਾਖੜ,
97798-32712</t>
  </si>
  <si>
    <t>ਸ੍ਰੀ ਕੁਲਦੀਪ ਕੁਮਾਰ ਕੰਬੋਜ,
91151-15505</t>
  </si>
  <si>
    <t>81-Abohar</t>
  </si>
  <si>
    <t>81-ਅਬੋਹਰ</t>
  </si>
  <si>
    <t>ਅਬੋਹਰ
(ਸ਼੍ਰੀ ਰਾਹੁਲ ਕੋਸ਼ਲ, 97800-16670)</t>
  </si>
  <si>
    <t xml:space="preserve">Providing W/S and Sewerage Scheme Phase-I 
</t>
  </si>
  <si>
    <t>Water Supply
(in mtr)
Water Treatment Plant
Sewerage (Mtr)
Interlocking Roads</t>
  </si>
  <si>
    <t xml:space="preserve">
8389
1 No.
76469 mtr
135627 sqm</t>
  </si>
  <si>
    <t>Er. Lovekesh Kumar 9876515693</t>
  </si>
  <si>
    <t>Er. Sahil Kumar 7009106140</t>
  </si>
  <si>
    <t xml:space="preserve"> 5% L.D. has already been levied upon agency amounting to Rs. 595.80 Lakh out of which Rs. 365.10 Lakh has been recovered</t>
  </si>
  <si>
    <t>Providing Sewerage Scheme Left Out work of SPCPL</t>
  </si>
  <si>
    <t>IL roads (Sqm)
House Connt. (nos)</t>
  </si>
  <si>
    <t>31122
987 Nos</t>
  </si>
  <si>
    <t>10.6.2021</t>
  </si>
  <si>
    <t xml:space="preserve">Providing Water Supply Scheme Phase-III and Sewerage Scheme Phase-II (Zone-1) </t>
  </si>
  <si>
    <t>W/S Line (mtr)
Sewerage (Mtr)
IL Paver Block (Sqm)</t>
  </si>
  <si>
    <t>7127 / 7482
20214 / 23540
28593</t>
  </si>
  <si>
    <t>W/S 3.50 Cr
S/S 33.05 Cr</t>
  </si>
  <si>
    <t>20.4.2021</t>
  </si>
  <si>
    <t>28.02.23</t>
  </si>
  <si>
    <t>Providing Water Supply Scheme Phase-III and Sewerage Scheme Phase-II (Zone-2)</t>
  </si>
  <si>
    <t>W/S Line (mtr) 
Sewerage (Mtr)
CC Roads
IL Paver Block (Sqm)</t>
  </si>
  <si>
    <t>7272
15008
2909
15469</t>
  </si>
  <si>
    <t>Augmentation and Rehabilitation of Main Pumping Station at Abohar</t>
  </si>
  <si>
    <t>Non-Clog Horizontal Pumping Set
11 KV VCB Panel
400 KVA 11/0.433 KV ONAN Outdoor Transformer
300 KVA Silent DG Set with AMF</t>
  </si>
  <si>
    <t>4
1
1
1</t>
  </si>
  <si>
    <t xml:space="preserve"> Water Supply pipe line,Construction of 2 No. RCC OHSR 2 &amp; 3 lac gallon capacity, Clear Water Tank ,Pump Chamber, Boundary Wall,  </t>
  </si>
  <si>
    <t xml:space="preserve"> DI K-7 Water Supply pipe line,
OHSR (2 &amp; 3 lac galn capacity), Clear Water Tank ,
Pump Chamber, 
UGSR ( 0.50 Gallon) ,
UGSR Pumps 
 0.50 Gallon , S&amp;S Tank, </t>
  </si>
  <si>
    <t>-
2No.
1Job
1 Job
3 Nos,
3 Nos.
1 job</t>
  </si>
  <si>
    <t>Shri. Amandeep Singh Musafir</t>
  </si>
  <si>
    <t>ਸ਼੍ਰੀ ਅਨਮਦੀਪ ਸਿੰਘ ਗੋਲਡੀ ਮੁਸਫ਼ਿਰ,
95010-25445</t>
  </si>
  <si>
    <t>82- ਬੱਲੂਆਣਾ Balluana</t>
  </si>
  <si>
    <t>82- Balluana</t>
  </si>
  <si>
    <t>ਬੱਲੂਆਣਾ 
(ਸ਼੍ਰੀ ਹਰਸ਼ਰਨਜੀਤ ਸਿੰਘ, 96536-00048)</t>
  </si>
  <si>
    <t>Balluana</t>
  </si>
  <si>
    <t xml:space="preserve">Shri Gurmeet Singh Khudian  </t>
  </si>
  <si>
    <t xml:space="preserve">ਸ਼੍ਰੀ ਗੁਰਮੀਤ ਸਿੰਘ </t>
  </si>
  <si>
    <t>B1</t>
  </si>
  <si>
    <t>Bathinda</t>
  </si>
  <si>
    <t>83-ਲੰਬੀ</t>
  </si>
  <si>
    <t>83- Lambi</t>
  </si>
  <si>
    <t>ਲੰਬੀ
(ਸ਼੍ਰੀ ਮਨਿੰਦਰ ਸਿੰਘ, 95306-34035)</t>
  </si>
  <si>
    <t>Lambi</t>
  </si>
  <si>
    <t>Shri. Amarinder Singh Raja warring</t>
  </si>
  <si>
    <t>ਸ਼੍ਰੀ ਅਮਰਿੰਦਰ ਸਿੰਘ ਰਾਜਾ ਵੜਿੰਗ,
95691-01122</t>
  </si>
  <si>
    <t>ਪ੍ਰਿਤਪਾਲ ਸਰਮਾ
78886-36991</t>
  </si>
  <si>
    <t>B2</t>
  </si>
  <si>
    <t>Sri Muktsar Sahib</t>
  </si>
  <si>
    <t>84- ਗਿੱਦਰਬਾਹਾਂ</t>
  </si>
  <si>
    <t>84- Gidderbaha</t>
  </si>
  <si>
    <t>ਗਿੱਦਰਬਾਹਾਂ
(ਸ਼੍ਰੀ ਬਲਜੀਤ ਸਿੰਘ, 82849-14999)</t>
  </si>
  <si>
    <t>Gidderbaha</t>
  </si>
  <si>
    <t xml:space="preserve">Rehabilitation of existing structure of water supply </t>
  </si>
  <si>
    <t xml:space="preserve">Repair of S/S Tank - 
Repair of C.W.T
Const. of Raw Water Well- 
Const. of Toilet Block-   
Boundary Wall - 
P/F 20 BHP Raw Water Motor/ Pump Set -2 Nos. </t>
  </si>
  <si>
    <t>1 Job
 -1 Job
1 Job
1 Job
600 mtr
2 Nos.</t>
  </si>
  <si>
    <t>09.12.2021</t>
  </si>
  <si>
    <t>31.03.2023</t>
  </si>
  <si>
    <t>W/s, Sew. &amp; STP</t>
  </si>
  <si>
    <t>Er. Rahul Kaushal
Mob. 97800-16670</t>
  </si>
  <si>
    <t>Er. Chhinderpal Singh
Mob. 75894-06164</t>
  </si>
  <si>
    <t>Sh. Lakhwinder Singh 
Mob.94179-35129
Sh. Vikesh Kumar
Mob. 80538-95006</t>
  </si>
  <si>
    <t>Water Supply Work</t>
  </si>
  <si>
    <t xml:space="preserve">W/S DI K-7 pipe 
</t>
  </si>
  <si>
    <t xml:space="preserve">11000 Mtr
</t>
  </si>
  <si>
    <t>Sewer work</t>
  </si>
  <si>
    <t>Untied</t>
  </si>
  <si>
    <t xml:space="preserve">Sew 
</t>
  </si>
  <si>
    <t xml:space="preserve">6500 mtr
</t>
  </si>
  <si>
    <t xml:space="preserve">Replacement of Water supply </t>
  </si>
  <si>
    <t xml:space="preserve">Water Supply line 
House Conn. </t>
  </si>
  <si>
    <t xml:space="preserve">4550 mtr
90 Nos. </t>
  </si>
  <si>
    <t>Dr. Baljit Kaur</t>
  </si>
  <si>
    <t>ਡਾ. ਬਲਜੀਤ ਕੌਰ ,
98145-39535</t>
  </si>
  <si>
    <t>85- ਮਲੋਟ</t>
  </si>
  <si>
    <t>85- Malout</t>
  </si>
  <si>
    <t>ਮਲੋਟ
(ਸ਼੍ਰੀ ਬਲਜੀਤ ਸਿੰਘ, 82849-14999)</t>
  </si>
  <si>
    <t>Malout</t>
  </si>
  <si>
    <t xml:space="preserve">Main sewer
Rising Main 500mm i/d
Rising Main 600mm i/d 
RCC Collecting Tank .
STP 10.00 MLD 
Machinery 
</t>
  </si>
  <si>
    <t xml:space="preserve"> 2.95 Km
 3600 Mtr
1500 Mtr
1 No.
1 No.
1 Job
</t>
  </si>
  <si>
    <t>11.02.23</t>
  </si>
  <si>
    <t>10.07.23</t>
  </si>
  <si>
    <t>Sh. Harjinder Singh 
Mob. 94179-35189
Sh. Gagandeep Singh Mob. 95010-32836</t>
  </si>
  <si>
    <t>Water Supply work</t>
  </si>
  <si>
    <t xml:space="preserve">Rising Main 900mm i/d 
DI D/F pipe 
250mm  &amp; 450mm i/d 
W/s DI-K-7 Pipe
Boundary Wall 
Pumping Macherary 
Transformer 250 KVR 
Gen. Set 150 KVA 
Clear Water Tank
Const. of Pump Chamber. </t>
  </si>
  <si>
    <t xml:space="preserve">6970 Mtr
135 Mtr
16320 mtr
840 mtr
2 Nos.
1 No.
1 No.
1 No.
1 No. </t>
  </si>
  <si>
    <t>Shri. Jagdeep Singh (Kaka Brar)</t>
  </si>
  <si>
    <t>ਜਗਦੀਪ ਸਿੰਘ (ਕਾਕਾ ਬਰਾੜ)
98550-74003</t>
  </si>
  <si>
    <t xml:space="preserve">86-ਸ਼੍ਰੀ ਮੁਕਤਸਰ ਸਾਹਿਬ </t>
  </si>
  <si>
    <t>86- Muktsar</t>
  </si>
  <si>
    <t xml:space="preserve"> ਬਰੀਵਾਲਾ 
(ਸ਼੍ਰੀ ਬਲਜੀਤ ਸਿੰਘ, 82849-14999)</t>
  </si>
  <si>
    <t>Bariwala</t>
  </si>
  <si>
    <t xml:space="preserve">STP 2.00 MLD 
Main Sewer
Branch Sewer 
DI Rising Main 
MPS
Rising Main 
Roads
</t>
  </si>
  <si>
    <t xml:space="preserve">1 No.
 0.04 Km
8.25 Km
7.79 Km
1 No.
2000 Mtr
 Job
</t>
  </si>
  <si>
    <t xml:space="preserve">W/s </t>
  </si>
  <si>
    <t>Sh. Rajwant Singh 
Mob. 99886-51168</t>
  </si>
  <si>
    <t xml:space="preserve">W/S DI K-7 pipe
Machinery </t>
  </si>
  <si>
    <t>9000 Mtr
4 No.</t>
  </si>
  <si>
    <t>ਸ਼੍ਰੀ ਮੁਕਤਸਰ 
ਸਾਹਿਬ
 (ਸ਼੍ਰੀ ਬਲਜੀਤ ਸਿੰਘ, 82849-14999)</t>
  </si>
  <si>
    <t>Shri Muktsar Sahib</t>
  </si>
  <si>
    <r>
      <t xml:space="preserve">W/s Dist line
OHSR (2 LG Capacity)
S&amp;S tank
WTP 
</t>
    </r>
    <r>
      <rPr>
        <b/>
        <sz val="14"/>
        <rFont val="Arial"/>
        <family val="2"/>
      </rPr>
      <t xml:space="preserve">Main City Area
</t>
    </r>
    <r>
      <rPr>
        <sz val="14"/>
        <rFont val="Arial"/>
        <family val="2"/>
      </rPr>
      <t xml:space="preserve">Replacement ofW/s  Dist.line
S&amp;S tank
OHSR (2LG)
Rising main
WTP
</t>
    </r>
  </si>
  <si>
    <t>45 Km
1 No.
1 NO.
2.60 MLD 
88.26 Km
4 NO.
3 no.
1 km
1.6 MGD</t>
  </si>
  <si>
    <t>ULB/ DWSS</t>
  </si>
  <si>
    <t>Tender called due date of opening 23.01.23</t>
  </si>
  <si>
    <t>Shri. Gurdit Singh Sekhon</t>
  </si>
  <si>
    <t>ਸ਼੍ਰੀ ਗੁਰਦਿੱਤ ਸਿੰਘ ਸੇਖੋਂ,
98769-12201</t>
  </si>
  <si>
    <t>Faridkot</t>
  </si>
  <si>
    <t>87- ਫਰੀਦਕੋਟ</t>
  </si>
  <si>
    <t>87- Faridkot</t>
  </si>
  <si>
    <t>ਫਰੀਦਕੋਟ
(ਸ਼੍ਰੀ ਸੁਪਿੰਦਰ ਸਿੰਘ, 94171-59123)</t>
  </si>
  <si>
    <t>Prov. S/s Faridkot</t>
  </si>
  <si>
    <t>HUDCO LOAN / PIDB/ Specail Assistance</t>
  </si>
  <si>
    <t xml:space="preserve">Sewer 
MPS 
STP 
Road </t>
  </si>
  <si>
    <t>94.52 Km
1 Job
1 Job
1 Job</t>
  </si>
  <si>
    <t>16.06.2016</t>
  </si>
  <si>
    <t>30.09.2023</t>
  </si>
  <si>
    <t>W/s, Sew</t>
  </si>
  <si>
    <t>Sh. Gurpal Singh
95010-10971</t>
  </si>
  <si>
    <t>Sh. Parvesh Babu
95921-06376</t>
  </si>
  <si>
    <t>Risning Main
New Dist. Network
House connection
OHSR
S&amp;S tank</t>
  </si>
  <si>
    <t>4.00 Km
38.00
5911 Nos.
1 No.
1 No.</t>
  </si>
  <si>
    <t>Shri Kultar Singh Sandhwan</t>
  </si>
  <si>
    <t>ਸ਼੍ਰੀ ਕੁਲਤਾਰ ਸਿੰਘ ਸੰਧਵਾਂ ,
92164-00457</t>
  </si>
  <si>
    <t>88- ਕੋਟਕਪੂਰਾ</t>
  </si>
  <si>
    <t>88- Kotkapura</t>
  </si>
  <si>
    <t>ਕੋਟਕਪੂਰਾ
(ਸ਼੍ਰੀ ਸੁਪਿੰਦਰ ਸਿੰਘ, 94171-59123)</t>
  </si>
  <si>
    <t>Kotkapura</t>
  </si>
  <si>
    <t>Prov. S/s Kotkapura</t>
  </si>
  <si>
    <t xml:space="preserve">Sewer 
W/s 
MPS 
STP 
Road </t>
  </si>
  <si>
    <t xml:space="preserve"> 92.33 Km
9.90 Km
 2 Job
2 Job
1 Job</t>
  </si>
  <si>
    <t>W/s, Sew 
 STP</t>
  </si>
  <si>
    <t>Sh. Harrai Singh
94177-20400</t>
  </si>
  <si>
    <t>New Dist. Network
House connection</t>
  </si>
  <si>
    <t>29.50
3945 Nos.</t>
  </si>
  <si>
    <t>Shri. Amolak Singh</t>
  </si>
  <si>
    <t>ਸ਼੍ਰੀ ਅਮੋਲਕ ਸਿੰਘ ,
98780-72608</t>
  </si>
  <si>
    <t>89- ਜੈਤੋ</t>
  </si>
  <si>
    <t>89- Jaitu</t>
  </si>
  <si>
    <t>ਜੈਤੋ
(ਸ਼੍ਰੀ ਸੁਪਿੰਦਰ ਸਿੰਘ, 94171-59123)</t>
  </si>
  <si>
    <t>Jaitu</t>
  </si>
  <si>
    <t>Prov. S/s Jaitu</t>
  </si>
  <si>
    <t xml:space="preserve"> 44.50 Km
1 Job
 1 Job
1 Job</t>
  </si>
  <si>
    <t>Sh. Sukhjit Singh
94630-93993</t>
  </si>
  <si>
    <t>New Dist. Network
House connection
OHSR
S&amp;S tank</t>
  </si>
  <si>
    <t>6.73
898 Nos.
1 No.
1 No.</t>
  </si>
  <si>
    <t>Shri Balkar Singh Sidhu</t>
  </si>
  <si>
    <t>ਸ਼੍ਰੀ ਬਲਕਾਰ ਸਿੰਘ ਸਿੱਧੂ ,
98721-00008</t>
  </si>
  <si>
    <t>90- ਰਾਮਪੁਰਾ ਫੂਲ</t>
  </si>
  <si>
    <t>90- Rampura Phul</t>
  </si>
  <si>
    <t xml:space="preserve"> ਰਾਮਪੁਰਾ ਫੂਲ
(ਸ਼੍ਰੀ ਬਲਜੀਤ ਸਿੰਘ, 82849-14999)</t>
  </si>
  <si>
    <t xml:space="preserve"> Rampura Phul</t>
  </si>
  <si>
    <t>WTP 
Distribution 
S&amp;S Tanks</t>
  </si>
  <si>
    <t xml:space="preserve"> 1 No.
8500 Mtr
S&amp;S Tanks</t>
  </si>
  <si>
    <t>Er. Anubhav Singla
Mob. 79865-07079</t>
  </si>
  <si>
    <t>Sh. Sarabjit Singh 
Mob. 96530-00429</t>
  </si>
  <si>
    <t>Replacement of Rising main</t>
  </si>
  <si>
    <t xml:space="preserve"> 7.2 Km</t>
  </si>
  <si>
    <t>ਭਾਈਰੂਪਾ 
(ਸ਼੍ਰੀ ਬਲਜੀਤ ਸਿੰਘ, 82849-14999)</t>
  </si>
  <si>
    <t>Bhairoopa</t>
  </si>
  <si>
    <t xml:space="preserve">STP 3.00 MLD 
Main sewer 
Branch Sewer 
MPS
Rising main 
Roads
</t>
  </si>
  <si>
    <t xml:space="preserve">1 No.
0.86 Km
28.43 Km
1 No.
600mtr
1 Job.
</t>
  </si>
  <si>
    <t>WTP - 
S&amp;S tanks - 
W/s Line</t>
  </si>
  <si>
    <t>1 No. 
1Job 
32 Km</t>
  </si>
  <si>
    <t xml:space="preserve">90- ਰਾਮਪੁਰਾ ਫੁੱਲ </t>
  </si>
  <si>
    <t>ਭਗਤਾ ਭਾਈਕਾ 
(ਸ਼੍ਰੀ ਬਲਜੀਤ ਸਿੰਘ, 82849-14999)</t>
  </si>
  <si>
    <t>Bhagta Baika</t>
  </si>
  <si>
    <t>STP 3.00 MLD 
Main Sewer
Branch Sewer 
MPS
Rising Main 
Roads</t>
  </si>
  <si>
    <t>1 No.
1.78 Km
26.36 Km
1 No.
1500 Mtr
1 Job</t>
  </si>
  <si>
    <t xml:space="preserve">46.11. 
</t>
  </si>
  <si>
    <t xml:space="preserve">Const. of S&amp;S Tank 
Distribution Line
WTP 1.00MGD
Machinery
OHSR 1.00 Lac Gallon
DG Set 100 KVA </t>
  </si>
  <si>
    <t xml:space="preserve">1 Job
32.42 Km
1 Job
1 Job
1 Job
1 job </t>
  </si>
  <si>
    <t>ਸ਼੍ਰੀ ਬਲਕਾਰ ਸਿੰਘ ਸਿੱਧੂ,
98721-00008</t>
  </si>
  <si>
    <t>90- ਰਾਮਪੁਰਾ ਫੁੱਲ</t>
  </si>
  <si>
    <t>ਮਲੂਕਾ 
(ਸ਼੍ਰੀ ਬਲਜੀਤ ਸਿੰਘ, 82849-14999)</t>
  </si>
  <si>
    <t>Maluka</t>
  </si>
  <si>
    <t xml:space="preserve">WTP - 0.50 MGD 
Water supply line 
(Additional scope being considered for AMRUT DPR) </t>
  </si>
  <si>
    <t xml:space="preserve">1 No. 
4 Km  </t>
  </si>
  <si>
    <t>Er. Amanpreet Singh 
Mob. 94785-44437</t>
  </si>
  <si>
    <t xml:space="preserve">STP-  2.0 MLD </t>
  </si>
  <si>
    <t xml:space="preserve">1 No. </t>
  </si>
  <si>
    <t xml:space="preserve"> ਕੋਠਾਗੁਰੂ
(ਸ਼੍ਰੀ ਬਲਜੀਤ ਸਿੰਘ, 82849-14999)</t>
  </si>
  <si>
    <t>Kothaguru</t>
  </si>
  <si>
    <t xml:space="preserve">STP 2.00 MLD
Main sewer 
Branch Sewer 
MPS
Rising Main
Roads
</t>
  </si>
  <si>
    <t xml:space="preserve">1 No.
1.30 Km
 19.13 Km
1 No.
2500 Mtr
1 Job.
</t>
  </si>
  <si>
    <t xml:space="preserve">28.22 
</t>
  </si>
  <si>
    <t>Const. of S&amp;S Tank 
Distribution Line 
WTP 0.50MGD
Machinery 
OHSR 1.00 Lac Gallon
DG Set 62.50 KVA 
Rising Main
House connections</t>
  </si>
  <si>
    <t xml:space="preserve"> 1 Job
23.61 Km
1 Job
1 Job
1 Job
1 Job
 2780 Mtr
2492 Nos.</t>
  </si>
  <si>
    <t xml:space="preserve"> ਮਹਿਰਾਜ
(ਸ਼੍ਰੀ ਬਲਜੀਤ ਸਿੰਘ, 82849-14999)</t>
  </si>
  <si>
    <t xml:space="preserve"> Mehraj</t>
  </si>
  <si>
    <t>Shri. Jagsir Singh</t>
  </si>
  <si>
    <t xml:space="preserve">ਸ੍ਰੀ ਮਾਸਟਰ ਜਗਸੀਰ ਸਿੰਘ,
94636-29980 </t>
  </si>
  <si>
    <t xml:space="preserve">91- ਭੁੱਚੋ ਮੰਡੀ </t>
  </si>
  <si>
    <t>91- Bhucho Mandi</t>
  </si>
  <si>
    <t>ਗੋਨਿਆਨਾ Goniana</t>
  </si>
  <si>
    <t>Goniana</t>
  </si>
  <si>
    <t xml:space="preserve">Repair of S&amp;S Tank 
Distribution Line
House connections 
Machinery </t>
  </si>
  <si>
    <t>1 Job
4634 Mtr
466 Nos.
1 Job</t>
  </si>
  <si>
    <t xml:space="preserve">2.17 
</t>
  </si>
  <si>
    <t>STP 4.00 MLD 
Rising Main 600mm i/d</t>
  </si>
  <si>
    <t>1 No.
6700 Mtr</t>
  </si>
  <si>
    <t xml:space="preserve"> ਭੁੱਚੋ ਮੰਡੀ 
(ਸ਼੍ਰੀ ਬਲਜੀਤ ਸਿੰਘ, 82849-14999)</t>
  </si>
  <si>
    <t>Bucho mandi</t>
  </si>
  <si>
    <t>Const. of S&amp;S Tank 
Distribution Line
H/connections 
WTP 0.50 MGD 
Machinery</t>
  </si>
  <si>
    <t>1 Job
7604 Mtr
490 Nos.
1 Job
1 Job</t>
  </si>
  <si>
    <t xml:space="preserve">41.26 
</t>
  </si>
  <si>
    <t>Er. Vikramjit Singh 
Mob. 86992-08205</t>
  </si>
  <si>
    <t>Sh. Maninder Singh 
97808-80615</t>
  </si>
  <si>
    <t>STP 4.00 MLD 
Rising Main</t>
  </si>
  <si>
    <t xml:space="preserve">91-  ਭੁੱਚੋ ਮੰਡੀ </t>
  </si>
  <si>
    <t xml:space="preserve"> ਨਥਾਣਾ 
(ਸ਼੍ਰੀ ਬਲਜੀਤ ਸਿੰਘ, 82849-14999)</t>
  </si>
  <si>
    <t>Nathana</t>
  </si>
  <si>
    <t>Const. of S&amp;S Tank 
Distribution Line 
H/connections 
WTP 0.50MGD 
Machinery
OHSR 0.50 Lac Gallon
R/M  
DG Set 62.50 KVA</t>
  </si>
  <si>
    <t>1 Job
6704 Mtr
450 Nos.
1 Job
1 Job
 1 Job
2000 Mtr
1 job</t>
  </si>
  <si>
    <t>STP 2.00 MLD
Main sewer
Branch Sewer
MPS
Rising Main
Roads</t>
  </si>
  <si>
    <t>1 No.
1.45 Km
24.04 Km
1 No.
12450 Mtr
 1 Job.</t>
  </si>
  <si>
    <t>ਲਹਿਰਾ ਮਹੱਬਤ 
(ਸ਼੍ਰੀ ਮਨਿੰਦਰ ਸਿੰਘ, 95306-34035)</t>
  </si>
  <si>
    <t xml:space="preserve"> Lehra Mohabat</t>
  </si>
  <si>
    <t xml:space="preserve">Main Sewer 
STP's 
MPS/IPS 
Rising Main 
Restoration of Road </t>
  </si>
  <si>
    <t>1.18 Km
1 No's / 2 MLD
1 No's 6.15 MLD
5 Kms
10105 Sqm</t>
  </si>
  <si>
    <t>DPR Under DWSS</t>
  </si>
  <si>
    <t>Shri. Jagroop Singh Gill</t>
  </si>
  <si>
    <t xml:space="preserve">92- ਬਠਿੰਡਾ ਸ਼ਹਿਰੀ </t>
  </si>
  <si>
    <t>92- Bathinda Urban</t>
  </si>
  <si>
    <t xml:space="preserve">ਬਠਿੰਡਾ
(ਸ਼੍ਰੀ ਮਨਿੰਦਰ ਸਿੰਘ, 95306-34035)
(ਸ਼੍ਰੀ ਬਲਜੀਤ ਸਿੰਘ, 82849-14999)
</t>
  </si>
  <si>
    <t xml:space="preserve">Sewerage 
Construction/repair of manholes </t>
  </si>
  <si>
    <t>Ongoing Work</t>
  </si>
  <si>
    <t xml:space="preserve">construction/Raising of manhole 
Prov. &amp; fixing MH Cover and frame </t>
  </si>
  <si>
    <t xml:space="preserve">
50 Nos
75 Nos</t>
  </si>
  <si>
    <t>60%</t>
  </si>
  <si>
    <t>20%</t>
  </si>
  <si>
    <t>04.06.2021</t>
  </si>
  <si>
    <t>Sh. Maninder Singh 
(95306-34035)</t>
  </si>
  <si>
    <t>work completed</t>
  </si>
  <si>
    <t>Sewerage Scheme 
(Package 1-A)</t>
  </si>
  <si>
    <t xml:space="preserve">UPVC pipe
 200-315mm i/d  
RCC NP3 HDPE lining 
400-600mm i/d    
PT Sewer 760 mm
House connection </t>
  </si>
  <si>
    <t xml:space="preserve">
51.98 Km
1.31
2.004 Km
5199 Nos</t>
  </si>
  <si>
    <t>85%</t>
  </si>
  <si>
    <t>69%</t>
  </si>
  <si>
    <t>13.11.2019</t>
  </si>
  <si>
    <t>Sh. Surinder Singh 
(70877-15814)</t>
  </si>
  <si>
    <t>Sh. Om Parkash
(97807-05961)</t>
  </si>
  <si>
    <t xml:space="preserve">85% work completed. 2 Km main sewer work not started due to non clearance by Railway deptt. </t>
  </si>
  <si>
    <t>Sewerage Scheme )</t>
  </si>
  <si>
    <t xml:space="preserve">DI K-9 Pipe 350-1200 mm
</t>
  </si>
  <si>
    <t>14.33 KM</t>
  </si>
  <si>
    <t>75%</t>
  </si>
  <si>
    <t>Sh. Ashwani Kumar 
(94172-78866)</t>
  </si>
  <si>
    <t>Sh. Manish Kumar 
(95015-35500)</t>
  </si>
  <si>
    <t xml:space="preserve">85% work completed. Balance work of 500 mm dia pipe line stopped by farmers </t>
  </si>
  <si>
    <t>Rehabilitation of Dist. network
Distribution Line
H/connections 
OHSR (2 LG)</t>
  </si>
  <si>
    <t xml:space="preserve">47 Km
16 Km
12000 Nos.
2 No </t>
  </si>
  <si>
    <t>ਸ਼੍ਰੀ ਜਗਰੂਪ ਸਿੰਘ ਗਿੱਲ,
94174-27749</t>
  </si>
  <si>
    <t>ਬਠਿੰਡਾ
(ਸ਼੍ਰੀ ਬਲਜੀਤ ਸਿੰਘ, 82849-14999)</t>
  </si>
  <si>
    <t>AMRUT/HUDCO/Deposit work</t>
  </si>
  <si>
    <t xml:space="preserve">Main Sewer in 
Lateral Sewer
MPS (Across sirhind canal 
MPS Kheta Singh Basti   
STP (4.5 MLD) 
Rehab. Of existing sewer 
DI Rising Main 20" i/d (Km)
MPS &amp; rising Main along sullage carrier
Outlay sullage gravity 
1200 mm dia 
Rising Main Storm Sewer
Storm  Sewer (Km)
House connection  Sewer 
Street Lights </t>
  </si>
  <si>
    <t>6.45 Km 
 93.47 Km
 1 No. 
1 No
1 No. 
14 Km
6  Km
1 No. 
12.48 Km
1.30 Km
 2.30 Km
19350 (No)
1000 No</t>
  </si>
  <si>
    <t xml:space="preserve"> W/s Sewer = 50.04 Cr. Sewer = 149.53 Cr. 
</t>
  </si>
  <si>
    <t>51%</t>
  </si>
  <si>
    <t>03.06.2015</t>
  </si>
  <si>
    <t>Sh. Ashwani Kumar 
(94172-78866)
Sh. Surinder Singh 
(70877-15814)</t>
  </si>
  <si>
    <t>Sh. Om Parkash
9780705961
Abhisek Kumar 
9815335817
Sh. Gurpreet Singh 7986505156
Sh. Kuldeep Sing 
8360472929
Sh. Resham Singh
8054007651</t>
  </si>
  <si>
    <t>80% work completed. Futher work heldup by the firm. Firm has gone to the arbitration and case is under hearing</t>
  </si>
  <si>
    <t xml:space="preserve">OHSR of 5.00 lac gallons capacity </t>
  </si>
  <si>
    <t xml:space="preserve"> OHSR </t>
  </si>
  <si>
    <t>20.04.2022</t>
  </si>
  <si>
    <t>Sh. Maninder Singh 
97808-80615
Sukhwinder Singh 
83605-07101
Sh. Ankush Kumar 
Mob. 88375-41312</t>
  </si>
  <si>
    <t>work in progress</t>
  </si>
  <si>
    <t>TW 
Rising Main
Rehabilitation of  Dist. Network  
New w/s line
New Dist. Network  
HC</t>
  </si>
  <si>
    <t xml:space="preserve">5 Nos, 
2.65 Km.,
80.90 Km., 
59.35 Km
59.35 Km., 
 6756 Nos. </t>
  </si>
  <si>
    <t>Clear water Sump well
Raw Water Sump well
CWT
Baoundary wall 
Pump Chambers</t>
  </si>
  <si>
    <t>1 Job
1 Job
1 Job
1 Job
1 Job</t>
  </si>
  <si>
    <t>Smt. Amit Rattan Kotfatta</t>
  </si>
  <si>
    <t xml:space="preserve">ਸ਼੍ਰੀ ਅਮੀਤ ਰਤਨ,
98767-00090 </t>
  </si>
  <si>
    <t>93- ਬਠਿੰਡਾ ਪੇਡੂ</t>
  </si>
  <si>
    <t xml:space="preserve">93- Bathinda Rural </t>
  </si>
  <si>
    <t xml:space="preserve"> ਕੋਟ ਫੱਤਾ
(ਸ਼੍ਰੀ ਬਲਜੀਤ ਸਿੰਘ, 82849-14999)
</t>
  </si>
  <si>
    <t xml:space="preserve"> Kot fatta
</t>
  </si>
  <si>
    <t xml:space="preserve">Rehab. Od Dist. Network 
New Dist. Network
HC
Repair of S&amp;S tank </t>
  </si>
  <si>
    <t>2.33 Km
2.10 Km
691 Nos.
1 nos</t>
  </si>
  <si>
    <t xml:space="preserve">3.07
</t>
  </si>
  <si>
    <t>W/s, Sew and STP</t>
  </si>
  <si>
    <t>Sh. Amar Singh
Mob. 84279-40992</t>
  </si>
  <si>
    <t>STP upgradation on SBR technology - 3.00 MLD
Sewer Line</t>
  </si>
  <si>
    <t>1 NO.
15 Km</t>
  </si>
  <si>
    <t>ਸੰਗਤ ਮੰਡੀ 
(ਸ਼੍ਰੀ ਮਨਿੰਦਰ ਸਿੰਘ, 95306-34035)</t>
  </si>
  <si>
    <t>Sangat Mandi</t>
  </si>
  <si>
    <t>Sh. Maninder Singh 
9530634035</t>
  </si>
  <si>
    <t>ਕੋਟ ਸਮੀਰ 
(ਸ਼੍ਰੀ ਮਨਿੰਦਰ ਸਿੰਘ, 95306-34035)</t>
  </si>
  <si>
    <t>Kot Shamir</t>
  </si>
  <si>
    <t xml:space="preserve">Providing 100% W/s, Sewerage and STP </t>
  </si>
  <si>
    <t xml:space="preserve">Sewer
MPS, 
STP=(2 MLD) and 
Main Sewer &amp; Rising Main </t>
  </si>
  <si>
    <t xml:space="preserve">
1 No.
1 No. 
 7.5 Km</t>
  </si>
  <si>
    <t>Sh. Gurpreet Singh
(79865-05156)</t>
  </si>
  <si>
    <t>Smt. Baljinder Kaur</t>
  </si>
  <si>
    <t>ਸ਼੍ਰੀਮਤੀ ਬਲਜਿੰਦਰ ਕੌਰ,
98555-64264</t>
  </si>
  <si>
    <t>Talwandi Saboo</t>
  </si>
  <si>
    <t>94- ਤਲਵੰਡੀ ਸਾਬੋ</t>
  </si>
  <si>
    <t>94- Talwandi Sabo</t>
  </si>
  <si>
    <t>ਤਲਵੰਡੀ ਸਾਬੋ
(ਸ਼੍ਰੀ ਮਨਿੰਦਰ ਸਿੰਘ, 95306-34035)</t>
  </si>
  <si>
    <t>DI Pipe line 600 mm dia 
HDPE pipe sewer</t>
  </si>
  <si>
    <t>10500 mtr
1139 mtr</t>
  </si>
  <si>
    <t>Sh. Rajinder Singh
(75081-48318)</t>
  </si>
  <si>
    <t>Inspection of 1500 Mtr. DI  pipe done and material is likely to be reached at site within 3-4 days</t>
  </si>
  <si>
    <t xml:space="preserve"> ਰਾਮਾਂ ਮੰਡੀ
(ਸ਼੍ਰੀ ਮਨਿੰਦਰ ਸਿੰਘ, 95306-34035)</t>
  </si>
  <si>
    <t>Raman Mandi</t>
  </si>
  <si>
    <t xml:space="preserve"> 5 MLD Sewage Treatment Plant </t>
  </si>
  <si>
    <t>17.12.21</t>
  </si>
  <si>
    <t>Work heldup by the firm for the last 7 months.
Bank Guranttee released by EE.1No.Bathinda.</t>
  </si>
  <si>
    <r>
      <rPr>
        <b/>
        <sz val="14"/>
        <rFont val="Arial"/>
        <family val="2"/>
      </rPr>
      <t xml:space="preserve">Raman </t>
    </r>
    <r>
      <rPr>
        <sz val="14"/>
        <rFont val="Arial"/>
        <family val="2"/>
      </rPr>
      <t xml:space="preserve">
Providing W/s </t>
    </r>
  </si>
  <si>
    <r>
      <t xml:space="preserve">Water Supply 
</t>
    </r>
    <r>
      <rPr>
        <sz val="14"/>
        <rFont val="Arial"/>
        <family val="2"/>
      </rPr>
      <t xml:space="preserve">W/s 
WTP 
OHSR = 1.5 Glsn </t>
    </r>
    <r>
      <rPr>
        <b/>
        <u/>
        <sz val="11"/>
        <rFont val="Arial"/>
        <family val="2"/>
      </rPr>
      <t/>
    </r>
  </si>
  <si>
    <r>
      <t xml:space="preserve"> 
</t>
    </r>
    <r>
      <rPr>
        <sz val="14"/>
        <rFont val="Arial"/>
        <family val="2"/>
      </rPr>
      <t xml:space="preserve"> 17.5 Km
1 MGD
1 No. </t>
    </r>
    <r>
      <rPr>
        <b/>
        <u/>
        <sz val="11"/>
        <rFont val="Arial"/>
        <family val="2"/>
      </rPr>
      <t/>
    </r>
  </si>
  <si>
    <t>Shri. Sukhveer Singh Maiserkhana</t>
  </si>
  <si>
    <t xml:space="preserve">ਸ਼੍ਰੀ ਸੁਖਵੀਰ ਸਿੰਘ ਮਾਈਸਰਖਾਨਾ,
94171-59642 </t>
  </si>
  <si>
    <t>95- ਮੋੜ</t>
  </si>
  <si>
    <t>95- Maur</t>
  </si>
  <si>
    <t xml:space="preserve">ਮੋੜ
(ਸ਼੍ਰੀ ਮਨਿੰਦਰ ਸਿੰਘ, 95306-34035)
</t>
  </si>
  <si>
    <t xml:space="preserve">Maur
</t>
  </si>
  <si>
    <r>
      <rPr>
        <b/>
        <sz val="14"/>
        <rFont val="Arial"/>
        <family val="2"/>
      </rPr>
      <t xml:space="preserve">Maur </t>
    </r>
    <r>
      <rPr>
        <sz val="14"/>
        <rFont val="Arial"/>
        <family val="2"/>
      </rPr>
      <t xml:space="preserve">
Providing W/s</t>
    </r>
  </si>
  <si>
    <r>
      <t xml:space="preserve">Water Supply 
</t>
    </r>
    <r>
      <rPr>
        <sz val="14"/>
        <rFont val="Arial"/>
        <family val="2"/>
      </rPr>
      <t xml:space="preserve">W/s 
Aug. of WTP </t>
    </r>
    <r>
      <rPr>
        <b/>
        <u/>
        <sz val="11"/>
        <rFont val="Arial"/>
        <family val="2"/>
      </rPr>
      <t/>
    </r>
  </si>
  <si>
    <r>
      <t xml:space="preserve"> 
</t>
    </r>
    <r>
      <rPr>
        <sz val="14"/>
        <rFont val="Arial"/>
        <family val="2"/>
      </rPr>
      <t>42.5 Km
1 MGD</t>
    </r>
  </si>
  <si>
    <t>Sh. Amanpreet
(94785-44437)</t>
  </si>
  <si>
    <t>Dr. Vijay Singla</t>
  </si>
  <si>
    <t>ਡਾ. ਵਿਜੈ ਸਿੰਗਲਾ,
98761-27161</t>
  </si>
  <si>
    <t>Mansa</t>
  </si>
  <si>
    <t>96- ਮਾਨਸਾ</t>
  </si>
  <si>
    <t>96- Mansa</t>
  </si>
  <si>
    <t xml:space="preserve">ਮਾਨਸਾ
(ਸ਼੍ਰੀ ਅਮਨਦੀਪ ਸਿੰਘ, 96461-66990)
</t>
  </si>
  <si>
    <t>Prov. W/S &amp; Sew., Roads, Street lights at Mansa (Cluster tender)</t>
  </si>
  <si>
    <t>W/S 
W/s connection
Water meter
Sewer lines
Sew Connection
Const. of Road
Street light 
Desilting by super sucker 
16"=
32"=</t>
  </si>
  <si>
    <t>6.54 Km
1430 Nos.
15014 Nos.
10.79  Km 
2466 No. 
43472 sqm
120 Nos. 
16"=2000mtr
32"=1730 mtr</t>
  </si>
  <si>
    <t xml:space="preserve">
13.48
</t>
  </si>
  <si>
    <t>10.05.16</t>
  </si>
  <si>
    <t>W/S, Sew &amp; STP</t>
  </si>
  <si>
    <t>Er. Amandeep Singh
9646166990</t>
  </si>
  <si>
    <t>Er. Raj Kumar
9872343483</t>
  </si>
  <si>
    <t>Er. Sourav Jain
8847254873
Er. Narinder Sharma
9041788003</t>
  </si>
  <si>
    <t>ਮਾਨਸਾ
(ਸ਼੍ਰੀ ਅਮਨਦੀਪ ਸਿੰਘ, 96461-66990)</t>
  </si>
  <si>
    <t>Water supply</t>
  </si>
  <si>
    <t>Rehabilit.of Distribution network
HSC 
Replacement of Filter media in WTP
Repair of S &amp; S Tank
Road cutting and Restoration.
Replacement of W/S line</t>
  </si>
  <si>
    <t xml:space="preserve"> 28.910 km.
3260 Nos.
1 Job
1Job
1 Job
1.04 km</t>
  </si>
  <si>
    <t>ਭੀਖੀ
(ਸ਼੍ਰੀ ਅਮਨਦੀਪ ਸਿੰਘ, 96461-66990)</t>
  </si>
  <si>
    <t>Bhikhi</t>
  </si>
  <si>
    <t>Prov. W/S &amp; Sew., Roads, Street lights at Bhikhi (Cluster tender)</t>
  </si>
  <si>
    <t xml:space="preserve">W/S =
W/s connection.=
Water meter=
Sewer lines
Sew. Connection..
Const. of Road
Street light </t>
  </si>
  <si>
    <t xml:space="preserve">3.55 Km
641 Nos.
3000Nos.
1.37 Km
316 Nos.
4919 sqm
=40Nos. </t>
  </si>
  <si>
    <t>Er. Lalit Mittal
9872730032</t>
  </si>
  <si>
    <t>Er. Ramnik
9872690521</t>
  </si>
  <si>
    <t xml:space="preserve">Prov. W/S &amp; Sew. Line </t>
  </si>
  <si>
    <t xml:space="preserve">UPVC Pipe
200 mm o/d
DI K7 pipe  100mm i/d 
Const. of Road  
</t>
  </si>
  <si>
    <t xml:space="preserve">
2520 Mtr
4534 Mtr
1682 Sqm
</t>
  </si>
  <si>
    <t>13.01.21</t>
  </si>
  <si>
    <t>New Distribution network 
HSC 
Road cutting and Restoration</t>
  </si>
  <si>
    <t>2.296 km.
250 nos.
1 Job</t>
  </si>
  <si>
    <t xml:space="preserve">ਡਾ. ਵਿਜੈ ਸਿੰਗਲਾ,
98761-27161
</t>
  </si>
  <si>
    <t>ਜੋਗਾ
(ਸ਼੍ਰੀ ਅਮਨਦੀਪ ਸਿੰਘ, 96461-66990)</t>
  </si>
  <si>
    <t>Joga</t>
  </si>
  <si>
    <t>New Dist.network
HSC</t>
  </si>
  <si>
    <t>3.3 km.
360 nos.</t>
  </si>
  <si>
    <t>Sewer</t>
  </si>
  <si>
    <t>Sewer line
R/M 300 mm i/d
R/M 400 mm i/d</t>
  </si>
  <si>
    <t>5285 mtr
100mtr
100mtr</t>
  </si>
  <si>
    <t>Shri. Gurpreet Singh 
Banawali</t>
  </si>
  <si>
    <t>ਸ਼੍ਰੀ ਗੁਰਪ੍ਰੀਤ
 ਸਿੰਘ ਬਣਾਂਵਾਲੀ,
98159-24007</t>
  </si>
  <si>
    <t>97- ਸਰਦੂਲਗੜ੍ਹ</t>
  </si>
  <si>
    <t>97- Sardulgarh</t>
  </si>
  <si>
    <t>ਸਰਦੂਲਗੜ੍ਹ
(ਸ਼੍ਰੀ ਅਮਨਦੀਪ ਸਿੰਘ, 96461-66990)</t>
  </si>
  <si>
    <t>Sardulgarh</t>
  </si>
  <si>
    <t>Prov. W/S &amp; Sew., Roads, Street lights at Sardulgarh (Cluster tender)</t>
  </si>
  <si>
    <t xml:space="preserve">W/S
W/s connection
Water meter
Sewer lines 
Sew. Connection
Const. of Road
Street light 
Desilting by super sucker
16"  
32" </t>
  </si>
  <si>
    <t>2.40 Km
526 Nos.
3870Nos.
 3.78  Km
1323 Nos.
=15968 sqm
=30Nos. 
16" 
32"</t>
  </si>
  <si>
    <t>Er. Davinder Kumar
9872595044
Er. Deepak Saini 
9034207889</t>
  </si>
  <si>
    <t>New Dist.Network 
HSC  
Road cutting &amp; Restoration.</t>
  </si>
  <si>
    <t>14.653 Km.
 509 Nos.
1Job</t>
  </si>
  <si>
    <t>Shri. Budh Ram</t>
  </si>
  <si>
    <t>ਪ੍ਰਿੰਸੀਪਲ ਬੁੱਧ ਰਾਮ,
98159-37418</t>
  </si>
  <si>
    <t>98- ਬੁਢਲਾਡਾ</t>
  </si>
  <si>
    <t>98- Budhlada</t>
  </si>
  <si>
    <t>ਬੁਢਲਾਡਾ
(ਸ਼੍ਰੀ ਅਮਨਦੀਪ ਸਿੰਘ, 96461-66990)</t>
  </si>
  <si>
    <t>Budhlada</t>
  </si>
  <si>
    <t>Prov. W/S &amp; Sew., Roads, Street lights at Budhlada(Cluster tender)</t>
  </si>
  <si>
    <t xml:space="preserve">W/S 
W/s connection
Water meter
OHSR 
WTP
Sewer lines 
Sew. Connection 
Const. of Road
Street light (Nos.) </t>
  </si>
  <si>
    <t xml:space="preserve">17.42 Km
2500 Nos.
15014 Nos.
1 No.
1 Nos.
 =32.96  Km
 =4800 No. 
=102121 sqm
223Nos. </t>
  </si>
  <si>
    <t>Er. Sukhwinder Singh
9888776152</t>
  </si>
  <si>
    <t>Rising main
New Dist.network 
HSC
Road cutting and Restoration.
UPVC overflow pipe</t>
  </si>
  <si>
    <t>1.18 km.
17.743 km.
2500 Nos.
1 job
250 mtr</t>
  </si>
  <si>
    <t>W/S and Sew.</t>
  </si>
  <si>
    <t>W/S
W/S House connection
Sewer
Sewer House Connt</t>
  </si>
  <si>
    <t>22.24 km
2500 Nos.
14.43 Km
1466 Nos.</t>
  </si>
  <si>
    <t>DPR Approved 
Tender Called  &amp; Opened on 27.01.2023</t>
  </si>
  <si>
    <t>ਬਰੇਟਾ
(ਸ਼੍ਰੀ ਅਮਨਦੀਪ ਸਿੰਘ, 96461-66990)</t>
  </si>
  <si>
    <t>Baretta</t>
  </si>
  <si>
    <t>Prov. W/S &amp; Sew., Roads, Street lights at Baretta(Cluster tender)</t>
  </si>
  <si>
    <t xml:space="preserve">W/S
W/s connection 
OHSR 
Water meter 
Sewer lines 
Sew. Connection.
Const. of Road 
Street light </t>
  </si>
  <si>
    <t xml:space="preserve">2.66 Km
582 Nos.
1 No.
3147 Nos.
3.07  Km
706 Nos.
14559 sqm
=45Nos. 
</t>
  </si>
  <si>
    <t>New Distribution network
OHSR - (0.50 LG) 
HSC
Road cutting and Restoration
S&amp; S tank-</t>
  </si>
  <si>
    <t>9.265 km.
1 No
1000 nos.
1 Job
1 No.</t>
  </si>
  <si>
    <t>W/S
W/S House connection 
Sewer
Sewer House Connection</t>
  </si>
  <si>
    <t>12.67km
1274 Nos.
8.37 Km
900 nos.</t>
  </si>
  <si>
    <t>ਬੋਹਾ
(ਸ਼੍ਰੀ ਅਮਨਦੀਪ ਸਿੰਘ, 96461-66990)</t>
  </si>
  <si>
    <t>Prov. Sew., Roads, Street lights at Boha (Cluster tender)</t>
  </si>
  <si>
    <t xml:space="preserve">Sewer lines 
Sew. Connections 
STP =1No.
MPS =1 No.
Water meter 
Street light 
Const. of Road </t>
  </si>
  <si>
    <t>31.73  Km 
4930 No. 
STP =1No.
MPS =1 No.
1800Nos.
 =335Nos. 
 =103493 sqm</t>
  </si>
  <si>
    <t>New Dist.Network  
HSC    
WTP (0.75 MGD) 
OHSR (1 Lacs glns) 
Road cutting &amp; Restoration.</t>
  </si>
  <si>
    <t>11.54 Km.
450 Nos.
1 No.
1 No.
 1Job</t>
  </si>
  <si>
    <t>Shri. Barinder Kumar Goyal Vakeel</t>
  </si>
  <si>
    <t>ਸ਼੍ਰੀ ਬਰਿੰਦਰ ਕੁਮਾਰ ਗੋਇਲ,
98886-22550</t>
  </si>
  <si>
    <t>S</t>
  </si>
  <si>
    <t>Sangrur</t>
  </si>
  <si>
    <t>99-ਲਹਿਰਾ</t>
  </si>
  <si>
    <t>99- Lehra</t>
  </si>
  <si>
    <t>ਲਹਿਰਾਗਾਗਾ,
(ਸ਼੍ਰੀ ਸਤਵਿੰਦਰ ਢਿਲੋਂ, 97800-14399)</t>
  </si>
  <si>
    <t xml:space="preserve">Lehragagga
</t>
  </si>
  <si>
    <t>Rising Main Work</t>
  </si>
  <si>
    <t>R/Main 
400mmi/d Hatch Box 
Pumping station</t>
  </si>
  <si>
    <t>2000 mtr.
10 No.
1no.</t>
  </si>
  <si>
    <t>30.12.2021</t>
  </si>
  <si>
    <t>30.09.2022</t>
  </si>
  <si>
    <t>Sh. Satwinder Singh Dhillon
97800-14399</t>
  </si>
  <si>
    <t>Sh. Gurpreet Singh 
96461-51496</t>
  </si>
  <si>
    <t>Sh. Tajinder Garg
96468-88325</t>
  </si>
  <si>
    <t xml:space="preserve">Work Halted due to Funds not Received. </t>
  </si>
  <si>
    <t>Storm Water Drainage system</t>
  </si>
  <si>
    <t>160mmi/d 
315mmi/d</t>
  </si>
  <si>
    <t>120 mtr. 
1212 mtr.</t>
  </si>
  <si>
    <t>31.12.2021</t>
  </si>
  <si>
    <t>Material Procured on site but work not started due to funds not received</t>
  </si>
  <si>
    <t xml:space="preserve"> ਮੂਨਕ
(ਸ਼੍ਰੀ ਸਤਵਿੰਦਰ ਢਿਲੋਂ, 97800-14399)</t>
  </si>
  <si>
    <t xml:space="preserve"> Moonak</t>
  </si>
  <si>
    <t>7.37 Km
1600 Nos.
4.63 MLD
0.10 Km
1.20 KM</t>
  </si>
  <si>
    <t>ਖਨੌਰੀ
(ਸ਼੍ਰੀ ਸਤਵਿੰਦਰ ਢਿਲੋਂ, 97800-14399)</t>
  </si>
  <si>
    <t xml:space="preserve"> Khanauri</t>
  </si>
  <si>
    <t>5.20 Km
1100 Nos.
3.59 MLD
1.20 Km
0.10 KM</t>
  </si>
  <si>
    <t>WS/Sew/
STP</t>
  </si>
  <si>
    <t>Shri. Harpal Singh Cheema</t>
  </si>
  <si>
    <t>ਸ਼੍ਰੀ ਹਰਪਾਲ ਸਿੰਘ ਚੀਮਾ,
98149-15357</t>
  </si>
  <si>
    <t>100- ਦਿੜਬਾ</t>
  </si>
  <si>
    <t>100- Dirba</t>
  </si>
  <si>
    <t xml:space="preserve"> ਦਿੜਬਾ
(ਸ਼੍ਰੀ ਸਤਵਿੰਦਰ ਢਿਲੋਂ, 97800-14399)</t>
  </si>
  <si>
    <t>Dirba</t>
  </si>
  <si>
    <t>STP 3 MLD</t>
  </si>
  <si>
    <t>1 no. STP</t>
  </si>
  <si>
    <t>3 MLD</t>
  </si>
  <si>
    <t>17.12.2021</t>
  </si>
  <si>
    <t>16.09.23</t>
  </si>
  <si>
    <t>W/S , SEW</t>
  </si>
  <si>
    <t>Sh. Simranjeet singh
94642-61461</t>
  </si>
  <si>
    <t xml:space="preserve">Work in Progress . 
</t>
  </si>
  <si>
    <t>Sew Work &amp; R/Main and H.C  and MPs at Dirba</t>
  </si>
  <si>
    <t>Sew
R /Main
 H.C   
 MPS</t>
  </si>
  <si>
    <t>11.585 Km.              
0.600  Km 
800  no.                
1 No.</t>
  </si>
  <si>
    <t>Dist.network 
House Connection
WTP 
Raw Water Pipeline -</t>
  </si>
  <si>
    <t>19.99 Km
2500 Nos.
4.31 MLD
7.50 Km</t>
  </si>
  <si>
    <t>Shri. Aman Arora</t>
  </si>
  <si>
    <t>ਸ਼੍ਰੀ ਅਮਨ ਅਰੋੜਾ,
93570-55555</t>
  </si>
  <si>
    <t>101- ਸੁਨਾਮ</t>
  </si>
  <si>
    <t>101- Sunam</t>
  </si>
  <si>
    <t xml:space="preserve">ਚੀਮਾ
(ਸ਼੍ਰੀ ਸਤਵਿੰਦਰ ਢਿਲੋਂ, 97800-14399)
</t>
  </si>
  <si>
    <t xml:space="preserve">Cheema
</t>
  </si>
  <si>
    <t>Rehabilit of Dist Network
Dist.network 
House Connection
WTP 
Raw Water Pipeline -</t>
  </si>
  <si>
    <t>14.50 Km
4.00 Km
1000 Nos.
2.95 MLD
6.50 Km</t>
  </si>
  <si>
    <t>Sew, W/S, STP</t>
  </si>
  <si>
    <t>Sewerage work</t>
  </si>
  <si>
    <t>STP's (1 No's / 2 MLD)
Rising Main (6.40 Km)</t>
  </si>
  <si>
    <t>1 No. 2 MLd
6.40 Km</t>
  </si>
  <si>
    <t xml:space="preserve">
ਸੁਨਾਮ
 (ਸ਼੍ਰੀ ਸਤਵਿੰਦਰ ਢਿਲੋਂ, 97800-14399)</t>
  </si>
  <si>
    <t xml:space="preserve">
Sunam
 </t>
  </si>
  <si>
    <t>Sew Work &amp; R/Main and H.C at sunam</t>
  </si>
  <si>
    <t>CM Annoucement</t>
  </si>
  <si>
    <t>Sew-
R/Main
 H.C -</t>
  </si>
  <si>
    <t xml:space="preserve"> 6.330 Km
1.300 Km 
1500 no.</t>
  </si>
  <si>
    <t>09.11.23</t>
  </si>
  <si>
    <t xml:space="preserve">Financial bid open under process </t>
  </si>
  <si>
    <t>Rehabilit of Dist Network
House Connection
WTP 
Raw Water Pipeline -</t>
  </si>
  <si>
    <t>15.97 Km
6080 Nos.
16.50 MLD
14.00 Km</t>
  </si>
  <si>
    <t>ਲੋਗੋਵਾਲ
(ਸ਼੍ਰੀ ਸਤਵਿੰਦਰ ਢਿਲੋਂ, 97800-14399)</t>
  </si>
  <si>
    <t>Longowal</t>
  </si>
  <si>
    <t>5 MLD STP at Longowal</t>
  </si>
  <si>
    <t>5 MLd  STP</t>
  </si>
  <si>
    <t>1 no.</t>
  </si>
  <si>
    <t>10.07.2020</t>
  </si>
  <si>
    <t>Sh. Bhavesh Bansal
94174-94131</t>
  </si>
  <si>
    <t>LD Imposed 1%</t>
  </si>
  <si>
    <t>1.83 Km
2700 Nos.
6.40 MLD
8.50 Km</t>
  </si>
  <si>
    <t>Shri. Labh Singh Ugoke</t>
  </si>
  <si>
    <t>ਸ਼੍ਰੀ ਲਾਭ ਸਿੰਘ ਉਗੋਕੋ,
98552-05290</t>
  </si>
  <si>
    <t>Barnala</t>
  </si>
  <si>
    <t>102- ਭਦੋੜ</t>
  </si>
  <si>
    <t>102- Bhadaur</t>
  </si>
  <si>
    <t>ਤਪਾ
(ਸ਼੍ਰੀ ਸਤਵਿੰਦਰ ਢਿਲੋਂ, 97800-14399)</t>
  </si>
  <si>
    <t xml:space="preserve">Tappa
</t>
  </si>
  <si>
    <t>5 MLD STP at Tappa</t>
  </si>
  <si>
    <t xml:space="preserve">MDF </t>
  </si>
  <si>
    <t>Sh. Gurpreet Singh Talwandi
82830-11782</t>
  </si>
  <si>
    <t>Sh. Gurjinder Singh
9417046798</t>
  </si>
  <si>
    <t xml:space="preserve">LD Imposed 1% </t>
  </si>
  <si>
    <t>3.00 Km
2020 Nos.
6.68 MLD
15.00 Km</t>
  </si>
  <si>
    <t xml:space="preserve"> ਭਦੋੜ
(ਸ਼੍ਰੀ ਸਤਵਿੰਦਰ ਢਿਲੋਂ, 97800-14399)</t>
  </si>
  <si>
    <t>Bhadaur</t>
  </si>
  <si>
    <t>3  MLD STP at Bhadaur</t>
  </si>
  <si>
    <t xml:space="preserve">3 MLD sTP </t>
  </si>
  <si>
    <t>WS,Sew., MPS</t>
  </si>
  <si>
    <t>LD Imposed 1% amounting Rs. 5,25,000/-</t>
  </si>
  <si>
    <t xml:space="preserve">R/Main and  3 MLD STP at Bhadaur </t>
  </si>
  <si>
    <t>R/Main
 STP</t>
  </si>
  <si>
    <t>3.250  Km 
1  no.</t>
  </si>
  <si>
    <t>Technical bid open under process</t>
  </si>
  <si>
    <t>4.60Km
1000 Nos.
4.68 MLD
8.00 Km</t>
  </si>
  <si>
    <t>Shri. Gurmeet Singh Meet Hayer</t>
  </si>
  <si>
    <t xml:space="preserve">ਸ਼੍ਰੀ ਗੁਰਮੀਤ ਸਿੰਘ ਮੀਤ ਹੇਅਰ,
97800-00971
</t>
  </si>
  <si>
    <t>103- ਬਰਨਾਲਾ</t>
  </si>
  <si>
    <t>103- Barnala</t>
  </si>
  <si>
    <t xml:space="preserve">ਬਰਨਾਲਾ
(ਸ਼੍ਰੀ ਸਤਵਿੰਦਰ ਢਿਲੋਂ, 97800-14399)
</t>
  </si>
  <si>
    <t xml:space="preserve">Barnala
</t>
  </si>
  <si>
    <t>WS,Sew, MPS</t>
  </si>
  <si>
    <t xml:space="preserve"> ਧਨੋਲਾ
(ਸ਼੍ਰੀ ਸਤਵਿੰਦਰ ਢਿਲੋਂ, 97800-14399)</t>
  </si>
  <si>
    <t xml:space="preserve"> Dhanaula</t>
  </si>
  <si>
    <t>6.50 Km
1500 Nos.
4.90 MLD
8.00 Km</t>
  </si>
  <si>
    <t xml:space="preserve">Main Sewer 
STP's 
MPS/IPS       
Rising Main           </t>
  </si>
  <si>
    <t xml:space="preserve">0.20 Km 
1 No's / 3 MLD 
1 No's / 8 MLD)          
0.400 Km             </t>
  </si>
  <si>
    <t>ਹੰਡਿਆਇਆ
(ਸ਼੍ਰੀ ਸਤਵਿੰਦਰ ਢਿਲੋਂ, 97800-14399)</t>
  </si>
  <si>
    <t>Handiaya</t>
  </si>
  <si>
    <t xml:space="preserve">Sew Work &amp; R/Main </t>
  </si>
  <si>
    <t>Ongoing</t>
  </si>
  <si>
    <t>Sew
R/Main
 H.C</t>
  </si>
  <si>
    <t>3.830 Km    
3.100 Km 
750 no.</t>
  </si>
  <si>
    <t>W/S, Sew.</t>
  </si>
  <si>
    <t>Dist Network
House Connection</t>
  </si>
  <si>
    <t>5.70 Km
1000 Nos</t>
  </si>
  <si>
    <t xml:space="preserve">Main Sewer       
STP's      
MPS/IPS    
Rising Main </t>
  </si>
  <si>
    <t>0.40 Km             
1 No's / 2 MLD      
1 No's / 6 MLD   
0.05 Km</t>
  </si>
  <si>
    <t>Smt. Mahammad Jamil Ur Rahman</t>
  </si>
  <si>
    <t>ਡਾ. ਮੁਹੰਮਦ ਜਮੀਲ ਉਰ ਰਹਿਮਾਨ,
98142-52012</t>
  </si>
  <si>
    <t>Malerkotla</t>
  </si>
  <si>
    <t>105- ਮਲੇਰਕੋਟਲਾ</t>
  </si>
  <si>
    <t>105- Malerkotla</t>
  </si>
  <si>
    <t>ਮਲੇਰਕੋਟਲਾ 
(ਸ਼੍ਰੀ ਸਤਵਿੰਦਰ ਢਿਲੋਂ, 97800-14399)</t>
  </si>
  <si>
    <t xml:space="preserve">Malerkotla </t>
  </si>
  <si>
    <t>22 MLD STP at Malerkotla</t>
  </si>
  <si>
    <t xml:space="preserve">22 MLD STP </t>
  </si>
  <si>
    <t>29.07.2020</t>
  </si>
  <si>
    <t>Sh. Rajinder Kumar Garg
95010-75088</t>
  </si>
  <si>
    <t>Storm Water Drainge System</t>
  </si>
  <si>
    <t>Sewer liine(mtr)                        
DIK7     600mm                   
Pumpset- 2no.</t>
  </si>
  <si>
    <t xml:space="preserve">7770 mtr 
600mtr.
 2 no.           </t>
  </si>
  <si>
    <t>08.12.2020</t>
  </si>
  <si>
    <t xml:space="preserve">Work in Progress.
LD Imposed 5% </t>
  </si>
  <si>
    <t>Sewerage and disilting work</t>
  </si>
  <si>
    <t>RCC NP3 800mmid-
 RCC NP3 900mmid-
 RCC NP31200mmid-</t>
  </si>
  <si>
    <t>1230 mtr
 900 mtr
 3990 mtr</t>
  </si>
  <si>
    <t>11.10.2021</t>
  </si>
  <si>
    <t xml:space="preserve">Work in progress. 
LD Imposed 3% </t>
  </si>
  <si>
    <t xml:space="preserve">L-Sew     
Main Sew-              
Sew. H. conn.                  </t>
  </si>
  <si>
    <t>15198 mtr.                  2939 mtr.  
1447 no.</t>
  </si>
  <si>
    <t>Prof. Jaswan Singh Gajjan Majra</t>
  </si>
  <si>
    <t xml:space="preserve">ਪ੍ਰੋ. ਜਸਵੰਤ ਸਿੰਘ ਗੱਜਣ ਮਾਜਰਾ.,
94912-98000
</t>
  </si>
  <si>
    <t>106- ਅਮਰਗੜ੍ਹ</t>
  </si>
  <si>
    <t>106- Amargarh</t>
  </si>
  <si>
    <t xml:space="preserve"> ਅਹਿਮਦਗੜ੍ਹ
(ਸ਼੍ਰੀ ਸਤਵਿੰਦਰ ਢਿਲੋਂ, 97800-14399)
</t>
  </si>
  <si>
    <t xml:space="preserve"> Ahmedgarh
</t>
  </si>
  <si>
    <t xml:space="preserve">5 MLD STP at Ahmedgarh </t>
  </si>
  <si>
    <t>5MLD</t>
  </si>
  <si>
    <t>Sh. Piyush Garg
90412-28138</t>
  </si>
  <si>
    <t>2.64 Km
496 Nos.
7.35 MLD
0.10 Km</t>
  </si>
  <si>
    <t>ਅਮਰਗੜ੍ਹ
(ਸ਼੍ਰੀ ਸਤਵਿੰਦਰ ਢਿਲੋਂ, 97800-14399)</t>
  </si>
  <si>
    <t>Amargarh</t>
  </si>
  <si>
    <t>19.26 Km
4200 Nos.
1.95 MLD
2.50 Km</t>
  </si>
  <si>
    <t>Sh. Parminder Singh
80544-79795</t>
  </si>
  <si>
    <t xml:space="preserve">STP's 
Rising Main          </t>
  </si>
  <si>
    <t xml:space="preserve">1 No's / 2 MLD       
0.05 Kms              </t>
  </si>
  <si>
    <t>Shri. Bhagwant Mann</t>
  </si>
  <si>
    <t>ਸ਼੍ਰੀ ਭਗਵੰਤ ਮਾਨ</t>
  </si>
  <si>
    <t>107- ਧੂਰੀ</t>
  </si>
  <si>
    <t>107- Dhuri</t>
  </si>
  <si>
    <t>ਧੂਰੀ ,
(ਸ਼੍ਰੀ ਸਤਵਿੰਦਰ ਢਿਲੋਂ, 97800-14399)</t>
  </si>
  <si>
    <t xml:space="preserve">Dhuri </t>
  </si>
  <si>
    <t xml:space="preserve">Sewerage work </t>
  </si>
  <si>
    <t>UPVC Pipe Sew 160mm/id -
 200mm i/d-
 250 mmi/d-
 Inter locking -
 House conn-</t>
  </si>
  <si>
    <t>5819 mtr
 5911 mtr
 590 mtr
 40588 sqm
 1700 no</t>
  </si>
  <si>
    <t>28.09.2021</t>
  </si>
  <si>
    <t>W/S , Sew.</t>
  </si>
  <si>
    <t>Work in Progress. Notice Issued to speed up progress vide EE letter no.4335 dt. 04.10.2022</t>
  </si>
  <si>
    <t>Water Supply and Sewerage work at Dhuri.</t>
  </si>
  <si>
    <t>Main Sewer (km ) 
 Lateral Sewer (km) 
 House Conn. (No) 
 STP 
 5MLD (No) 
 6 MLD (No) 
 Interlocking Tiles (Sqm) 
 Bitumen Roads (Sqm)</t>
  </si>
  <si>
    <t>1.17 km 
 47.92 km 
 10817 No 
 STP 
 1 No. 
 1 No. 
   107047 Sqm 
 54589 Sqm</t>
  </si>
  <si>
    <t xml:space="preserve">LD Imposed 2% </t>
  </si>
  <si>
    <t xml:space="preserve">Work in Progress 
LD Imposed 1% </t>
  </si>
  <si>
    <t>Rehabilt of Dist.network 
House Connection
WTP 
Raw Water Pipeline -</t>
  </si>
  <si>
    <t>5.50  Km
1473 Nos.
14.13  MLD
3.70  Km</t>
  </si>
  <si>
    <t xml:space="preserve">STP's
MPS/IPS         
Rising Main     </t>
  </si>
  <si>
    <t xml:space="preserve">1 No's / 6 MLD    
1 No's / 20 MLD
100 Km       </t>
  </si>
  <si>
    <t>Sew Work &amp;  H.C and Roads Work at Dhuri</t>
  </si>
  <si>
    <t xml:space="preserve">Sew        
H.C </t>
  </si>
  <si>
    <t>13.61 Km             
2177  no.</t>
  </si>
  <si>
    <t>09.02.24</t>
  </si>
  <si>
    <t>Smt. Narinder Kaur Bharaj</t>
  </si>
  <si>
    <t>ਸ਼੍ਰੀ ਨਰਿੰਦਰ ਕੌਰ ਭਰਾਜ,
90411-85923</t>
  </si>
  <si>
    <t>108- ਸੰਗਰੂਰ</t>
  </si>
  <si>
    <t>108- Sangrur</t>
  </si>
  <si>
    <t xml:space="preserve"> ਸੰਗਰੂਰ
(ਸ਼੍ਰੀ ਸਤਵਿੰਦਰ ਢਿਲੋਂ, 97800-14399)</t>
  </si>
  <si>
    <t xml:space="preserve"> 6 no. T/w at Sangrur</t>
  </si>
  <si>
    <t>T/Well -</t>
  </si>
  <si>
    <t>6 no</t>
  </si>
  <si>
    <t>17.11.2021</t>
  </si>
  <si>
    <t>WS, Sew</t>
  </si>
  <si>
    <t>Sh. Tajinder Garg
96468-88325
&amp;
Sh. Simranjeet singh
94642-61461</t>
  </si>
  <si>
    <t>2 no. Completed               
4 no. sites to be given by MC Sangrur.</t>
  </si>
  <si>
    <t>WS Work at Sangrur</t>
  </si>
  <si>
    <t>100 mmi/d-
 150mmi/d-
 WS H/conn.- 
 Interloking-</t>
  </si>
  <si>
    <t>21400 mtr
 3450 mtr
 5000 no
 15536 sqmt</t>
  </si>
  <si>
    <t>24.12.2021</t>
  </si>
  <si>
    <t>Sewerage Work at Sangrur</t>
  </si>
  <si>
    <t>UPVc pipe sew. -
 RCC Pipe Sew. -
 Sew H/conn .-
 IPS -</t>
  </si>
  <si>
    <t>30.59km
 1.64km
 7500 no
 1 no</t>
  </si>
  <si>
    <t>10.00  Km
1000 Nos.
22.32  MLD
12.00  Km</t>
  </si>
  <si>
    <t>R/Main &amp; 11 MLD STP</t>
  </si>
  <si>
    <t>R/Main  
STP</t>
  </si>
  <si>
    <t>1.72 Km        
1  no.</t>
  </si>
  <si>
    <t>Tender opening 10.02.2023</t>
  </si>
  <si>
    <t xml:space="preserve">STP's
MPS/IPS          
Rising Main       </t>
  </si>
  <si>
    <t xml:space="preserve">1 No's / 11 MLD 
1 No's / 30 MLD  
1.728 Km         </t>
  </si>
  <si>
    <t>108-  ਸੰਗਰੂਰ</t>
  </si>
  <si>
    <t xml:space="preserve"> ਭਵਾਨੀਗੜ੍ਹ,
(ਸ਼੍ਰੀ ਸਤਵਿੰਦਰ ਢਿਲੋਂ, 97800-14399)</t>
  </si>
  <si>
    <t xml:space="preserve"> Bhawanigarh</t>
  </si>
  <si>
    <t xml:space="preserve">Prov. Interloking tiles </t>
  </si>
  <si>
    <t>Interlocking tiles</t>
  </si>
  <si>
    <t>115648 sqm</t>
  </si>
  <si>
    <t>11.12.2020</t>
  </si>
  <si>
    <t>Notice Issued to speed up progress vide EE letter no. 4343 dt.04.10.22</t>
  </si>
  <si>
    <t>Water supply &amp; Sewerage Work at bhawanigarh</t>
  </si>
  <si>
    <t>WS Pipe-
 UPVC Pipe -
 WS H/conn.-
 Sew. H/Conn. -
 IPS -</t>
  </si>
  <si>
    <t>20.88 km
 15.09km
 1000 no
 2000 no
 1 no</t>
  </si>
  <si>
    <t>Notice Issued to speed up progress vide EE letter no. 4347 dt.04.10.22</t>
  </si>
  <si>
    <t>House Connection
WTP 
Raw Water Pipeline -</t>
  </si>
  <si>
    <t>1523 Nos.
5.68 MLD
  7.50 Km</t>
  </si>
  <si>
    <t>Shri. Gurdev Singh Dev Maan</t>
  </si>
  <si>
    <t>ਸ਼੍ਰੀ ਗੁਰਦੇਵ ਸਿੰਘ ਦੇਵ ਮਾਨ,
98783-86581</t>
  </si>
  <si>
    <t>Pat-1</t>
  </si>
  <si>
    <t>Patiala</t>
  </si>
  <si>
    <t>109- ਨਾਭਾ</t>
  </si>
  <si>
    <t>109- Nabha</t>
  </si>
  <si>
    <t xml:space="preserve">ਨਾਭਾ
(ਸ਼੍ਰੀ ਵਿਕਾਸ ਧਵਨ, 98887-28887)
</t>
  </si>
  <si>
    <t xml:space="preserve">Nabha
</t>
  </si>
  <si>
    <t xml:space="preserve">Contruction of MPS and STP of 12 MLD </t>
  </si>
  <si>
    <t>MPS (No) 
  STP (No) = 1 No. 12 MLD</t>
  </si>
  <si>
    <t>1 No
1 No. 12 MLD</t>
  </si>
  <si>
    <t>09.07.2020</t>
  </si>
  <si>
    <t>Er.Vikas Kumar
98887-28887</t>
  </si>
  <si>
    <t>Er. Hanish Kumar
98886-70800</t>
  </si>
  <si>
    <t xml:space="preserve">Er. Ravi Narula
70091-32001 </t>
  </si>
  <si>
    <t>LD impossed which is  held in abeyance  by S.E., Patiala.</t>
  </si>
  <si>
    <t xml:space="preserve">W/S lines
WTP </t>
  </si>
  <si>
    <t xml:space="preserve"> 5.50 km
3.70 MGD</t>
  </si>
  <si>
    <t>-DO-</t>
  </si>
  <si>
    <t>ਭਾਦਸੋਂ
(ਸ਼੍ਰੀ ਵਿਕਾਸ ਧਵਨ, 98887-28887)</t>
  </si>
  <si>
    <t>Bhadson</t>
  </si>
  <si>
    <t xml:space="preserve">Revised Sewer lines = </t>
  </si>
  <si>
    <t>1.40 Km.</t>
  </si>
  <si>
    <t>31.12.2022</t>
  </si>
  <si>
    <t>Er. Amrinder Singh 
98885-50606</t>
  </si>
  <si>
    <t>Sewerage Works</t>
  </si>
  <si>
    <t>200 mm- 600mm Sewline</t>
  </si>
  <si>
    <t>1.98 Km</t>
  </si>
  <si>
    <t>18.01.23</t>
  </si>
  <si>
    <t xml:space="preserve">MPS =
200-400 mm Sew Line </t>
  </si>
  <si>
    <t>1 No.
4.242 KM</t>
  </si>
  <si>
    <t>16.01.23</t>
  </si>
  <si>
    <t>Water Supply
&amp;
WTP</t>
  </si>
  <si>
    <t xml:space="preserve">Rehab. Of W/S lines 
OHSR 
WTP </t>
  </si>
  <si>
    <t>10.00 km
1 No.
0.74 MGD</t>
  </si>
  <si>
    <t>STP  (2MLD)</t>
  </si>
  <si>
    <t xml:space="preserve"> 1No.</t>
  </si>
  <si>
    <t>Shri. Dr. Balbir Singh</t>
  </si>
  <si>
    <t xml:space="preserve">ਡਾ. ਬਲਬੀਰ ਸਿੰਘ,
97795-33515 </t>
  </si>
  <si>
    <t>110- ਪਟਿਆਲਾ ਪੇਡੂਂ</t>
  </si>
  <si>
    <t>110- Patiala Rural</t>
  </si>
  <si>
    <t>ਪਟਿਆਲਾ
(ਸ਼੍ਰੀ ਵਿਕਾਸ ਧਵਨ, 98887-28887)</t>
  </si>
  <si>
    <t>24X7 Canal Water Supply Project</t>
  </si>
  <si>
    <t xml:space="preserve">Water Treatment Plant 
  S&amp;S  Tank  
  Clear Water Reservoir 
  Raw Water inlet pipe
   Pump House 
  Clear Water Rising Main  
  Rehab of existing W/S 
  Rehab of existing W/S with GI pipe (Over  Ground)  
  Construction of new OHSRs 
  Repair of Existing OHSR  
  Construction of UGSRs l
  Rehab of existing House Connection 
 House service connections. </t>
  </si>
  <si>
    <t>115 MLD
  236 ML
  19.75ML
900m
 1 No. Each
 35.59 km.
  312.55 km.
   20km.
   12 Nos.
13 Nos.
  15 Ml
  31430 Nos.
  68830 No.</t>
  </si>
  <si>
    <t>13.10.20</t>
  </si>
  <si>
    <t>12.10.23</t>
  </si>
  <si>
    <t>Er. Sanjay Jindal
99883-10260</t>
  </si>
  <si>
    <t>Er. Vikash Kumar
80592-32486</t>
  </si>
  <si>
    <t>54% Work Completed</t>
  </si>
  <si>
    <t>Shri. Ajit Pal Singh Kohli</t>
  </si>
  <si>
    <t>ਸ਼੍ਰੀ ਅਜੀਤਪਾਲ ਸਿੰਘ ਕੋਹਲੀ ,
98785-98785</t>
  </si>
  <si>
    <t>115- ਪਟਿਆਲਾ ਸ਼ਹਿਰੀ</t>
  </si>
  <si>
    <t>115- Patiala urban</t>
  </si>
  <si>
    <t xml:space="preserve">Patiala </t>
  </si>
  <si>
    <t>Rejuvenation of Chotti &amp; Baddi Nadi Patiala</t>
  </si>
  <si>
    <t>NCRPB &amp; AMRUT (PDA)</t>
  </si>
  <si>
    <t>Chotti Nadi          
 Sewer-
Baddi Nadi-
MPS- 2 No. 
STP- 2 No. 
&amp; ETP</t>
  </si>
  <si>
    <t xml:space="preserve">
4.0 Km,
-6.7 km, 
 2 No. (50 MLD &amp; 80 MLD), 
 2 No. (15 MLD &amp; 26 MLD) 
1 N0. (2.5 MLD)</t>
  </si>
  <si>
    <t>208.33 Cr.PWSSB Part 91.18 Cr.</t>
  </si>
  <si>
    <t>22.10.2020</t>
  </si>
  <si>
    <t>21.10.23</t>
  </si>
  <si>
    <t>47% Work completed.</t>
  </si>
  <si>
    <t>Smt. Neena Mittal</t>
  </si>
  <si>
    <t>ਸ਼੍ਰੀਮਤੀ ਨੀਨਾ ਮਿੱਤਲ,
80540-39645</t>
  </si>
  <si>
    <t>111- ਰਾਜਪੁਰਾ</t>
  </si>
  <si>
    <t>111- Rajpura</t>
  </si>
  <si>
    <t xml:space="preserve"> ਰਾਜਪੁਰਾ
(ਸ਼੍ਰੀ ਵਿਕਾਸ ਧਵਨ, 98887-28887)</t>
  </si>
  <si>
    <t xml:space="preserve"> Rajpura
</t>
  </si>
  <si>
    <t>Sewerage work (Part-C)</t>
  </si>
  <si>
    <t xml:space="preserve">Sewer Lines
Revised  
HC </t>
  </si>
  <si>
    <t>19.04 kms.
13.00 Km
 650 Nos.</t>
  </si>
  <si>
    <t>16.09.21</t>
  </si>
  <si>
    <t>31.05.23</t>
  </si>
  <si>
    <t>W/S , Sew, STP</t>
  </si>
  <si>
    <t>Er. Karandeep Singh 
85560-05353</t>
  </si>
  <si>
    <t>Er. Dinesh Sabharwal
96465-40600</t>
  </si>
  <si>
    <t>Work held up due to pending approval of forest department. Case for the same has been applied by this office.</t>
  </si>
  <si>
    <t>Water Supply and Sewerage work (Part A)</t>
  </si>
  <si>
    <t xml:space="preserve">Water Supply 
Water Supply HC
  Sewerage
Sewer H.C. </t>
  </si>
  <si>
    <t xml:space="preserve">  9.9 Kms.
1035 Nos.
19.68 Kms.
 1500 Nos.</t>
  </si>
  <si>
    <t>28.09.21</t>
  </si>
  <si>
    <t>Water supply ,OHSR and Sewerage works (Part B)</t>
  </si>
  <si>
    <t xml:space="preserve">Water Supply 
Water Supply H.C. 
  Sewerage 
 Sewer H.C.
  OHSR 2lac Gallon </t>
  </si>
  <si>
    <t>15.01kms
1350 Nos.
10.10 kms
800 Nos.
   01 nos</t>
  </si>
  <si>
    <t>18.11.2021</t>
  </si>
  <si>
    <t>P/I of Pumps sets at Work works , P/I of 2 Nos. T/Wells at Rajpura</t>
  </si>
  <si>
    <t>Pump Sets 
Transformer
T/Well</t>
  </si>
  <si>
    <t>3 Nos.
1 No.
2 Nos.</t>
  </si>
  <si>
    <t>25.04.23</t>
  </si>
  <si>
    <t>24.07.23</t>
  </si>
  <si>
    <t>Providing  Water Supply line for replacement of existing old water supply lines  at Rajpura</t>
  </si>
  <si>
    <t xml:space="preserve">Water Supply system
100 mm i/d  
W/S  House Connections
 </t>
  </si>
  <si>
    <t xml:space="preserve">4218 mtr.
440 Nos.
 </t>
  </si>
  <si>
    <t>15.12.21</t>
  </si>
  <si>
    <t>Work in progress..</t>
  </si>
  <si>
    <t>Providing w/s and construction of SV chamber Mirch Mandi at Rajpura .</t>
  </si>
  <si>
    <t xml:space="preserve">Water Supply system
  1. 100 mm i/d DIK7 
  2. 150 mm i/d  
   W/S House connections </t>
  </si>
  <si>
    <t>1814 mtr.
 1748 Mtr.
 200 Nos.</t>
  </si>
  <si>
    <t>27.04.2022</t>
  </si>
  <si>
    <t>ਰਾਜਪੁਰਾ
(ਸ਼੍ਰੀ ਵਿਕਾਸ ਧਵਨ, 98887-28887)</t>
  </si>
  <si>
    <t xml:space="preserve">Rajpura
</t>
  </si>
  <si>
    <t xml:space="preserve">Water Supply              </t>
  </si>
  <si>
    <t xml:space="preserve">WTP 3.15 MGD  =   
S&amp;S tanks new , 
Clear Water tank new      
Rising Main 1000mm i/d 
UGSR new                                                    Rehabilitation of existing OHSR
New Dist. network incl. rehabilitation
W/s House Connections 
Railway Crossings
National Highway crossings </t>
  </si>
  <si>
    <t>1No.    
4 Nos, 
1 Nos      
1.80 Kms  
13 Nos                    
16 Nos  
180.97 Kms  
 25000 Nos    
3 Nos         
 3 No</t>
  </si>
  <si>
    <t>Er. Karandeep Singh
85560-05353</t>
  </si>
  <si>
    <t>ਬਨੂੜ
(ਸ਼੍ਰੀ ਪੰਕਜ ਜੈਨ, 84276-63504)</t>
  </si>
  <si>
    <t>Banur</t>
  </si>
  <si>
    <t>Water Supply, Sewerage</t>
  </si>
  <si>
    <t>W/S Lines
Sewer Lines</t>
  </si>
  <si>
    <t>0.69 Kms
0.92 Kms.</t>
  </si>
  <si>
    <t>27.12.21</t>
  </si>
  <si>
    <t>T/well, STP (Deposit work)</t>
  </si>
  <si>
    <t>Jasbir Singh 9501500501</t>
  </si>
  <si>
    <t>New Distribution network
House connection
T/Well</t>
  </si>
  <si>
    <t>4.50 km
600 Nos.
3 Nos.</t>
  </si>
  <si>
    <t>Tubewell, W/S,  R/Main</t>
  </si>
  <si>
    <t>Tubewell 
W/S Lines 
R/Main</t>
  </si>
  <si>
    <t>2 Nos.
 3.81 Kms.
1.1 Kms.</t>
  </si>
  <si>
    <t>Shri. Kuljit Singh Randhawa</t>
  </si>
  <si>
    <t>ਸ਼੍ਰੀ ਕੁਲਜੀਤ ਸਿੰਘ ਰੰਧਾਵਾ 
99142-26095</t>
  </si>
  <si>
    <t>112-ਡੇਰਾਬੱਸੀ</t>
  </si>
  <si>
    <t>112- Dera bassi</t>
  </si>
  <si>
    <t>ਡੇਰਾਬੱਸੀ
(ਸ਼੍ਰੀ ਪੰਕਜ ਜੈਨ, 84276-63504)</t>
  </si>
  <si>
    <t xml:space="preserve"> Dera bassi</t>
  </si>
  <si>
    <t>5.50 km
800 Nos.
3 Nos.</t>
  </si>
  <si>
    <t xml:space="preserve">Main Sewer
STP's    
MPS/IPS 
Rising Main       
Restoration of Road </t>
  </si>
  <si>
    <t xml:space="preserve">8.6 Km 
5 No's / 3,3,2,1, 0.35 MLD  
2 No's 15 MLD         4.68 Kms         
18000 Sqm   </t>
  </si>
  <si>
    <t>ਜੀਰਕਪੁਰ
(ਸ਼੍ਰੀ ਪੰਕਜ ਜੈਨ, 84276-63504)</t>
  </si>
  <si>
    <t>Zirakpur</t>
  </si>
  <si>
    <t xml:space="preserve">Sewer </t>
  </si>
  <si>
    <t>5.14 Kms.</t>
  </si>
  <si>
    <t>27.08.21</t>
  </si>
  <si>
    <t>STP, MPS 
(Deposit work)</t>
  </si>
  <si>
    <t>3.00 km
650 Nos.
2 Nos.</t>
  </si>
  <si>
    <t>27.00 Kms.
1 No.
1 No.</t>
  </si>
  <si>
    <t>ਲਾਲੜੂ
(ਸ਼੍ਰੀ ਪੰਕਜ ਜੈਨ, 84276-63504)</t>
  </si>
  <si>
    <t xml:space="preserve"> Lalru</t>
  </si>
  <si>
    <t>Main Sewer, MPS, STP</t>
  </si>
  <si>
    <t>GMADA / 
Urban Mission</t>
  </si>
  <si>
    <t xml:space="preserve">Sewer 
MPS 
STP </t>
  </si>
  <si>
    <t>1 .00 Kms.
 1 No.
1 No.(1 MLD)</t>
  </si>
  <si>
    <t>Site for MPS yet to be provided by MC.</t>
  </si>
  <si>
    <t xml:space="preserve">Main Sewer
STP's 
MPS/IPS        
Rising Main        </t>
  </si>
  <si>
    <t xml:space="preserve">6.5 Km 
3 No's / 3.5,2,1 MLD     
5 No's 75 MLD        
8.5 Kms          </t>
  </si>
  <si>
    <t>6.00 km
800 Nos.
2 Nos.</t>
  </si>
  <si>
    <t>Shri. Gurlal Ghanaur</t>
  </si>
  <si>
    <t>ਸ਼੍ਰੀ ਗੁਰਲਾਲ ਸਿੰਘ  ਘਨੌਰ,
98153-52145</t>
  </si>
  <si>
    <t>ਘਨੌਰ</t>
  </si>
  <si>
    <t>113- Ghanaur</t>
  </si>
  <si>
    <t>ਘਨੌਰ
(ਸ਼੍ਰੀ ਵਿਕਾਸ ਧਵਨ, 98887-28887)</t>
  </si>
  <si>
    <t>Ghanaur</t>
  </si>
  <si>
    <t>STP 2 MLD at Ghanaur under HUDCO shceme</t>
  </si>
  <si>
    <t>STP - 1 No. 2 MLD</t>
  </si>
  <si>
    <t>W/S , Sew, MPS</t>
  </si>
  <si>
    <t>W/S lines 
WTP</t>
  </si>
  <si>
    <t>10.78 km
0.40 MGD</t>
  </si>
  <si>
    <t>Shri. Harmit Singh Pathanmajra</t>
  </si>
  <si>
    <t>ਸ਼੍ਰੀ ਹਰਮੀਤ ਸਿੰਘ ਪਠਾਨਮਾਜਰਾ,
98762-61101</t>
  </si>
  <si>
    <t>ਸਨੌਰ</t>
  </si>
  <si>
    <t>114- Sanour</t>
  </si>
  <si>
    <t>ਸਨੌਰ
(ਸ਼੍ਰੀ ਵਿਕਾਸ ਧਵਨ, 98887-28887)</t>
  </si>
  <si>
    <t>Sanour</t>
  </si>
  <si>
    <t>Water Supply, WTP</t>
  </si>
  <si>
    <t>76.00 km
1.21 MGD</t>
  </si>
  <si>
    <t>MPS,STP, Main Sewer</t>
  </si>
  <si>
    <t xml:space="preserve">Main Sewer 
STP
MPS
Rising Main
const. of Roads </t>
  </si>
  <si>
    <t>11.18 km
1 No
1 No.
3.44 km
 24480  sqm</t>
  </si>
  <si>
    <t>ਸ਼੍ਰੀ ਹਰਮੀਤ ਸਿੰਘ ਪਠਾਨਮਾਜਰਾ
98762-61101</t>
  </si>
  <si>
    <t>ਦੇਵੀਗੜ੍ਹ
(ਸ਼੍ਰੀ ਵਿਕਾਸ ਧਵਨ, 98887-28887)</t>
  </si>
  <si>
    <t>Devigarh</t>
  </si>
  <si>
    <t>Sewer, MPS &amp; STP</t>
  </si>
  <si>
    <t>Main Sewer
STP
MPS
 IPS
 &amp; Rising Main</t>
  </si>
  <si>
    <t>10.85 Km, 
1 No., 
1 No.,
3 No.
2.95 Km</t>
  </si>
  <si>
    <t>ਸ਼੍ਰੀ ਅਜੀਤਪਾਲ ਸਿੰਘ ਕੋਹਲੀ , 98785-98785</t>
  </si>
  <si>
    <t>Pat-1/2</t>
  </si>
  <si>
    <t xml:space="preserve">ਪਟਿਆਲਾ ਸ਼ਹਿਰੀ
(ਸ਼੍ਰੀ ਵਿਕਾਸ ਧਵਨ, 98887-28887)
(ਸ਼੍ਰੀ ਜੁਗਲ ਕਿਸ਼ੋਰ, 84276-63501)
</t>
  </si>
  <si>
    <t>Patiala urban</t>
  </si>
  <si>
    <t>Shri. Chetan Singh Jouramajra</t>
  </si>
  <si>
    <t xml:space="preserve">ਸ਼੍ਰੀ ਚੇਤਨ ਸਿੰਘ ਜੌੜਾਮਾਜਰਾ, 
83609-94511 </t>
  </si>
  <si>
    <t>ਸਮਾਣਾ</t>
  </si>
  <si>
    <t>116- Samana</t>
  </si>
  <si>
    <t>ਸਮਾਣਾ
(ਸ਼੍ਰੀ ਜੁਗਲ ਕਿਸ਼ੋਰ, 84276-63501)</t>
  </si>
  <si>
    <t>Samana</t>
  </si>
  <si>
    <t>PUEIP</t>
  </si>
  <si>
    <t>DI-K7 Pipe
H C (WS) 
Sewer Line
H C (Sew) 
IPS 
Roads</t>
  </si>
  <si>
    <t>22053 mtr
900 Nos.
29100 mtr                                      900 Nos.
1 No
137075 Sqm</t>
  </si>
  <si>
    <t>STP, Sew,WS</t>
  </si>
  <si>
    <t>Er. Arvinder Singh (73409-17952)</t>
  </si>
  <si>
    <t>Er. Pardeep Singh (84270-02262)</t>
  </si>
  <si>
    <t>New Route 800 mm i/d Sewer</t>
  </si>
  <si>
    <t>RCC Sewer</t>
  </si>
  <si>
    <t>3.95 Km</t>
  </si>
  <si>
    <t xml:space="preserve">W/S
WTP </t>
  </si>
  <si>
    <t>16.66 Km                
1 no.(13.68 MLD )</t>
  </si>
  <si>
    <t>Shri. Kulwant Singh Bazigar</t>
  </si>
  <si>
    <t>ਸ਼੍ਰੀ ਕੁਲਵੰਤ ਸਿੰਘ ਬਾਜ਼ੀਗਰ,
96150-00094</t>
  </si>
  <si>
    <t>ਸ਼ੁਤਰਾਣਾ</t>
  </si>
  <si>
    <t>117- Shutrana</t>
  </si>
  <si>
    <t xml:space="preserve">ਪਾਤੜਾਂ
(ਸ਼੍ਰੀ ਜੁਗਲ ਕਿਸ਼ੋਰ, 84276-63501)
</t>
  </si>
  <si>
    <t xml:space="preserve">1. Patran
</t>
  </si>
  <si>
    <t>W/S
WTP</t>
  </si>
  <si>
    <t>14.65 Km                
1 no.(7.27MLD )</t>
  </si>
  <si>
    <t xml:space="preserve">PWSSB                </t>
  </si>
  <si>
    <t>STP 
(Deposit work)</t>
  </si>
  <si>
    <t>ਘੱਗਾ
(ਸ਼੍ਰੀ ਜੁਗਲ ਕਿਸ਼ੋਰ, 84276-63501)</t>
  </si>
  <si>
    <t>Ghagga</t>
  </si>
  <si>
    <t xml:space="preserve">W/S 
WTP       </t>
  </si>
  <si>
    <t xml:space="preserve">7.80 Km                
1 No.(2.6 MLD)            </t>
  </si>
  <si>
    <t>Main Sewer, STP</t>
  </si>
  <si>
    <t xml:space="preserve">Main Sewer  
STP </t>
  </si>
  <si>
    <t>10.88 Km   
1 no. (3MLD)</t>
  </si>
  <si>
    <t>Remarks</t>
  </si>
  <si>
    <t>(As on 31.08.23)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</si>
</sst>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name val="Raavi"/>
      <family val="2"/>
    </font>
    <font>
      <sz val="1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3"/>
      <name val="Arial"/>
      <family val="2"/>
    </font>
    <font>
      <sz val="13"/>
      <color theme="1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4"/>
      <name val="Arial"/>
      <family val="2"/>
    </font>
    <font>
      <sz val="9"/>
      <name val="Arial"/>
      <family val="2"/>
    </font>
    <font>
      <b/>
      <u/>
      <sz val="11"/>
      <name val="Arial"/>
      <family val="2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8" fillId="0" borderId="0"/>
    <xf numFmtId="0" fontId="4" fillId="0" borderId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</cellStyleXfs>
  <cellXfs count="326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5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1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10" fillId="2" borderId="1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left" vertical="top" wrapText="1"/>
    </xf>
    <xf numFmtId="2" fontId="14" fillId="0" borderId="5" xfId="0" applyNumberFormat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2" fontId="14" fillId="0" borderId="5" xfId="0" applyNumberFormat="1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vertical="top" wrapText="1"/>
    </xf>
    <xf numFmtId="0" fontId="16" fillId="0" borderId="5" xfId="0" quotePrefix="1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9" fontId="14" fillId="0" borderId="5" xfId="0" applyNumberFormat="1" applyFont="1" applyFill="1" applyBorder="1" applyAlignment="1">
      <alignment horizontal="center" vertical="center" wrapText="1"/>
    </xf>
    <xf numFmtId="9" fontId="4" fillId="0" borderId="0" xfId="1" applyFont="1"/>
    <xf numFmtId="0" fontId="17" fillId="0" borderId="0" xfId="0" applyFont="1" applyAlignment="1">
      <alignment horizontal="center" vertical="center" wrapText="1"/>
    </xf>
    <xf numFmtId="0" fontId="14" fillId="0" borderId="5" xfId="0" applyFont="1" applyFill="1" applyBorder="1" applyAlignment="1">
      <alignment vertical="center" wrapText="1"/>
    </xf>
    <xf numFmtId="0" fontId="16" fillId="0" borderId="5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center" vertical="center"/>
    </xf>
    <xf numFmtId="9" fontId="14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vertical="center" wrapText="1"/>
    </xf>
    <xf numFmtId="9" fontId="14" fillId="0" borderId="5" xfId="1" applyNumberFormat="1" applyFont="1" applyFill="1" applyBorder="1" applyAlignment="1">
      <alignment horizontal="center" vertical="center" wrapText="1"/>
    </xf>
    <xf numFmtId="9" fontId="14" fillId="0" borderId="5" xfId="1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4" fillId="0" borderId="1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center" vertical="center" wrapText="1"/>
    </xf>
    <xf numFmtId="0" fontId="14" fillId="0" borderId="10" xfId="0" applyNumberFormat="1" applyFont="1" applyFill="1" applyBorder="1" applyAlignment="1">
      <alignment horizontal="left" vertical="top" wrapText="1"/>
    </xf>
    <xf numFmtId="2" fontId="14" fillId="0" borderId="10" xfId="0" applyNumberFormat="1" applyFont="1" applyFill="1" applyBorder="1" applyAlignment="1">
      <alignment vertical="top" wrapText="1"/>
    </xf>
    <xf numFmtId="0" fontId="14" fillId="0" borderId="10" xfId="0" applyFont="1" applyFill="1" applyBorder="1" applyAlignment="1">
      <alignment vertical="top"/>
    </xf>
    <xf numFmtId="9" fontId="14" fillId="0" borderId="5" xfId="1" applyFont="1" applyFill="1" applyBorder="1" applyAlignment="1">
      <alignment horizontal="center" vertical="center" wrapText="1"/>
    </xf>
    <xf numFmtId="2" fontId="14" fillId="0" borderId="10" xfId="0" applyNumberFormat="1" applyFont="1" applyFill="1" applyBorder="1" applyAlignment="1">
      <alignment vertical="top"/>
    </xf>
    <xf numFmtId="0" fontId="14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5" xfId="0" applyFont="1" applyFill="1" applyBorder="1" applyAlignment="1">
      <alignment horizontal="left" vertical="top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vertical="center"/>
    </xf>
    <xf numFmtId="0" fontId="21" fillId="0" borderId="5" xfId="0" applyNumberFormat="1" applyFont="1" applyFill="1" applyBorder="1" applyAlignment="1">
      <alignment vertical="top" wrapText="1"/>
    </xf>
    <xf numFmtId="0" fontId="14" fillId="0" borderId="5" xfId="0" applyNumberFormat="1" applyFont="1" applyFill="1" applyBorder="1" applyAlignment="1">
      <alignment horizontal="left" vertical="top" wrapText="1"/>
    </xf>
    <xf numFmtId="0" fontId="16" fillId="7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 wrapText="1"/>
    </xf>
    <xf numFmtId="0" fontId="16" fillId="0" borderId="5" xfId="0" quotePrefix="1" applyFont="1" applyFill="1" applyBorder="1" applyAlignment="1">
      <alignment horizontal="center" vertical="center"/>
    </xf>
    <xf numFmtId="9" fontId="14" fillId="0" borderId="5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0" xfId="0" applyFont="1" applyFill="1" applyBorder="1" applyAlignment="1">
      <alignment horizontal="left" vertical="top"/>
    </xf>
    <xf numFmtId="0" fontId="14" fillId="0" borderId="5" xfId="0" applyFont="1" applyFill="1" applyBorder="1" applyAlignment="1">
      <alignment horizontal="left" vertical="top"/>
    </xf>
    <xf numFmtId="0" fontId="14" fillId="0" borderId="5" xfId="0" quotePrefix="1" applyFont="1" applyFill="1" applyBorder="1" applyAlignment="1">
      <alignment horizontal="center" vertical="center" wrapText="1"/>
    </xf>
    <xf numFmtId="0" fontId="13" fillId="11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8" xfId="0" quotePrefix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top" wrapText="1"/>
    </xf>
    <xf numFmtId="0" fontId="23" fillId="12" borderId="0" xfId="0" applyFont="1" applyFill="1" applyAlignment="1">
      <alignment wrapText="1"/>
    </xf>
    <xf numFmtId="0" fontId="23" fillId="12" borderId="0" xfId="0" applyFont="1" applyFill="1" applyAlignment="1">
      <alignment horizontal="center" vertical="center" wrapText="1"/>
    </xf>
    <xf numFmtId="0" fontId="24" fillId="7" borderId="5" xfId="0" quotePrefix="1" applyFont="1" applyFill="1" applyBorder="1" applyAlignment="1">
      <alignment horizontal="center" vertical="center" wrapText="1"/>
    </xf>
    <xf numFmtId="0" fontId="25" fillId="12" borderId="0" xfId="0" applyFont="1" applyFill="1" applyAlignment="1">
      <alignment horizontal="center" vertical="center" wrapText="1"/>
    </xf>
    <xf numFmtId="0" fontId="14" fillId="7" borderId="5" xfId="0" quotePrefix="1" applyFont="1" applyFill="1" applyBorder="1" applyAlignment="1">
      <alignment horizontal="center" vertical="center" wrapText="1"/>
    </xf>
    <xf numFmtId="0" fontId="17" fillId="12" borderId="0" xfId="0" applyFont="1" applyFill="1" applyAlignment="1">
      <alignment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vertical="top"/>
    </xf>
    <xf numFmtId="0" fontId="14" fillId="12" borderId="5" xfId="0" applyFont="1" applyFill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 wrapText="1"/>
    </xf>
    <xf numFmtId="0" fontId="14" fillId="0" borderId="4" xfId="0" applyFont="1" applyFill="1" applyBorder="1" applyAlignment="1">
      <alignment vertical="center" wrapText="1"/>
    </xf>
    <xf numFmtId="0" fontId="14" fillId="0" borderId="1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vertical="center" wrapText="1"/>
    </xf>
    <xf numFmtId="10" fontId="14" fillId="0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vertical="top"/>
    </xf>
    <xf numFmtId="14" fontId="14" fillId="0" borderId="5" xfId="0" applyNumberFormat="1" applyFont="1" applyFill="1" applyBorder="1" applyAlignment="1">
      <alignment horizontal="center" vertical="center" wrapText="1"/>
    </xf>
    <xf numFmtId="14" fontId="13" fillId="8" borderId="5" xfId="0" applyNumberFormat="1" applyFont="1" applyFill="1" applyBorder="1" applyAlignment="1">
      <alignment horizontal="center" vertical="center" wrapText="1"/>
    </xf>
    <xf numFmtId="14" fontId="14" fillId="7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/>
    </xf>
    <xf numFmtId="14" fontId="16" fillId="0" borderId="12" xfId="0" applyNumberFormat="1" applyFont="1" applyFill="1" applyBorder="1" applyAlignment="1">
      <alignment horizontal="center" vertical="center"/>
    </xf>
    <xf numFmtId="0" fontId="21" fillId="0" borderId="5" xfId="2" applyFont="1" applyFill="1" applyBorder="1" applyAlignment="1">
      <alignment vertical="top" wrapText="1"/>
    </xf>
    <xf numFmtId="14" fontId="14" fillId="13" borderId="5" xfId="0" applyNumberFormat="1" applyFont="1" applyFill="1" applyBorder="1" applyAlignment="1">
      <alignment horizontal="center" vertical="center" wrapText="1"/>
    </xf>
    <xf numFmtId="0" fontId="27" fillId="13" borderId="0" xfId="0" applyFont="1" applyFill="1" applyAlignment="1">
      <alignment horizontal="center" vertical="center" wrapText="1"/>
    </xf>
    <xf numFmtId="9" fontId="4" fillId="13" borderId="0" xfId="1" applyFont="1" applyFill="1"/>
    <xf numFmtId="0" fontId="27" fillId="13" borderId="0" xfId="0" applyFont="1" applyFill="1" applyAlignment="1">
      <alignment vertical="top"/>
    </xf>
    <xf numFmtId="0" fontId="14" fillId="0" borderId="5" xfId="0" quotePrefix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2" fontId="14" fillId="0" borderId="5" xfId="0" quotePrefix="1" applyNumberFormat="1" applyFont="1" applyFill="1" applyBorder="1" applyAlignment="1">
      <alignment horizontal="center" vertical="center"/>
    </xf>
    <xf numFmtId="0" fontId="13" fillId="7" borderId="5" xfId="0" quotePrefix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left" vertical="center" wrapText="1"/>
    </xf>
    <xf numFmtId="2" fontId="14" fillId="0" borderId="5" xfId="0" quotePrefix="1" applyNumberFormat="1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wrapText="1"/>
    </xf>
    <xf numFmtId="9" fontId="14" fillId="0" borderId="5" xfId="0" quotePrefix="1" applyNumberFormat="1" applyFont="1" applyFill="1" applyBorder="1" applyAlignment="1">
      <alignment horizontal="center" vertical="center" wrapText="1"/>
    </xf>
    <xf numFmtId="2" fontId="14" fillId="0" borderId="5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3" fillId="12" borderId="5" xfId="0" applyFont="1" applyFill="1" applyBorder="1" applyAlignment="1">
      <alignment horizontal="center" vertical="center" wrapText="1"/>
    </xf>
    <xf numFmtId="0" fontId="14" fillId="8" borderId="5" xfId="0" quotePrefix="1" applyFont="1" applyFill="1" applyBorder="1" applyAlignment="1">
      <alignment horizontal="center" vertical="center" wrapText="1"/>
    </xf>
    <xf numFmtId="0" fontId="13" fillId="8" borderId="5" xfId="0" quotePrefix="1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4" fillId="0" borderId="10" xfId="0" quotePrefix="1" applyFont="1" applyFill="1" applyBorder="1" applyAlignment="1">
      <alignment vertical="top" wrapText="1"/>
    </xf>
    <xf numFmtId="0" fontId="14" fillId="0" borderId="10" xfId="3" applyFont="1" applyFill="1" applyBorder="1" applyAlignment="1">
      <alignment vertical="top" wrapText="1"/>
    </xf>
    <xf numFmtId="0" fontId="14" fillId="0" borderId="5" xfId="3" applyFont="1" applyFill="1" applyBorder="1" applyAlignment="1">
      <alignment horizontal="center" vertical="center" wrapText="1"/>
    </xf>
    <xf numFmtId="9" fontId="14" fillId="0" borderId="10" xfId="3" applyNumberFormat="1" applyFont="1" applyFill="1" applyBorder="1" applyAlignment="1">
      <alignment vertical="top" wrapText="1"/>
    </xf>
    <xf numFmtId="9" fontId="14" fillId="0" borderId="5" xfId="3" applyNumberFormat="1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 wrapText="1"/>
    </xf>
    <xf numFmtId="0" fontId="23" fillId="3" borderId="0" xfId="0" applyFont="1" applyFill="1"/>
    <xf numFmtId="0" fontId="23" fillId="0" borderId="0" xfId="0" applyFont="1" applyAlignment="1">
      <alignment horizontal="center" vertical="center" wrapText="1"/>
    </xf>
    <xf numFmtId="0" fontId="23" fillId="0" borderId="0" xfId="0" applyFont="1"/>
    <xf numFmtId="2" fontId="16" fillId="0" borderId="5" xfId="0" applyNumberFormat="1" applyFont="1" applyFill="1" applyBorder="1" applyAlignment="1">
      <alignment horizontal="center" vertical="center"/>
    </xf>
    <xf numFmtId="2" fontId="16" fillId="0" borderId="5" xfId="0" quotePrefix="1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 wrapText="1"/>
    </xf>
    <xf numFmtId="0" fontId="14" fillId="14" borderId="5" xfId="0" applyFont="1" applyFill="1" applyBorder="1" applyAlignment="1">
      <alignment horizontal="center" vertical="center" wrapText="1"/>
    </xf>
    <xf numFmtId="0" fontId="17" fillId="10" borderId="0" xfId="0" applyFont="1" applyFill="1" applyAlignment="1">
      <alignment wrapText="1"/>
    </xf>
    <xf numFmtId="0" fontId="14" fillId="0" borderId="10" xfId="4" applyFont="1" applyFill="1" applyBorder="1" applyAlignment="1">
      <alignment vertical="top" wrapText="1"/>
    </xf>
    <xf numFmtId="10" fontId="14" fillId="0" borderId="5" xfId="4" applyNumberFormat="1" applyFont="1" applyFill="1" applyBorder="1" applyAlignment="1">
      <alignment horizontal="center" vertical="center" wrapText="1"/>
    </xf>
    <xf numFmtId="9" fontId="14" fillId="0" borderId="5" xfId="0" quotePrefix="1" applyNumberFormat="1" applyFont="1" applyFill="1" applyBorder="1" applyAlignment="1">
      <alignment horizontal="center" vertical="center"/>
    </xf>
    <xf numFmtId="0" fontId="14" fillId="0" borderId="5" xfId="4" applyFont="1" applyFill="1" applyBorder="1" applyAlignment="1">
      <alignment horizontal="left" vertical="center" wrapText="1"/>
    </xf>
    <xf numFmtId="0" fontId="14" fillId="0" borderId="10" xfId="4" applyFont="1" applyFill="1" applyBorder="1" applyAlignment="1">
      <alignment vertical="center" wrapText="1"/>
    </xf>
    <xf numFmtId="0" fontId="14" fillId="0" borderId="10" xfId="4" applyFont="1" applyFill="1" applyBorder="1" applyAlignment="1">
      <alignment horizontal="left" vertical="center" wrapText="1"/>
    </xf>
    <xf numFmtId="2" fontId="14" fillId="0" borderId="5" xfId="4" quotePrefix="1" applyNumberFormat="1" applyFont="1" applyFill="1" applyBorder="1" applyAlignment="1">
      <alignment horizontal="center" vertical="center" wrapText="1"/>
    </xf>
    <xf numFmtId="1" fontId="14" fillId="0" borderId="5" xfId="4" applyNumberFormat="1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14" fillId="0" borderId="5" xfId="4" applyFont="1" applyFill="1" applyBorder="1" applyAlignment="1">
      <alignment horizontal="center" vertical="center" wrapText="1"/>
    </xf>
    <xf numFmtId="0" fontId="14" fillId="0" borderId="5" xfId="0" quotePrefix="1" applyFont="1" applyFill="1" applyBorder="1" applyAlignment="1">
      <alignment horizontal="left" vertical="top" wrapText="1"/>
    </xf>
    <xf numFmtId="0" fontId="16" fillId="0" borderId="11" xfId="0" applyFont="1" applyFill="1" applyBorder="1" applyAlignment="1">
      <alignment horizontal="center" vertical="center"/>
    </xf>
    <xf numFmtId="2" fontId="14" fillId="0" borderId="12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4" fillId="0" borderId="10" xfId="0" quotePrefix="1" applyFont="1" applyFill="1" applyBorder="1" applyAlignment="1">
      <alignment horizontal="left" vertical="top" wrapText="1"/>
    </xf>
    <xf numFmtId="0" fontId="17" fillId="10" borderId="0" xfId="0" applyFont="1" applyFill="1" applyAlignment="1">
      <alignment vertical="center" wrapText="1"/>
    </xf>
    <xf numFmtId="0" fontId="14" fillId="0" borderId="5" xfId="3" applyFont="1" applyFill="1" applyBorder="1" applyAlignment="1">
      <alignment horizontal="left" vertical="center" wrapText="1"/>
    </xf>
    <xf numFmtId="2" fontId="14" fillId="0" borderId="10" xfId="3" applyNumberFormat="1" applyFont="1" applyFill="1" applyBorder="1" applyAlignment="1">
      <alignment vertical="top" wrapText="1"/>
    </xf>
    <xf numFmtId="2" fontId="14" fillId="0" borderId="5" xfId="3" applyNumberFormat="1" applyFont="1" applyFill="1" applyBorder="1" applyAlignment="1">
      <alignment horizontal="center" vertical="center" wrapText="1"/>
    </xf>
    <xf numFmtId="2" fontId="14" fillId="0" borderId="5" xfId="3" quotePrefix="1" applyNumberFormat="1" applyFont="1" applyFill="1" applyBorder="1" applyAlignment="1">
      <alignment horizontal="center" vertical="center" wrapText="1"/>
    </xf>
    <xf numFmtId="0" fontId="16" fillId="0" borderId="5" xfId="3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3" fillId="0" borderId="0" xfId="3" applyFont="1" applyAlignment="1">
      <alignment horizontal="left" vertical="top" wrapText="1"/>
    </xf>
    <xf numFmtId="0" fontId="14" fillId="0" borderId="8" xfId="3" applyFont="1" applyFill="1" applyBorder="1" applyAlignment="1">
      <alignment horizontal="center" vertical="center" wrapText="1"/>
    </xf>
    <xf numFmtId="0" fontId="14" fillId="0" borderId="5" xfId="3" quotePrefix="1" applyFont="1" applyFill="1" applyBorder="1" applyAlignment="1">
      <alignment horizontal="center" vertical="center" wrapText="1"/>
    </xf>
    <xf numFmtId="9" fontId="14" fillId="0" borderId="5" xfId="1" quotePrefix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3" applyFont="1" applyFill="1" applyBorder="1" applyAlignment="1">
      <alignment horizontal="left" vertical="top" wrapText="1"/>
    </xf>
    <xf numFmtId="0" fontId="0" fillId="15" borderId="0" xfId="0" applyFill="1" applyAlignment="1">
      <alignment horizontal="center" vertical="center" wrapText="1"/>
    </xf>
    <xf numFmtId="0" fontId="0" fillId="15" borderId="0" xfId="0" applyFill="1"/>
    <xf numFmtId="0" fontId="16" fillId="0" borderId="5" xfId="3" quotePrefix="1" applyFont="1" applyFill="1" applyBorder="1" applyAlignment="1">
      <alignment horizontal="center" vertical="center" wrapText="1"/>
    </xf>
    <xf numFmtId="9" fontId="14" fillId="0" borderId="5" xfId="3" quotePrefix="1" applyNumberFormat="1" applyFont="1" applyFill="1" applyBorder="1" applyAlignment="1">
      <alignment horizontal="center" vertical="center" wrapText="1"/>
    </xf>
    <xf numFmtId="0" fontId="18" fillId="0" borderId="0" xfId="3" applyAlignment="1">
      <alignment horizontal="center" vertical="center" wrapText="1"/>
    </xf>
    <xf numFmtId="0" fontId="18" fillId="0" borderId="0" xfId="3" applyAlignment="1">
      <alignment wrapText="1"/>
    </xf>
    <xf numFmtId="0" fontId="19" fillId="0" borderId="10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vertical="center"/>
    </xf>
    <xf numFmtId="0" fontId="31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vertical="top"/>
    </xf>
    <xf numFmtId="9" fontId="14" fillId="0" borderId="10" xfId="0" applyNumberFormat="1" applyFont="1" applyFill="1" applyBorder="1" applyAlignment="1">
      <alignment horizontal="left" vertical="top" wrapText="1"/>
    </xf>
    <xf numFmtId="9" fontId="14" fillId="0" borderId="5" xfId="0" applyNumberFormat="1" applyFont="1" applyFill="1" applyBorder="1" applyAlignment="1">
      <alignment horizontal="left" vertical="top" wrapText="1"/>
    </xf>
    <xf numFmtId="0" fontId="16" fillId="7" borderId="12" xfId="0" applyFont="1" applyFill="1" applyBorder="1" applyAlignment="1">
      <alignment horizontal="center" vertical="center" wrapText="1"/>
    </xf>
    <xf numFmtId="10" fontId="14" fillId="0" borderId="5" xfId="0" applyNumberFormat="1" applyFont="1" applyFill="1" applyBorder="1" applyAlignment="1">
      <alignment horizontal="center" vertical="center" wrapText="1"/>
    </xf>
    <xf numFmtId="9" fontId="13" fillId="0" borderId="5" xfId="0" applyNumberFormat="1" applyFont="1" applyFill="1" applyBorder="1" applyAlignment="1">
      <alignment horizontal="center" vertical="center" wrapText="1"/>
    </xf>
    <xf numFmtId="2" fontId="14" fillId="0" borderId="11" xfId="0" applyNumberFormat="1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vertical="center" wrapText="1"/>
    </xf>
    <xf numFmtId="9" fontId="14" fillId="0" borderId="10" xfId="0" applyNumberFormat="1" applyFont="1" applyFill="1" applyBorder="1" applyAlignment="1">
      <alignment vertical="top"/>
    </xf>
    <xf numFmtId="0" fontId="14" fillId="0" borderId="5" xfId="0" applyFont="1" applyFill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4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14" fillId="10" borderId="5" xfId="0" applyFont="1" applyFill="1" applyBorder="1" applyAlignment="1">
      <alignment horizontal="center" vertical="center" wrapText="1"/>
    </xf>
    <xf numFmtId="0" fontId="14" fillId="0" borderId="5" xfId="0" applyFont="1" applyFill="1" applyBorder="1"/>
    <xf numFmtId="0" fontId="14" fillId="0" borderId="5" xfId="0" applyFont="1" applyFill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wrapText="1"/>
    </xf>
    <xf numFmtId="0" fontId="16" fillId="4" borderId="11" xfId="0" applyFont="1" applyFill="1" applyBorder="1" applyAlignment="1">
      <alignment wrapText="1"/>
    </xf>
    <xf numFmtId="0" fontId="4" fillId="0" borderId="11" xfId="0" applyFont="1" applyBorder="1"/>
    <xf numFmtId="0" fontId="4" fillId="0" borderId="11" xfId="0" applyFont="1" applyFill="1" applyBorder="1"/>
    <xf numFmtId="0" fontId="32" fillId="0" borderId="11" xfId="0" applyFont="1" applyBorder="1"/>
    <xf numFmtId="0" fontId="4" fillId="0" borderId="5" xfId="0" applyFont="1" applyBorder="1"/>
    <xf numFmtId="0" fontId="4" fillId="4" borderId="5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/>
    </xf>
    <xf numFmtId="0" fontId="16" fillId="0" borderId="5" xfId="0" applyFont="1" applyFill="1" applyBorder="1"/>
    <xf numFmtId="0" fontId="16" fillId="0" borderId="5" xfId="0" applyFont="1" applyFill="1" applyBorder="1" applyAlignment="1">
      <alignment vertical="top"/>
    </xf>
    <xf numFmtId="0" fontId="16" fillId="0" borderId="0" xfId="0" applyFont="1" applyFill="1" applyAlignment="1">
      <alignment vertical="top"/>
    </xf>
    <xf numFmtId="2" fontId="16" fillId="0" borderId="0" xfId="0" applyNumberFormat="1" applyFont="1" applyFill="1"/>
    <xf numFmtId="2" fontId="4" fillId="0" borderId="0" xfId="0" applyNumberFormat="1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3" fillId="0" borderId="0" xfId="0" applyFont="1"/>
    <xf numFmtId="0" fontId="4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wrapText="1"/>
    </xf>
    <xf numFmtId="0" fontId="16" fillId="4" borderId="5" xfId="0" applyFont="1" applyFill="1" applyBorder="1" applyAlignment="1">
      <alignment wrapText="1"/>
    </xf>
    <xf numFmtId="0" fontId="4" fillId="0" borderId="5" xfId="0" applyFont="1" applyFill="1" applyBorder="1"/>
    <xf numFmtId="0" fontId="32" fillId="0" borderId="5" xfId="0" applyFont="1" applyBorder="1"/>
    <xf numFmtId="0" fontId="4" fillId="4" borderId="5" xfId="0" applyFont="1" applyFill="1" applyBorder="1" applyAlignment="1">
      <alignment horizontal="center"/>
    </xf>
    <xf numFmtId="0" fontId="16" fillId="0" borderId="0" xfId="0" applyFont="1" applyFill="1"/>
    <xf numFmtId="0" fontId="16" fillId="0" borderId="0" xfId="0" applyFont="1" applyFill="1" applyAlignment="1">
      <alignment horizontal="center" vertical="top"/>
    </xf>
    <xf numFmtId="0" fontId="16" fillId="0" borderId="0" xfId="0" applyFont="1" applyFill="1" applyAlignment="1">
      <alignment horizontal="center" vertical="center" wrapText="1"/>
    </xf>
    <xf numFmtId="0" fontId="35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2" fontId="14" fillId="0" borderId="4" xfId="0" applyNumberFormat="1" applyFont="1" applyFill="1" applyBorder="1" applyAlignment="1" applyProtection="1">
      <alignment horizontal="center" vertical="center"/>
      <protection locked="0"/>
    </xf>
    <xf numFmtId="2" fontId="14" fillId="0" borderId="11" xfId="0" applyNumberFormat="1" applyFont="1" applyFill="1" applyBorder="1" applyAlignment="1" applyProtection="1">
      <alignment horizontal="center" vertical="center"/>
      <protection locked="0"/>
    </xf>
    <xf numFmtId="2" fontId="14" fillId="0" borderId="1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2" fontId="14" fillId="0" borderId="11" xfId="0" applyNumberFormat="1" applyFont="1" applyFill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5" xfId="0" quotePrefix="1" applyFont="1" applyFill="1" applyBorder="1" applyAlignment="1">
      <alignment horizontal="center" vertical="center" wrapText="1"/>
    </xf>
    <xf numFmtId="0" fontId="16" fillId="0" borderId="5" xfId="0" quotePrefix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 wrapText="1"/>
    </xf>
    <xf numFmtId="14" fontId="16" fillId="0" borderId="11" xfId="0" applyNumberFormat="1" applyFont="1" applyFill="1" applyBorder="1" applyAlignment="1">
      <alignment horizontal="center" vertical="center" wrapText="1"/>
    </xf>
    <xf numFmtId="14" fontId="16" fillId="0" borderId="4" xfId="0" applyNumberFormat="1" applyFont="1" applyFill="1" applyBorder="1" applyAlignment="1">
      <alignment horizontal="center" vertical="center"/>
    </xf>
    <xf numFmtId="14" fontId="16" fillId="0" borderId="11" xfId="0" applyNumberFormat="1" applyFont="1" applyFill="1" applyBorder="1" applyAlignment="1">
      <alignment horizontal="center" vertical="center"/>
    </xf>
    <xf numFmtId="2" fontId="14" fillId="0" borderId="4" xfId="0" quotePrefix="1" applyNumberFormat="1" applyFont="1" applyFill="1" applyBorder="1" applyAlignment="1">
      <alignment horizontal="center" vertical="center"/>
    </xf>
    <xf numFmtId="2" fontId="14" fillId="0" borderId="11" xfId="0" quotePrefix="1" applyNumberFormat="1" applyFont="1" applyFill="1" applyBorder="1" applyAlignment="1">
      <alignment horizontal="center" vertical="center"/>
    </xf>
    <xf numFmtId="0" fontId="16" fillId="0" borderId="8" xfId="0" quotePrefix="1" applyFont="1" applyFill="1" applyBorder="1" applyAlignment="1">
      <alignment horizontal="center" vertical="center" wrapText="1"/>
    </xf>
    <xf numFmtId="0" fontId="16" fillId="0" borderId="9" xfId="0" quotePrefix="1" applyFont="1" applyFill="1" applyBorder="1" applyAlignment="1">
      <alignment horizontal="center" vertical="center" wrapText="1"/>
    </xf>
    <xf numFmtId="0" fontId="16" fillId="0" borderId="10" xfId="0" quotePrefix="1" applyFont="1" applyFill="1" applyBorder="1" applyAlignment="1">
      <alignment horizontal="center" vertical="center" wrapText="1"/>
    </xf>
    <xf numFmtId="9" fontId="14" fillId="0" borderId="5" xfId="0" applyNumberFormat="1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6" fillId="0" borderId="4" xfId="0" quotePrefix="1" applyFont="1" applyFill="1" applyBorder="1" applyAlignment="1">
      <alignment horizontal="center" vertical="center" wrapText="1"/>
    </xf>
    <xf numFmtId="0" fontId="16" fillId="0" borderId="12" xfId="0" quotePrefix="1" applyFont="1" applyFill="1" applyBorder="1" applyAlignment="1">
      <alignment horizontal="center" vertical="center" wrapText="1"/>
    </xf>
    <xf numFmtId="0" fontId="16" fillId="0" borderId="11" xfId="0" quotePrefix="1" applyFont="1" applyFill="1" applyBorder="1" applyAlignment="1">
      <alignment horizontal="center" vertical="center" wrapText="1"/>
    </xf>
    <xf numFmtId="0" fontId="16" fillId="0" borderId="12" xfId="0" quotePrefix="1" applyFont="1" applyFill="1" applyBorder="1" applyAlignment="1">
      <alignment horizontal="center" vertical="center"/>
    </xf>
    <xf numFmtId="0" fontId="16" fillId="0" borderId="4" xfId="0" quotePrefix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center" vertical="center" wrapText="1"/>
    </xf>
    <xf numFmtId="0" fontId="16" fillId="0" borderId="5" xfId="3" applyFont="1" applyFill="1" applyBorder="1" applyAlignment="1">
      <alignment horizontal="center" vertical="center" wrapText="1"/>
    </xf>
    <xf numFmtId="0" fontId="14" fillId="0" borderId="4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4" fillId="0" borderId="11" xfId="3" applyFont="1" applyFill="1" applyBorder="1" applyAlignment="1">
      <alignment horizontal="center" vertical="center" wrapText="1"/>
    </xf>
    <xf numFmtId="0" fontId="16" fillId="0" borderId="4" xfId="3" applyFont="1" applyFill="1" applyBorder="1" applyAlignment="1">
      <alignment horizontal="center" vertical="center" wrapText="1"/>
    </xf>
    <xf numFmtId="0" fontId="16" fillId="0" borderId="11" xfId="3" applyFont="1" applyFill="1" applyBorder="1" applyAlignment="1">
      <alignment horizontal="center" vertical="center" wrapText="1"/>
    </xf>
    <xf numFmtId="0" fontId="16" fillId="0" borderId="12" xfId="3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 wrapText="1"/>
    </xf>
    <xf numFmtId="2" fontId="14" fillId="0" borderId="1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9">
    <cellStyle name="Comma 2" xfId="5"/>
    <cellStyle name="Comma 2 2" xfId="6"/>
    <cellStyle name="Comma 3" xfId="7"/>
    <cellStyle name="Normal" xfId="0" builtinId="0"/>
    <cellStyle name="Normal 2" xfId="3"/>
    <cellStyle name="Normal 2 7" xfId="2"/>
    <cellStyle name="Normal 3" xfId="8"/>
    <cellStyle name="Normal 3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2609850</xdr:colOff>
      <xdr:row>197</xdr:row>
      <xdr:rowOff>0</xdr:rowOff>
    </xdr:from>
    <xdr:ext cx="190500" cy="266700"/>
    <xdr:sp macro="" textlink="">
      <xdr:nvSpPr>
        <xdr:cNvPr id="2" name="Shape 4"/>
        <xdr:cNvSpPr txBox="1"/>
      </xdr:nvSpPr>
      <xdr:spPr>
        <a:xfrm>
          <a:off x="11906250" y="2344864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197</xdr:row>
      <xdr:rowOff>0</xdr:rowOff>
    </xdr:from>
    <xdr:ext cx="190500" cy="266700"/>
    <xdr:sp macro="" textlink="">
      <xdr:nvSpPr>
        <xdr:cNvPr id="3" name="Shape 4"/>
        <xdr:cNvSpPr txBox="1"/>
      </xdr:nvSpPr>
      <xdr:spPr>
        <a:xfrm>
          <a:off x="11906250" y="2344864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257740</xdr:colOff>
      <xdr:row>171</xdr:row>
      <xdr:rowOff>0</xdr:rowOff>
    </xdr:from>
    <xdr:ext cx="1474694" cy="322729"/>
    <xdr:sp macro="" textlink="">
      <xdr:nvSpPr>
        <xdr:cNvPr id="4" name="Shape 4"/>
        <xdr:cNvSpPr txBox="1"/>
      </xdr:nvSpPr>
      <xdr:spPr>
        <a:xfrm>
          <a:off x="9935140" y="200196450"/>
          <a:ext cx="1474694" cy="32272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36</xdr:col>
      <xdr:colOff>168088</xdr:colOff>
      <xdr:row>172</xdr:row>
      <xdr:rowOff>156883</xdr:rowOff>
    </xdr:from>
    <xdr:ext cx="1131794" cy="264519"/>
    <xdr:sp macro="" textlink="">
      <xdr:nvSpPr>
        <xdr:cNvPr id="5" name="Shape 4"/>
        <xdr:cNvSpPr txBox="1"/>
      </xdr:nvSpPr>
      <xdr:spPr>
        <a:xfrm>
          <a:off x="24809263" y="201267733"/>
          <a:ext cx="1131794" cy="2645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IN" sz="1100" b="0" i="0" u="none" strike="noStrike">
              <a:effectLst/>
              <a:latin typeface="+mn-lt"/>
              <a:ea typeface="+mn-ea"/>
              <a:cs typeface="+mn-cs"/>
            </a:rPr>
            <a:t>1)</a:t>
          </a:r>
          <a:r>
            <a:rPr lang="en-IN"/>
            <a:t> </a:t>
          </a:r>
          <a:r>
            <a:rPr lang="en-IN" sz="1100" b="0" i="0" u="none" strike="noStrike">
              <a:effectLst/>
              <a:latin typeface="+mn-lt"/>
              <a:ea typeface="+mn-ea"/>
              <a:cs typeface="+mn-cs"/>
            </a:rPr>
            <a:t>2)</a:t>
          </a:r>
          <a:r>
            <a:rPr lang="en-IN"/>
            <a:t> </a:t>
          </a:r>
          <a:endParaRPr sz="1100"/>
        </a:p>
      </xdr:txBody>
    </xdr:sp>
    <xdr:clientData fLocksWithSheet="0"/>
  </xdr:oneCellAnchor>
  <xdr:oneCellAnchor>
    <xdr:from>
      <xdr:col>37</xdr:col>
      <xdr:colOff>67235</xdr:colOff>
      <xdr:row>1</xdr:row>
      <xdr:rowOff>145676</xdr:rowOff>
    </xdr:from>
    <xdr:ext cx="717176" cy="1398493"/>
    <xdr:sp macro="" textlink="">
      <xdr:nvSpPr>
        <xdr:cNvPr id="6" name="Shape 4"/>
        <xdr:cNvSpPr txBox="1"/>
      </xdr:nvSpPr>
      <xdr:spPr>
        <a:xfrm>
          <a:off x="25318010" y="440951"/>
          <a:ext cx="717176" cy="13984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3143250</xdr:colOff>
      <xdr:row>297</xdr:row>
      <xdr:rowOff>0</xdr:rowOff>
    </xdr:from>
    <xdr:ext cx="190500" cy="266700"/>
    <xdr:sp macro="" textlink="">
      <xdr:nvSpPr>
        <xdr:cNvPr id="7" name="Shape 3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3143250</xdr:colOff>
      <xdr:row>297</xdr:row>
      <xdr:rowOff>0</xdr:rowOff>
    </xdr:from>
    <xdr:ext cx="190500" cy="266700"/>
    <xdr:sp macro="" textlink="">
      <xdr:nvSpPr>
        <xdr:cNvPr id="8" name="Shape 3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3143250</xdr:colOff>
      <xdr:row>297</xdr:row>
      <xdr:rowOff>0</xdr:rowOff>
    </xdr:from>
    <xdr:ext cx="190500" cy="266700"/>
    <xdr:sp macro="" textlink="">
      <xdr:nvSpPr>
        <xdr:cNvPr id="9" name="Shape 3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297</xdr:row>
      <xdr:rowOff>0</xdr:rowOff>
    </xdr:from>
    <xdr:ext cx="190500" cy="266700"/>
    <xdr:sp macro="" textlink="">
      <xdr:nvSpPr>
        <xdr:cNvPr id="10" name="Shape 3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297</xdr:row>
      <xdr:rowOff>0</xdr:rowOff>
    </xdr:from>
    <xdr:ext cx="190500" cy="266700"/>
    <xdr:sp macro="" textlink="">
      <xdr:nvSpPr>
        <xdr:cNvPr id="11" name="Shape 3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297</xdr:row>
      <xdr:rowOff>0</xdr:rowOff>
    </xdr:from>
    <xdr:ext cx="190500" cy="266700"/>
    <xdr:sp macro="" textlink="">
      <xdr:nvSpPr>
        <xdr:cNvPr id="12" name="Shape 3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297</xdr:row>
      <xdr:rowOff>0</xdr:rowOff>
    </xdr:from>
    <xdr:ext cx="190500" cy="266700"/>
    <xdr:sp macro="" textlink="">
      <xdr:nvSpPr>
        <xdr:cNvPr id="13" name="Shape 3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297</xdr:row>
      <xdr:rowOff>0</xdr:rowOff>
    </xdr:from>
    <xdr:ext cx="190500" cy="266700"/>
    <xdr:sp macro="" textlink="">
      <xdr:nvSpPr>
        <xdr:cNvPr id="14" name="Shape 3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297</xdr:row>
      <xdr:rowOff>0</xdr:rowOff>
    </xdr:from>
    <xdr:ext cx="190500" cy="266700"/>
    <xdr:sp macro="" textlink="">
      <xdr:nvSpPr>
        <xdr:cNvPr id="15" name="Shape 3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297</xdr:row>
      <xdr:rowOff>0</xdr:rowOff>
    </xdr:from>
    <xdr:ext cx="190500" cy="266700"/>
    <xdr:sp macro="" textlink="">
      <xdr:nvSpPr>
        <xdr:cNvPr id="16" name="Shape 3"/>
        <xdr:cNvSpPr txBox="1"/>
      </xdr:nvSpPr>
      <xdr:spPr>
        <a:xfrm>
          <a:off x="1169670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297</xdr:row>
      <xdr:rowOff>0</xdr:rowOff>
    </xdr:from>
    <xdr:ext cx="190500" cy="266700"/>
    <xdr:sp macro="" textlink="">
      <xdr:nvSpPr>
        <xdr:cNvPr id="17" name="Shape 3"/>
        <xdr:cNvSpPr txBox="1"/>
      </xdr:nvSpPr>
      <xdr:spPr>
        <a:xfrm>
          <a:off x="1169670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297</xdr:row>
      <xdr:rowOff>0</xdr:rowOff>
    </xdr:from>
    <xdr:ext cx="190500" cy="266700"/>
    <xdr:sp macro="" textlink="">
      <xdr:nvSpPr>
        <xdr:cNvPr id="18" name="Shape 3"/>
        <xdr:cNvSpPr txBox="1"/>
      </xdr:nvSpPr>
      <xdr:spPr>
        <a:xfrm>
          <a:off x="1169670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297</xdr:row>
      <xdr:rowOff>0</xdr:rowOff>
    </xdr:from>
    <xdr:ext cx="190500" cy="266700"/>
    <xdr:sp macro="" textlink="">
      <xdr:nvSpPr>
        <xdr:cNvPr id="19" name="Shape 3"/>
        <xdr:cNvSpPr txBox="1"/>
      </xdr:nvSpPr>
      <xdr:spPr>
        <a:xfrm>
          <a:off x="1169670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297</xdr:row>
      <xdr:rowOff>0</xdr:rowOff>
    </xdr:from>
    <xdr:ext cx="190500" cy="266700"/>
    <xdr:sp macro="" textlink="">
      <xdr:nvSpPr>
        <xdr:cNvPr id="20" name="Shape 3"/>
        <xdr:cNvSpPr txBox="1"/>
      </xdr:nvSpPr>
      <xdr:spPr>
        <a:xfrm>
          <a:off x="1169670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297</xdr:row>
      <xdr:rowOff>0</xdr:rowOff>
    </xdr:from>
    <xdr:ext cx="190500" cy="266700"/>
    <xdr:sp macro="" textlink="">
      <xdr:nvSpPr>
        <xdr:cNvPr id="21" name="Shape 3"/>
        <xdr:cNvSpPr txBox="1"/>
      </xdr:nvSpPr>
      <xdr:spPr>
        <a:xfrm>
          <a:off x="1169670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297</xdr:row>
      <xdr:rowOff>0</xdr:rowOff>
    </xdr:from>
    <xdr:ext cx="190500" cy="266700"/>
    <xdr:sp macro="" textlink="">
      <xdr:nvSpPr>
        <xdr:cNvPr id="22" name="Shape 3"/>
        <xdr:cNvSpPr txBox="1"/>
      </xdr:nvSpPr>
      <xdr:spPr>
        <a:xfrm>
          <a:off x="1169670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297</xdr:row>
      <xdr:rowOff>0</xdr:rowOff>
    </xdr:from>
    <xdr:ext cx="190500" cy="266700"/>
    <xdr:sp macro="" textlink="">
      <xdr:nvSpPr>
        <xdr:cNvPr id="23" name="Shape 3"/>
        <xdr:cNvSpPr txBox="1"/>
      </xdr:nvSpPr>
      <xdr:spPr>
        <a:xfrm>
          <a:off x="1169670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297</xdr:row>
      <xdr:rowOff>0</xdr:rowOff>
    </xdr:from>
    <xdr:ext cx="190500" cy="266700"/>
    <xdr:sp macro="" textlink="">
      <xdr:nvSpPr>
        <xdr:cNvPr id="24" name="Shape 4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297</xdr:row>
      <xdr:rowOff>0</xdr:rowOff>
    </xdr:from>
    <xdr:ext cx="190500" cy="266700"/>
    <xdr:sp macro="" textlink="">
      <xdr:nvSpPr>
        <xdr:cNvPr id="25" name="Shape 4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3143250</xdr:colOff>
      <xdr:row>297</xdr:row>
      <xdr:rowOff>0</xdr:rowOff>
    </xdr:from>
    <xdr:ext cx="190500" cy="266700"/>
    <xdr:sp macro="" textlink="">
      <xdr:nvSpPr>
        <xdr:cNvPr id="26" name="Shape 4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3143250</xdr:colOff>
      <xdr:row>297</xdr:row>
      <xdr:rowOff>0</xdr:rowOff>
    </xdr:from>
    <xdr:ext cx="190500" cy="266700"/>
    <xdr:sp macro="" textlink="">
      <xdr:nvSpPr>
        <xdr:cNvPr id="27" name="Shape 4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3143250</xdr:colOff>
      <xdr:row>297</xdr:row>
      <xdr:rowOff>0</xdr:rowOff>
    </xdr:from>
    <xdr:ext cx="190500" cy="266700"/>
    <xdr:sp macro="" textlink="">
      <xdr:nvSpPr>
        <xdr:cNvPr id="28" name="Shape 4"/>
        <xdr:cNvSpPr txBox="1"/>
      </xdr:nvSpPr>
      <xdr:spPr>
        <a:xfrm>
          <a:off x="11906250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3143250</xdr:colOff>
      <xdr:row>190</xdr:row>
      <xdr:rowOff>0</xdr:rowOff>
    </xdr:from>
    <xdr:ext cx="190500" cy="266700"/>
    <xdr:sp macro="" textlink="">
      <xdr:nvSpPr>
        <xdr:cNvPr id="29" name="Shape 3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677400" y="2253424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3143250</xdr:colOff>
      <xdr:row>190</xdr:row>
      <xdr:rowOff>0</xdr:rowOff>
    </xdr:from>
    <xdr:ext cx="190500" cy="266700"/>
    <xdr:sp macro="" textlink="">
      <xdr:nvSpPr>
        <xdr:cNvPr id="30" name="Shape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77400" y="2253424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2609850</xdr:colOff>
      <xdr:row>130</xdr:row>
      <xdr:rowOff>0</xdr:rowOff>
    </xdr:from>
    <xdr:ext cx="190500" cy="266700"/>
    <xdr:sp macro="" textlink="">
      <xdr:nvSpPr>
        <xdr:cNvPr id="31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677400" y="1561147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2609850</xdr:colOff>
      <xdr:row>224</xdr:row>
      <xdr:rowOff>0</xdr:rowOff>
    </xdr:from>
    <xdr:ext cx="190500" cy="266700"/>
    <xdr:sp macro="" textlink="">
      <xdr:nvSpPr>
        <xdr:cNvPr id="32" name="Shape 3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677400" y="27037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2609850</xdr:colOff>
      <xdr:row>224</xdr:row>
      <xdr:rowOff>0</xdr:rowOff>
    </xdr:from>
    <xdr:ext cx="190500" cy="266700"/>
    <xdr:sp macro="" textlink="">
      <xdr:nvSpPr>
        <xdr:cNvPr id="33" name="Shape 3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9677400" y="27037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2609850</xdr:colOff>
      <xdr:row>224</xdr:row>
      <xdr:rowOff>0</xdr:rowOff>
    </xdr:from>
    <xdr:ext cx="190500" cy="266700"/>
    <xdr:sp macro="" textlink="">
      <xdr:nvSpPr>
        <xdr:cNvPr id="34" name="Shap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9677400" y="27037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2609850</xdr:colOff>
      <xdr:row>248</xdr:row>
      <xdr:rowOff>0</xdr:rowOff>
    </xdr:from>
    <xdr:ext cx="190500" cy="266700"/>
    <xdr:sp macro="" textlink="">
      <xdr:nvSpPr>
        <xdr:cNvPr id="35" name="Shape 3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9677400" y="3152013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2609850</xdr:colOff>
      <xdr:row>248</xdr:row>
      <xdr:rowOff>0</xdr:rowOff>
    </xdr:from>
    <xdr:ext cx="190500" cy="266700"/>
    <xdr:sp macro="" textlink="">
      <xdr:nvSpPr>
        <xdr:cNvPr id="36" name="Shape 3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9677400" y="3152013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2609850</xdr:colOff>
      <xdr:row>248</xdr:row>
      <xdr:rowOff>0</xdr:rowOff>
    </xdr:from>
    <xdr:ext cx="190500" cy="266700"/>
    <xdr:sp macro="" textlink="">
      <xdr:nvSpPr>
        <xdr:cNvPr id="37" name="Shape 3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9677400" y="3152013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188</xdr:row>
      <xdr:rowOff>0</xdr:rowOff>
    </xdr:from>
    <xdr:ext cx="190500" cy="266700"/>
    <xdr:sp macro="" textlink="">
      <xdr:nvSpPr>
        <xdr:cNvPr id="38" name="Shape 3"/>
        <xdr:cNvSpPr txBox="1"/>
      </xdr:nvSpPr>
      <xdr:spPr>
        <a:xfrm>
          <a:off x="11906250" y="222370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188</xdr:row>
      <xdr:rowOff>0</xdr:rowOff>
    </xdr:from>
    <xdr:ext cx="190500" cy="266700"/>
    <xdr:sp macro="" textlink="">
      <xdr:nvSpPr>
        <xdr:cNvPr id="39" name="Shape 3"/>
        <xdr:cNvSpPr txBox="1"/>
      </xdr:nvSpPr>
      <xdr:spPr>
        <a:xfrm>
          <a:off x="11906250" y="222370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2609850</xdr:colOff>
      <xdr:row>188</xdr:row>
      <xdr:rowOff>0</xdr:rowOff>
    </xdr:from>
    <xdr:ext cx="190500" cy="266700"/>
    <xdr:sp macro="" textlink="">
      <xdr:nvSpPr>
        <xdr:cNvPr id="40" name="Shape 3"/>
        <xdr:cNvSpPr txBox="1"/>
      </xdr:nvSpPr>
      <xdr:spPr>
        <a:xfrm>
          <a:off x="11906250" y="222370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215</xdr:row>
      <xdr:rowOff>0</xdr:rowOff>
    </xdr:from>
    <xdr:ext cx="190500" cy="266700"/>
    <xdr:sp macro="" textlink="">
      <xdr:nvSpPr>
        <xdr:cNvPr id="41" name="Shape 3"/>
        <xdr:cNvSpPr txBox="1"/>
      </xdr:nvSpPr>
      <xdr:spPr>
        <a:xfrm>
          <a:off x="11696700" y="2589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215</xdr:row>
      <xdr:rowOff>0</xdr:rowOff>
    </xdr:from>
    <xdr:ext cx="190500" cy="266700"/>
    <xdr:sp macro="" textlink="">
      <xdr:nvSpPr>
        <xdr:cNvPr id="42" name="Shape 3"/>
        <xdr:cNvSpPr txBox="1"/>
      </xdr:nvSpPr>
      <xdr:spPr>
        <a:xfrm>
          <a:off x="11696700" y="2589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215</xdr:row>
      <xdr:rowOff>0</xdr:rowOff>
    </xdr:from>
    <xdr:ext cx="190500" cy="266700"/>
    <xdr:sp macro="" textlink="">
      <xdr:nvSpPr>
        <xdr:cNvPr id="43" name="Shape 3"/>
        <xdr:cNvSpPr txBox="1"/>
      </xdr:nvSpPr>
      <xdr:spPr>
        <a:xfrm>
          <a:off x="11696700" y="2589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215</xdr:row>
      <xdr:rowOff>0</xdr:rowOff>
    </xdr:from>
    <xdr:ext cx="190500" cy="266700"/>
    <xdr:sp macro="" textlink="">
      <xdr:nvSpPr>
        <xdr:cNvPr id="44" name="Shape 3"/>
        <xdr:cNvSpPr txBox="1"/>
      </xdr:nvSpPr>
      <xdr:spPr>
        <a:xfrm>
          <a:off x="11696700" y="2589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215</xdr:row>
      <xdr:rowOff>0</xdr:rowOff>
    </xdr:from>
    <xdr:ext cx="190500" cy="266700"/>
    <xdr:sp macro="" textlink="">
      <xdr:nvSpPr>
        <xdr:cNvPr id="45" name="Shape 3"/>
        <xdr:cNvSpPr txBox="1"/>
      </xdr:nvSpPr>
      <xdr:spPr>
        <a:xfrm>
          <a:off x="11696700" y="2589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215</xdr:row>
      <xdr:rowOff>0</xdr:rowOff>
    </xdr:from>
    <xdr:ext cx="190500" cy="266700"/>
    <xdr:sp macro="" textlink="">
      <xdr:nvSpPr>
        <xdr:cNvPr id="46" name="Shape 3"/>
        <xdr:cNvSpPr txBox="1"/>
      </xdr:nvSpPr>
      <xdr:spPr>
        <a:xfrm>
          <a:off x="11696700" y="2589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215</xdr:row>
      <xdr:rowOff>0</xdr:rowOff>
    </xdr:from>
    <xdr:ext cx="190500" cy="266700"/>
    <xdr:sp macro="" textlink="">
      <xdr:nvSpPr>
        <xdr:cNvPr id="47" name="Shape 3"/>
        <xdr:cNvSpPr txBox="1"/>
      </xdr:nvSpPr>
      <xdr:spPr>
        <a:xfrm>
          <a:off x="11696700" y="2589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215</xdr:row>
      <xdr:rowOff>0</xdr:rowOff>
    </xdr:from>
    <xdr:ext cx="190500" cy="266700"/>
    <xdr:sp macro="" textlink="">
      <xdr:nvSpPr>
        <xdr:cNvPr id="48" name="Shape 3"/>
        <xdr:cNvSpPr txBox="1"/>
      </xdr:nvSpPr>
      <xdr:spPr>
        <a:xfrm>
          <a:off x="11696700" y="2589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358</xdr:row>
      <xdr:rowOff>0</xdr:rowOff>
    </xdr:from>
    <xdr:ext cx="190500" cy="266700"/>
    <xdr:sp macro="" textlink="">
      <xdr:nvSpPr>
        <xdr:cNvPr id="49" name="Shape 4"/>
        <xdr:cNvSpPr txBox="1"/>
      </xdr:nvSpPr>
      <xdr:spPr>
        <a:xfrm>
          <a:off x="11696700" y="45520927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358</xdr:row>
      <xdr:rowOff>0</xdr:rowOff>
    </xdr:from>
    <xdr:ext cx="190500" cy="266700"/>
    <xdr:sp macro="" textlink="">
      <xdr:nvSpPr>
        <xdr:cNvPr id="50" name="Shape 4"/>
        <xdr:cNvSpPr txBox="1"/>
      </xdr:nvSpPr>
      <xdr:spPr>
        <a:xfrm>
          <a:off x="11696700" y="45520927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2019300</xdr:colOff>
      <xdr:row>358</xdr:row>
      <xdr:rowOff>0</xdr:rowOff>
    </xdr:from>
    <xdr:ext cx="190500" cy="266700"/>
    <xdr:sp macro="" textlink="">
      <xdr:nvSpPr>
        <xdr:cNvPr id="51" name="Shape 4"/>
        <xdr:cNvSpPr txBox="1"/>
      </xdr:nvSpPr>
      <xdr:spPr>
        <a:xfrm>
          <a:off x="11696700" y="45520927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297</xdr:row>
      <xdr:rowOff>0</xdr:rowOff>
    </xdr:from>
    <xdr:ext cx="190500" cy="266700"/>
    <xdr:sp macro="" textlink="">
      <xdr:nvSpPr>
        <xdr:cNvPr id="52" name="Shape 3"/>
        <xdr:cNvSpPr txBox="1"/>
      </xdr:nvSpPr>
      <xdr:spPr>
        <a:xfrm>
          <a:off x="13268325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297</xdr:row>
      <xdr:rowOff>0</xdr:rowOff>
    </xdr:from>
    <xdr:ext cx="190500" cy="266700"/>
    <xdr:sp macro="" textlink="">
      <xdr:nvSpPr>
        <xdr:cNvPr id="53" name="Shape 3"/>
        <xdr:cNvSpPr txBox="1"/>
      </xdr:nvSpPr>
      <xdr:spPr>
        <a:xfrm>
          <a:off x="13268325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297</xdr:row>
      <xdr:rowOff>0</xdr:rowOff>
    </xdr:from>
    <xdr:ext cx="190500" cy="266700"/>
    <xdr:sp macro="" textlink="">
      <xdr:nvSpPr>
        <xdr:cNvPr id="54" name="Shape 3"/>
        <xdr:cNvSpPr txBox="1"/>
      </xdr:nvSpPr>
      <xdr:spPr>
        <a:xfrm>
          <a:off x="13268325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297</xdr:row>
      <xdr:rowOff>0</xdr:rowOff>
    </xdr:from>
    <xdr:ext cx="190500" cy="266700"/>
    <xdr:sp macro="" textlink="">
      <xdr:nvSpPr>
        <xdr:cNvPr id="55" name="Shape 3"/>
        <xdr:cNvSpPr txBox="1"/>
      </xdr:nvSpPr>
      <xdr:spPr>
        <a:xfrm>
          <a:off x="13268325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297</xdr:row>
      <xdr:rowOff>0</xdr:rowOff>
    </xdr:from>
    <xdr:ext cx="190500" cy="266700"/>
    <xdr:sp macro="" textlink="">
      <xdr:nvSpPr>
        <xdr:cNvPr id="56" name="Shape 3"/>
        <xdr:cNvSpPr txBox="1"/>
      </xdr:nvSpPr>
      <xdr:spPr>
        <a:xfrm>
          <a:off x="13268325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297</xdr:row>
      <xdr:rowOff>0</xdr:rowOff>
    </xdr:from>
    <xdr:ext cx="190500" cy="266700"/>
    <xdr:sp macro="" textlink="">
      <xdr:nvSpPr>
        <xdr:cNvPr id="57" name="Shape 3"/>
        <xdr:cNvSpPr txBox="1"/>
      </xdr:nvSpPr>
      <xdr:spPr>
        <a:xfrm>
          <a:off x="13268325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297</xdr:row>
      <xdr:rowOff>0</xdr:rowOff>
    </xdr:from>
    <xdr:ext cx="190500" cy="266700"/>
    <xdr:sp macro="" textlink="">
      <xdr:nvSpPr>
        <xdr:cNvPr id="58" name="Shape 3"/>
        <xdr:cNvSpPr txBox="1"/>
      </xdr:nvSpPr>
      <xdr:spPr>
        <a:xfrm>
          <a:off x="13268325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297</xdr:row>
      <xdr:rowOff>0</xdr:rowOff>
    </xdr:from>
    <xdr:ext cx="190500" cy="266700"/>
    <xdr:sp macro="" textlink="">
      <xdr:nvSpPr>
        <xdr:cNvPr id="59" name="Shape 3"/>
        <xdr:cNvSpPr txBox="1"/>
      </xdr:nvSpPr>
      <xdr:spPr>
        <a:xfrm>
          <a:off x="13268325" y="381152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298</xdr:row>
      <xdr:rowOff>0</xdr:rowOff>
    </xdr:from>
    <xdr:ext cx="190500" cy="266700"/>
    <xdr:sp macro="" textlink="">
      <xdr:nvSpPr>
        <xdr:cNvPr id="60" name="Shape 3"/>
        <xdr:cNvSpPr txBox="1"/>
      </xdr:nvSpPr>
      <xdr:spPr>
        <a:xfrm>
          <a:off x="13268325" y="383438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298</xdr:row>
      <xdr:rowOff>0</xdr:rowOff>
    </xdr:from>
    <xdr:ext cx="190500" cy="266700"/>
    <xdr:sp macro="" textlink="">
      <xdr:nvSpPr>
        <xdr:cNvPr id="61" name="Shape 3"/>
        <xdr:cNvSpPr txBox="1"/>
      </xdr:nvSpPr>
      <xdr:spPr>
        <a:xfrm>
          <a:off x="13268325" y="383438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298</xdr:row>
      <xdr:rowOff>0</xdr:rowOff>
    </xdr:from>
    <xdr:ext cx="190500" cy="266700"/>
    <xdr:sp macro="" textlink="">
      <xdr:nvSpPr>
        <xdr:cNvPr id="62" name="Shape 3"/>
        <xdr:cNvSpPr txBox="1"/>
      </xdr:nvSpPr>
      <xdr:spPr>
        <a:xfrm>
          <a:off x="13268325" y="383438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298</xdr:row>
      <xdr:rowOff>0</xdr:rowOff>
    </xdr:from>
    <xdr:ext cx="190500" cy="266700"/>
    <xdr:sp macro="" textlink="">
      <xdr:nvSpPr>
        <xdr:cNvPr id="63" name="Shape 3"/>
        <xdr:cNvSpPr txBox="1"/>
      </xdr:nvSpPr>
      <xdr:spPr>
        <a:xfrm>
          <a:off x="13268325" y="383438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298</xdr:row>
      <xdr:rowOff>0</xdr:rowOff>
    </xdr:from>
    <xdr:ext cx="190500" cy="266700"/>
    <xdr:sp macro="" textlink="">
      <xdr:nvSpPr>
        <xdr:cNvPr id="64" name="Shape 3"/>
        <xdr:cNvSpPr txBox="1"/>
      </xdr:nvSpPr>
      <xdr:spPr>
        <a:xfrm>
          <a:off x="13268325" y="383438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298</xdr:row>
      <xdr:rowOff>0</xdr:rowOff>
    </xdr:from>
    <xdr:ext cx="190500" cy="266700"/>
    <xdr:sp macro="" textlink="">
      <xdr:nvSpPr>
        <xdr:cNvPr id="65" name="Shape 3"/>
        <xdr:cNvSpPr txBox="1"/>
      </xdr:nvSpPr>
      <xdr:spPr>
        <a:xfrm>
          <a:off x="13268325" y="383438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298</xdr:row>
      <xdr:rowOff>0</xdr:rowOff>
    </xdr:from>
    <xdr:ext cx="190500" cy="266700"/>
    <xdr:sp macro="" textlink="">
      <xdr:nvSpPr>
        <xdr:cNvPr id="66" name="Shape 3"/>
        <xdr:cNvSpPr txBox="1"/>
      </xdr:nvSpPr>
      <xdr:spPr>
        <a:xfrm>
          <a:off x="13268325" y="383438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2019300</xdr:colOff>
      <xdr:row>298</xdr:row>
      <xdr:rowOff>0</xdr:rowOff>
    </xdr:from>
    <xdr:ext cx="190500" cy="266700"/>
    <xdr:sp macro="" textlink="">
      <xdr:nvSpPr>
        <xdr:cNvPr id="67" name="Shape 3"/>
        <xdr:cNvSpPr txBox="1"/>
      </xdr:nvSpPr>
      <xdr:spPr>
        <a:xfrm>
          <a:off x="13268325" y="3834384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1"/>
  <sheetViews>
    <sheetView tabSelected="1" view="pageBreakPreview" zoomScale="70" zoomScaleSheetLayoutView="70" workbookViewId="0">
      <selection activeCell="H5" sqref="H5:H6"/>
    </sheetView>
  </sheetViews>
  <sheetFormatPr defaultColWidth="9.140625" defaultRowHeight="14.25" x14ac:dyDescent="0.2"/>
  <cols>
    <col min="1" max="1" width="6.42578125" style="223" customWidth="1"/>
    <col min="2" max="2" width="13.85546875" style="224" hidden="1" customWidth="1"/>
    <col min="3" max="3" width="12.140625" style="224" hidden="1" customWidth="1"/>
    <col min="4" max="4" width="14.85546875" style="224" customWidth="1"/>
    <col min="5" max="5" width="18.28515625" style="225" customWidth="1"/>
    <col min="6" max="6" width="10.5703125" style="208" customWidth="1"/>
    <col min="7" max="7" width="9.28515625" style="226" customWidth="1"/>
    <col min="8" max="8" width="13.42578125" style="227" customWidth="1"/>
    <col min="9" max="10" width="9.140625" style="208" hidden="1" customWidth="1"/>
    <col min="11" max="11" width="15.7109375" style="209" hidden="1" customWidth="1"/>
    <col min="12" max="12" width="10" style="209" customWidth="1"/>
    <col min="13" max="13" width="14.28515625" style="228" hidden="1" customWidth="1"/>
    <col min="14" max="14" width="12.85546875" style="212" hidden="1" customWidth="1"/>
    <col min="15" max="15" width="12.85546875" style="212" customWidth="1"/>
    <col min="16" max="16" width="14.85546875" style="213" customWidth="1"/>
    <col min="17" max="17" width="10.140625" style="214" customWidth="1"/>
    <col min="18" max="18" width="11.5703125" style="215" customWidth="1"/>
    <col min="19" max="19" width="3.85546875" style="216" hidden="1" customWidth="1"/>
    <col min="20" max="20" width="3" style="180" hidden="1" customWidth="1"/>
    <col min="21" max="21" width="33.42578125" style="216" customWidth="1"/>
    <col min="22" max="22" width="20.42578125" style="217" customWidth="1"/>
    <col min="23" max="23" width="12.5703125" style="229" customWidth="1"/>
    <col min="24" max="24" width="10.42578125" style="230" customWidth="1"/>
    <col min="25" max="25" width="10.28515625" style="231" customWidth="1"/>
    <col min="26" max="26" width="8.85546875" style="221" customWidth="1"/>
    <col min="27" max="27" width="8.5703125" style="221" customWidth="1"/>
    <col min="28" max="28" width="9.7109375" style="221" customWidth="1"/>
    <col min="29" max="29" width="11.85546875" style="1" customWidth="1"/>
    <col min="30" max="30" width="10.5703125" style="1" customWidth="1"/>
    <col min="31" max="31" width="9.42578125" style="220" customWidth="1"/>
    <col min="32" max="32" width="11.85546875" style="221" customWidth="1"/>
    <col min="33" max="33" width="17.28515625" style="221" customWidth="1"/>
    <col min="34" max="34" width="16.5703125" style="221" customWidth="1"/>
    <col min="35" max="35" width="17" style="221" customWidth="1"/>
    <col min="36" max="36" width="18.28515625" style="222" customWidth="1"/>
    <col min="37" max="37" width="9.140625" style="1"/>
    <col min="38" max="38" width="9.140625" style="2" customWidth="1"/>
    <col min="39" max="16384" width="9.140625" style="2"/>
  </cols>
  <sheetData>
    <row r="1" spans="1:38" ht="23.25" customHeight="1" x14ac:dyDescent="0.2">
      <c r="A1" s="324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232" t="s">
        <v>2290</v>
      </c>
    </row>
    <row r="2" spans="1:38" s="7" customFormat="1" ht="49.5" customHeight="1" x14ac:dyDescent="0.2">
      <c r="A2" s="233" t="s">
        <v>1</v>
      </c>
      <c r="B2" s="235" t="s">
        <v>2</v>
      </c>
      <c r="C2" s="233" t="s">
        <v>3</v>
      </c>
      <c r="D2" s="235" t="s">
        <v>4</v>
      </c>
      <c r="E2" s="233" t="s">
        <v>5</v>
      </c>
      <c r="F2" s="3" t="s">
        <v>6</v>
      </c>
      <c r="G2" s="235" t="s">
        <v>7</v>
      </c>
      <c r="H2" s="235" t="s">
        <v>8</v>
      </c>
      <c r="I2" s="3"/>
      <c r="J2" s="4"/>
      <c r="K2" s="233" t="s">
        <v>9</v>
      </c>
      <c r="L2" s="235" t="s">
        <v>10</v>
      </c>
      <c r="M2" s="233" t="s">
        <v>11</v>
      </c>
      <c r="N2" s="5"/>
      <c r="O2" s="5" t="s">
        <v>12</v>
      </c>
      <c r="P2" s="256" t="s">
        <v>13</v>
      </c>
      <c r="Q2" s="256" t="s">
        <v>14</v>
      </c>
      <c r="R2" s="256" t="s">
        <v>15</v>
      </c>
      <c r="S2" s="3"/>
      <c r="T2" s="258" t="s">
        <v>16</v>
      </c>
      <c r="U2" s="259"/>
      <c r="V2" s="259"/>
      <c r="W2" s="248" t="s">
        <v>17</v>
      </c>
      <c r="X2" s="248" t="s">
        <v>18</v>
      </c>
      <c r="Y2" s="250" t="s">
        <v>19</v>
      </c>
      <c r="Z2" s="252" t="s">
        <v>20</v>
      </c>
      <c r="AA2" s="252" t="s">
        <v>21</v>
      </c>
      <c r="AB2" s="254" t="s">
        <v>22</v>
      </c>
      <c r="AC2" s="239" t="s">
        <v>23</v>
      </c>
      <c r="AD2" s="239" t="s">
        <v>24</v>
      </c>
      <c r="AE2" s="241" t="s">
        <v>25</v>
      </c>
      <c r="AF2" s="241"/>
      <c r="AG2" s="242" t="s">
        <v>26</v>
      </c>
      <c r="AH2" s="243"/>
      <c r="AI2" s="244"/>
      <c r="AJ2" s="6" t="s">
        <v>2289</v>
      </c>
      <c r="AK2" s="1"/>
    </row>
    <row r="3" spans="1:38" s="7" customFormat="1" ht="42" customHeight="1" x14ac:dyDescent="0.2">
      <c r="A3" s="234"/>
      <c r="B3" s="236"/>
      <c r="C3" s="234"/>
      <c r="D3" s="236"/>
      <c r="E3" s="234"/>
      <c r="F3" s="3"/>
      <c r="G3" s="236"/>
      <c r="H3" s="236"/>
      <c r="I3" s="3"/>
      <c r="J3" s="8"/>
      <c r="K3" s="234"/>
      <c r="L3" s="236"/>
      <c r="M3" s="234"/>
      <c r="N3" s="9"/>
      <c r="O3" s="9"/>
      <c r="P3" s="257"/>
      <c r="Q3" s="257"/>
      <c r="R3" s="257"/>
      <c r="S3" s="3"/>
      <c r="T3" s="260"/>
      <c r="U3" s="261"/>
      <c r="V3" s="261"/>
      <c r="W3" s="249"/>
      <c r="X3" s="249"/>
      <c r="Y3" s="251"/>
      <c r="Z3" s="253"/>
      <c r="AA3" s="253"/>
      <c r="AB3" s="255"/>
      <c r="AC3" s="240"/>
      <c r="AD3" s="240"/>
      <c r="AE3" s="10" t="s">
        <v>27</v>
      </c>
      <c r="AF3" s="10" t="s">
        <v>28</v>
      </c>
      <c r="AG3" s="11" t="s">
        <v>29</v>
      </c>
      <c r="AH3" s="11" t="s">
        <v>30</v>
      </c>
      <c r="AI3" s="11" t="s">
        <v>31</v>
      </c>
      <c r="AJ3" s="6"/>
      <c r="AK3" s="1"/>
    </row>
    <row r="4" spans="1:38" s="7" customFormat="1" ht="15.75" x14ac:dyDescent="0.2">
      <c r="A4" s="12">
        <v>1</v>
      </c>
      <c r="B4" s="12">
        <v>2</v>
      </c>
      <c r="C4" s="13">
        <v>2</v>
      </c>
      <c r="D4" s="13"/>
      <c r="E4" s="14">
        <v>3</v>
      </c>
      <c r="F4" s="12">
        <v>3</v>
      </c>
      <c r="G4" s="12">
        <v>3</v>
      </c>
      <c r="H4" s="12">
        <v>3</v>
      </c>
      <c r="I4" s="15">
        <v>6</v>
      </c>
      <c r="J4" s="15"/>
      <c r="K4" s="16">
        <v>4</v>
      </c>
      <c r="L4" s="14"/>
      <c r="M4" s="14">
        <v>5</v>
      </c>
      <c r="N4" s="12"/>
      <c r="O4" s="12"/>
      <c r="P4" s="17">
        <v>6</v>
      </c>
      <c r="Q4" s="18">
        <v>7</v>
      </c>
      <c r="R4" s="15">
        <v>8</v>
      </c>
      <c r="S4" s="15"/>
      <c r="T4" s="245">
        <v>8</v>
      </c>
      <c r="U4" s="246"/>
      <c r="V4" s="19">
        <v>9</v>
      </c>
      <c r="W4" s="15">
        <v>10</v>
      </c>
      <c r="X4" s="12">
        <v>11</v>
      </c>
      <c r="Y4" s="12">
        <v>12</v>
      </c>
      <c r="Z4" s="20">
        <v>13</v>
      </c>
      <c r="AA4" s="20">
        <v>14</v>
      </c>
      <c r="AB4" s="20">
        <v>15</v>
      </c>
      <c r="AC4" s="20">
        <v>16</v>
      </c>
      <c r="AD4" s="15">
        <v>17</v>
      </c>
      <c r="AE4" s="12">
        <v>10</v>
      </c>
      <c r="AF4" s="12">
        <v>11</v>
      </c>
      <c r="AG4" s="12">
        <v>12</v>
      </c>
      <c r="AH4" s="12">
        <v>13</v>
      </c>
      <c r="AI4" s="12">
        <v>14</v>
      </c>
      <c r="AJ4" s="21">
        <v>23</v>
      </c>
      <c r="AK4" s="1"/>
    </row>
    <row r="5" spans="1:38" ht="90" x14ac:dyDescent="0.2">
      <c r="A5" s="237">
        <f>SUBTOTAL(3,M$5:M5)</f>
        <v>1</v>
      </c>
      <c r="B5" s="237" t="s">
        <v>32</v>
      </c>
      <c r="C5" s="247" t="s">
        <v>33</v>
      </c>
      <c r="D5" s="238" t="s">
        <v>32</v>
      </c>
      <c r="E5" s="247" t="s">
        <v>34</v>
      </c>
      <c r="F5" s="22" t="s">
        <v>35</v>
      </c>
      <c r="G5" s="23" t="s">
        <v>36</v>
      </c>
      <c r="H5" s="237" t="s">
        <v>37</v>
      </c>
      <c r="I5" s="22">
        <v>1</v>
      </c>
      <c r="J5" s="262"/>
      <c r="K5" s="262" t="s">
        <v>38</v>
      </c>
      <c r="L5" s="265" t="s">
        <v>39</v>
      </c>
      <c r="M5" s="237" t="s">
        <v>40</v>
      </c>
      <c r="N5" s="237" t="s">
        <v>41</v>
      </c>
      <c r="O5" s="238" t="s">
        <v>41</v>
      </c>
      <c r="P5" s="24" t="s">
        <v>42</v>
      </c>
      <c r="Q5" s="237" t="s">
        <v>43</v>
      </c>
      <c r="R5" s="22" t="s">
        <v>44</v>
      </c>
      <c r="S5" s="22" t="s">
        <v>45</v>
      </c>
      <c r="T5" s="25" t="s">
        <v>46</v>
      </c>
      <c r="U5" s="26" t="s">
        <v>47</v>
      </c>
      <c r="V5" s="26" t="s">
        <v>48</v>
      </c>
      <c r="W5" s="27">
        <v>35</v>
      </c>
      <c r="X5" s="22"/>
      <c r="Y5" s="22"/>
      <c r="Z5" s="22"/>
      <c r="AA5" s="22"/>
      <c r="AB5" s="22"/>
      <c r="AC5" s="28" t="s">
        <v>49</v>
      </c>
      <c r="AD5" s="22"/>
      <c r="AE5" s="238" t="s">
        <v>50</v>
      </c>
      <c r="AF5" s="238" t="s">
        <v>51</v>
      </c>
      <c r="AG5" s="238" t="s">
        <v>52</v>
      </c>
      <c r="AH5" s="238" t="s">
        <v>53</v>
      </c>
      <c r="AI5" s="238" t="s">
        <v>54</v>
      </c>
      <c r="AJ5" s="238" t="s">
        <v>55</v>
      </c>
    </row>
    <row r="6" spans="1:38" ht="108" x14ac:dyDescent="0.2">
      <c r="A6" s="237"/>
      <c r="B6" s="237"/>
      <c r="C6" s="247"/>
      <c r="D6" s="238"/>
      <c r="E6" s="247"/>
      <c r="F6" s="22"/>
      <c r="G6" s="23" t="s">
        <v>36</v>
      </c>
      <c r="H6" s="237"/>
      <c r="I6" s="22">
        <v>1</v>
      </c>
      <c r="J6" s="263"/>
      <c r="K6" s="263"/>
      <c r="L6" s="267"/>
      <c r="M6" s="237"/>
      <c r="N6" s="237"/>
      <c r="O6" s="238"/>
      <c r="P6" s="24" t="s">
        <v>56</v>
      </c>
      <c r="Q6" s="237"/>
      <c r="R6" s="22" t="s">
        <v>57</v>
      </c>
      <c r="S6" s="22"/>
      <c r="T6" s="25" t="s">
        <v>58</v>
      </c>
      <c r="U6" s="26" t="s">
        <v>59</v>
      </c>
      <c r="V6" s="26" t="s">
        <v>60</v>
      </c>
      <c r="W6" s="29">
        <v>31.06</v>
      </c>
      <c r="X6" s="22"/>
      <c r="Y6" s="22"/>
      <c r="Z6" s="22"/>
      <c r="AA6" s="22"/>
      <c r="AB6" s="22"/>
      <c r="AC6" s="30" t="s">
        <v>61</v>
      </c>
      <c r="AD6" s="22"/>
      <c r="AE6" s="238"/>
      <c r="AF6" s="238" t="s">
        <v>51</v>
      </c>
      <c r="AG6" s="238" t="s">
        <v>62</v>
      </c>
      <c r="AH6" s="238" t="s">
        <v>63</v>
      </c>
      <c r="AI6" s="238" t="s">
        <v>64</v>
      </c>
      <c r="AJ6" s="238" t="s">
        <v>55</v>
      </c>
    </row>
    <row r="7" spans="1:38" ht="90" x14ac:dyDescent="0.2">
      <c r="A7" s="22">
        <f>SUBTOTAL(3,M$5:M7)</f>
        <v>2</v>
      </c>
      <c r="B7" s="22" t="s">
        <v>65</v>
      </c>
      <c r="C7" s="22" t="s">
        <v>66</v>
      </c>
      <c r="D7" s="23" t="s">
        <v>65</v>
      </c>
      <c r="E7" s="22"/>
      <c r="F7" s="22" t="s">
        <v>67</v>
      </c>
      <c r="G7" s="23" t="s">
        <v>36</v>
      </c>
      <c r="H7" s="237" t="s">
        <v>37</v>
      </c>
      <c r="I7" s="22">
        <v>2</v>
      </c>
      <c r="J7" s="262"/>
      <c r="K7" s="262" t="s">
        <v>68</v>
      </c>
      <c r="L7" s="265" t="s">
        <v>69</v>
      </c>
      <c r="M7" s="22" t="s">
        <v>70</v>
      </c>
      <c r="N7" s="22" t="s">
        <v>71</v>
      </c>
      <c r="O7" s="23" t="s">
        <v>72</v>
      </c>
      <c r="P7" s="24"/>
      <c r="Q7" s="22"/>
      <c r="R7" s="22"/>
      <c r="S7" s="22"/>
      <c r="T7" s="25"/>
      <c r="U7" s="31"/>
      <c r="V7" s="31"/>
      <c r="W7" s="22"/>
      <c r="X7" s="22"/>
      <c r="Y7" s="22"/>
      <c r="Z7" s="22"/>
      <c r="AA7" s="22"/>
      <c r="AB7" s="22"/>
      <c r="AC7" s="22"/>
      <c r="AD7" s="22"/>
      <c r="AE7" s="32" t="s">
        <v>73</v>
      </c>
      <c r="AF7" s="32" t="s">
        <v>73</v>
      </c>
      <c r="AG7" s="268" t="s">
        <v>74</v>
      </c>
      <c r="AH7" s="269"/>
      <c r="AI7" s="270"/>
      <c r="AJ7" s="23" t="s">
        <v>74</v>
      </c>
    </row>
    <row r="8" spans="1:38" ht="126" x14ac:dyDescent="0.2">
      <c r="A8" s="237">
        <f>SUBTOTAL(3,M$5:M8)</f>
        <v>3</v>
      </c>
      <c r="B8" s="237" t="s">
        <v>65</v>
      </c>
      <c r="C8" s="237" t="s">
        <v>75</v>
      </c>
      <c r="D8" s="238" t="s">
        <v>65</v>
      </c>
      <c r="E8" s="237"/>
      <c r="F8" s="22" t="s">
        <v>67</v>
      </c>
      <c r="G8" s="33" t="s">
        <v>36</v>
      </c>
      <c r="H8" s="237"/>
      <c r="I8" s="22">
        <v>2</v>
      </c>
      <c r="J8" s="264"/>
      <c r="K8" s="264"/>
      <c r="L8" s="266"/>
      <c r="M8" s="237" t="s">
        <v>76</v>
      </c>
      <c r="N8" s="237" t="s">
        <v>77</v>
      </c>
      <c r="O8" s="238" t="s">
        <v>78</v>
      </c>
      <c r="P8" s="24" t="s">
        <v>79</v>
      </c>
      <c r="Q8" s="22" t="s">
        <v>43</v>
      </c>
      <c r="R8" s="22" t="s">
        <v>80</v>
      </c>
      <c r="S8" s="22" t="s">
        <v>45</v>
      </c>
      <c r="T8" s="25" t="s">
        <v>46</v>
      </c>
      <c r="U8" s="26" t="s">
        <v>81</v>
      </c>
      <c r="V8" s="26" t="s">
        <v>82</v>
      </c>
      <c r="W8" s="29">
        <v>12</v>
      </c>
      <c r="X8" s="22"/>
      <c r="Y8" s="22"/>
      <c r="Z8" s="22"/>
      <c r="AA8" s="22"/>
      <c r="AB8" s="22"/>
      <c r="AC8" s="34" t="s">
        <v>83</v>
      </c>
      <c r="AD8" s="22"/>
      <c r="AE8" s="238" t="s">
        <v>50</v>
      </c>
      <c r="AF8" s="238" t="s">
        <v>51</v>
      </c>
      <c r="AG8" s="238" t="s">
        <v>52</v>
      </c>
      <c r="AH8" s="238" t="s">
        <v>84</v>
      </c>
      <c r="AI8" s="238" t="s">
        <v>54</v>
      </c>
      <c r="AJ8" s="238" t="s">
        <v>55</v>
      </c>
    </row>
    <row r="9" spans="1:38" ht="90" x14ac:dyDescent="0.2">
      <c r="A9" s="237"/>
      <c r="B9" s="237"/>
      <c r="C9" s="237"/>
      <c r="D9" s="238"/>
      <c r="E9" s="237"/>
      <c r="F9" s="22"/>
      <c r="G9" s="33" t="s">
        <v>36</v>
      </c>
      <c r="H9" s="237"/>
      <c r="I9" s="22">
        <v>2</v>
      </c>
      <c r="J9" s="263"/>
      <c r="K9" s="263"/>
      <c r="L9" s="267"/>
      <c r="M9" s="237"/>
      <c r="N9" s="237"/>
      <c r="O9" s="238"/>
      <c r="P9" s="24" t="s">
        <v>85</v>
      </c>
      <c r="Q9" s="22" t="s">
        <v>43</v>
      </c>
      <c r="R9" s="22" t="s">
        <v>57</v>
      </c>
      <c r="S9" s="22"/>
      <c r="T9" s="25">
        <v>2</v>
      </c>
      <c r="U9" s="26" t="s">
        <v>86</v>
      </c>
      <c r="V9" s="26" t="s">
        <v>87</v>
      </c>
      <c r="W9" s="29">
        <v>46.75</v>
      </c>
      <c r="X9" s="22"/>
      <c r="Y9" s="22"/>
      <c r="Z9" s="22"/>
      <c r="AA9" s="22"/>
      <c r="AB9" s="22"/>
      <c r="AC9" s="22"/>
      <c r="AD9" s="22"/>
      <c r="AE9" s="238"/>
      <c r="AF9" s="238" t="s">
        <v>51</v>
      </c>
      <c r="AG9" s="238" t="s">
        <v>62</v>
      </c>
      <c r="AH9" s="238" t="s">
        <v>63</v>
      </c>
      <c r="AI9" s="238" t="s">
        <v>64</v>
      </c>
      <c r="AJ9" s="238" t="s">
        <v>55</v>
      </c>
    </row>
    <row r="10" spans="1:38" ht="170.25" customHeight="1" x14ac:dyDescent="0.2">
      <c r="A10" s="237">
        <f>SUBTOTAL(3,M$5:M10)</f>
        <v>4</v>
      </c>
      <c r="B10" s="237" t="s">
        <v>88</v>
      </c>
      <c r="C10" s="237" t="s">
        <v>89</v>
      </c>
      <c r="D10" s="238" t="s">
        <v>88</v>
      </c>
      <c r="E10" s="237" t="s">
        <v>90</v>
      </c>
      <c r="F10" s="22" t="s">
        <v>91</v>
      </c>
      <c r="G10" s="23" t="s">
        <v>36</v>
      </c>
      <c r="H10" s="22" t="s">
        <v>37</v>
      </c>
      <c r="I10" s="22">
        <v>3</v>
      </c>
      <c r="J10" s="262"/>
      <c r="K10" s="262" t="s">
        <v>92</v>
      </c>
      <c r="L10" s="265" t="s">
        <v>93</v>
      </c>
      <c r="M10" s="237" t="s">
        <v>94</v>
      </c>
      <c r="N10" s="237" t="s">
        <v>37</v>
      </c>
      <c r="O10" s="238" t="s">
        <v>37</v>
      </c>
      <c r="P10" s="24" t="s">
        <v>95</v>
      </c>
      <c r="Q10" s="22" t="s">
        <v>96</v>
      </c>
      <c r="R10" s="22" t="s">
        <v>97</v>
      </c>
      <c r="S10" s="22" t="s">
        <v>98</v>
      </c>
      <c r="T10" s="25" t="s">
        <v>46</v>
      </c>
      <c r="U10" s="31" t="s">
        <v>99</v>
      </c>
      <c r="V10" s="31" t="s">
        <v>100</v>
      </c>
      <c r="W10" s="22"/>
      <c r="X10" s="22">
        <v>125.13</v>
      </c>
      <c r="Y10" s="22">
        <v>87.02</v>
      </c>
      <c r="Z10" s="35">
        <v>0.8</v>
      </c>
      <c r="AA10" s="35">
        <v>0.75</v>
      </c>
      <c r="AB10" s="22">
        <v>65.260000000000005</v>
      </c>
      <c r="AC10" s="22">
        <v>2016</v>
      </c>
      <c r="AD10" s="22" t="s">
        <v>101</v>
      </c>
      <c r="AE10" s="265" t="s">
        <v>102</v>
      </c>
      <c r="AF10" s="265" t="s">
        <v>103</v>
      </c>
      <c r="AG10" s="238" t="s">
        <v>52</v>
      </c>
      <c r="AH10" s="238" t="s">
        <v>84</v>
      </c>
      <c r="AI10" s="238" t="s">
        <v>104</v>
      </c>
      <c r="AJ10" s="23" t="s">
        <v>105</v>
      </c>
      <c r="AK10" s="1" t="s">
        <v>106</v>
      </c>
      <c r="AL10" s="36">
        <f>AB10/Y10</f>
        <v>0.7499425419443807</v>
      </c>
    </row>
    <row r="11" spans="1:38" ht="54" x14ac:dyDescent="0.2">
      <c r="A11" s="237"/>
      <c r="B11" s="237"/>
      <c r="C11" s="237"/>
      <c r="D11" s="238"/>
      <c r="E11" s="237"/>
      <c r="F11" s="22"/>
      <c r="G11" s="23" t="s">
        <v>36</v>
      </c>
      <c r="H11" s="22"/>
      <c r="I11" s="22">
        <v>3</v>
      </c>
      <c r="J11" s="263"/>
      <c r="K11" s="263"/>
      <c r="L11" s="267"/>
      <c r="M11" s="237"/>
      <c r="N11" s="237"/>
      <c r="O11" s="238"/>
      <c r="P11" s="24" t="s">
        <v>85</v>
      </c>
      <c r="Q11" s="22" t="s">
        <v>43</v>
      </c>
      <c r="R11" s="22" t="s">
        <v>107</v>
      </c>
      <c r="S11" s="22"/>
      <c r="T11" s="25"/>
      <c r="U11" s="31" t="s">
        <v>108</v>
      </c>
      <c r="V11" s="31" t="s">
        <v>109</v>
      </c>
      <c r="W11" s="22">
        <v>2.12</v>
      </c>
      <c r="X11" s="22"/>
      <c r="Y11" s="22"/>
      <c r="Z11" s="35"/>
      <c r="AA11" s="35"/>
      <c r="AB11" s="22"/>
      <c r="AC11" s="30" t="s">
        <v>61</v>
      </c>
      <c r="AD11" s="37"/>
      <c r="AE11" s="267"/>
      <c r="AF11" s="267"/>
      <c r="AG11" s="238"/>
      <c r="AH11" s="238"/>
      <c r="AI11" s="238"/>
      <c r="AJ11" s="23" t="s">
        <v>55</v>
      </c>
      <c r="AL11" s="36"/>
    </row>
    <row r="12" spans="1:38" ht="306" x14ac:dyDescent="0.2">
      <c r="A12" s="38">
        <f>SUBTOTAL(3,M$5:M12)</f>
        <v>5</v>
      </c>
      <c r="B12" s="38" t="s">
        <v>110</v>
      </c>
      <c r="C12" s="38" t="s">
        <v>111</v>
      </c>
      <c r="D12" s="39" t="s">
        <v>110</v>
      </c>
      <c r="E12" s="38" t="s">
        <v>112</v>
      </c>
      <c r="F12" s="237" t="s">
        <v>35</v>
      </c>
      <c r="G12" s="39" t="s">
        <v>36</v>
      </c>
      <c r="H12" s="237" t="s">
        <v>113</v>
      </c>
      <c r="I12" s="38">
        <v>4</v>
      </c>
      <c r="J12" s="38"/>
      <c r="K12" s="38" t="s">
        <v>114</v>
      </c>
      <c r="L12" s="39" t="s">
        <v>115</v>
      </c>
      <c r="M12" s="22" t="s">
        <v>116</v>
      </c>
      <c r="N12" s="22" t="s">
        <v>113</v>
      </c>
      <c r="O12" s="23" t="s">
        <v>113</v>
      </c>
      <c r="P12" s="24" t="s">
        <v>117</v>
      </c>
      <c r="Q12" s="22" t="s">
        <v>96</v>
      </c>
      <c r="R12" s="40" t="s">
        <v>118</v>
      </c>
      <c r="S12" s="22" t="s">
        <v>119</v>
      </c>
      <c r="T12" s="25" t="s">
        <v>46</v>
      </c>
      <c r="U12" s="31" t="s">
        <v>120</v>
      </c>
      <c r="V12" s="31" t="s">
        <v>121</v>
      </c>
      <c r="W12" s="22"/>
      <c r="X12" s="40">
        <v>43.05</v>
      </c>
      <c r="Y12" s="27">
        <v>16.600000000000001</v>
      </c>
      <c r="Z12" s="35">
        <v>0.8</v>
      </c>
      <c r="AA12" s="41">
        <v>0.77</v>
      </c>
      <c r="AB12" s="40">
        <v>12.2</v>
      </c>
      <c r="AC12" s="22">
        <v>2011</v>
      </c>
      <c r="AD12" s="22" t="s">
        <v>122</v>
      </c>
      <c r="AE12" s="265" t="s">
        <v>102</v>
      </c>
      <c r="AF12" s="265" t="s">
        <v>123</v>
      </c>
      <c r="AG12" s="23" t="s">
        <v>52</v>
      </c>
      <c r="AH12" s="23" t="s">
        <v>124</v>
      </c>
      <c r="AI12" s="23" t="s">
        <v>125</v>
      </c>
      <c r="AJ12" s="23"/>
      <c r="AK12" s="1" t="s">
        <v>106</v>
      </c>
      <c r="AL12" s="36">
        <f>AB12/Y12</f>
        <v>0.7349397590361445</v>
      </c>
    </row>
    <row r="13" spans="1:38" ht="100.5" customHeight="1" x14ac:dyDescent="0.2">
      <c r="A13" s="237">
        <f>SUBTOTAL(3,M$5:M12)</f>
        <v>5</v>
      </c>
      <c r="B13" s="237" t="s">
        <v>110</v>
      </c>
      <c r="C13" s="237" t="s">
        <v>126</v>
      </c>
      <c r="D13" s="238" t="s">
        <v>110</v>
      </c>
      <c r="E13" s="237"/>
      <c r="F13" s="237"/>
      <c r="G13" s="39" t="s">
        <v>36</v>
      </c>
      <c r="H13" s="237"/>
      <c r="I13" s="38">
        <v>4</v>
      </c>
      <c r="J13" s="237"/>
      <c r="K13" s="237" t="s">
        <v>114</v>
      </c>
      <c r="L13" s="238" t="s">
        <v>115</v>
      </c>
      <c r="M13" s="237" t="s">
        <v>127</v>
      </c>
      <c r="N13" s="237" t="s">
        <v>113</v>
      </c>
      <c r="O13" s="238" t="s">
        <v>113</v>
      </c>
      <c r="P13" s="24" t="s">
        <v>85</v>
      </c>
      <c r="Q13" s="22" t="s">
        <v>43</v>
      </c>
      <c r="R13" s="22" t="s">
        <v>107</v>
      </c>
      <c r="S13" s="22"/>
      <c r="T13" s="25"/>
      <c r="U13" s="31" t="s">
        <v>128</v>
      </c>
      <c r="V13" s="31" t="s">
        <v>129</v>
      </c>
      <c r="W13" s="22">
        <v>23.01</v>
      </c>
      <c r="X13" s="40"/>
      <c r="Y13" s="27"/>
      <c r="Z13" s="35"/>
      <c r="AA13" s="41"/>
      <c r="AB13" s="40"/>
      <c r="AC13" s="22"/>
      <c r="AD13" s="22"/>
      <c r="AE13" s="266"/>
      <c r="AF13" s="266"/>
      <c r="AG13" s="238" t="s">
        <v>52</v>
      </c>
      <c r="AH13" s="238" t="s">
        <v>124</v>
      </c>
      <c r="AI13" s="238" t="s">
        <v>125</v>
      </c>
      <c r="AJ13" s="238" t="s">
        <v>55</v>
      </c>
      <c r="AL13" s="36"/>
    </row>
    <row r="14" spans="1:38" ht="118.5" customHeight="1" x14ac:dyDescent="0.2">
      <c r="A14" s="237"/>
      <c r="B14" s="237"/>
      <c r="C14" s="237"/>
      <c r="D14" s="238"/>
      <c r="E14" s="237"/>
      <c r="F14" s="237" t="s">
        <v>35</v>
      </c>
      <c r="G14" s="39" t="s">
        <v>36</v>
      </c>
      <c r="H14" s="237" t="s">
        <v>113</v>
      </c>
      <c r="I14" s="38">
        <v>4</v>
      </c>
      <c r="J14" s="237"/>
      <c r="K14" s="237"/>
      <c r="L14" s="238"/>
      <c r="M14" s="237"/>
      <c r="N14" s="237"/>
      <c r="O14" s="238"/>
      <c r="P14" s="24" t="s">
        <v>130</v>
      </c>
      <c r="Q14" s="22" t="s">
        <v>43</v>
      </c>
      <c r="R14" s="22" t="s">
        <v>80</v>
      </c>
      <c r="S14" s="22" t="s">
        <v>45</v>
      </c>
      <c r="T14" s="25" t="s">
        <v>46</v>
      </c>
      <c r="U14" s="26" t="s">
        <v>131</v>
      </c>
      <c r="V14" s="26" t="s">
        <v>132</v>
      </c>
      <c r="W14" s="40">
        <v>95</v>
      </c>
      <c r="X14" s="40"/>
      <c r="Y14" s="27"/>
      <c r="Z14" s="35"/>
      <c r="AA14" s="41"/>
      <c r="AB14" s="40"/>
      <c r="AC14" s="34" t="s">
        <v>83</v>
      </c>
      <c r="AD14" s="22"/>
      <c r="AE14" s="267"/>
      <c r="AF14" s="267"/>
      <c r="AG14" s="238" t="s">
        <v>62</v>
      </c>
      <c r="AH14" s="238" t="s">
        <v>133</v>
      </c>
      <c r="AI14" s="238" t="s">
        <v>134</v>
      </c>
      <c r="AJ14" s="238" t="s">
        <v>55</v>
      </c>
    </row>
    <row r="15" spans="1:38" ht="118.5" customHeight="1" x14ac:dyDescent="0.2">
      <c r="A15" s="22">
        <f>SUBTOTAL(3,M$5:M15)</f>
        <v>7</v>
      </c>
      <c r="B15" s="22" t="s">
        <v>135</v>
      </c>
      <c r="C15" s="22" t="s">
        <v>136</v>
      </c>
      <c r="D15" s="23" t="s">
        <v>135</v>
      </c>
      <c r="E15" s="22" t="s">
        <v>137</v>
      </c>
      <c r="F15" s="22" t="s">
        <v>35</v>
      </c>
      <c r="G15" s="23" t="s">
        <v>36</v>
      </c>
      <c r="H15" s="22" t="s">
        <v>113</v>
      </c>
      <c r="I15" s="22">
        <v>5</v>
      </c>
      <c r="J15" s="22"/>
      <c r="K15" s="22" t="s">
        <v>138</v>
      </c>
      <c r="L15" s="23" t="s">
        <v>139</v>
      </c>
      <c r="M15" s="22" t="s">
        <v>140</v>
      </c>
      <c r="N15" s="22" t="s">
        <v>141</v>
      </c>
      <c r="O15" s="23" t="s">
        <v>141</v>
      </c>
      <c r="P15" s="24" t="s">
        <v>142</v>
      </c>
      <c r="Q15" s="22" t="s">
        <v>96</v>
      </c>
      <c r="R15" s="40" t="s">
        <v>118</v>
      </c>
      <c r="S15" s="22" t="s">
        <v>143</v>
      </c>
      <c r="T15" s="25" t="s">
        <v>46</v>
      </c>
      <c r="U15" s="31" t="s">
        <v>144</v>
      </c>
      <c r="V15" s="31" t="s">
        <v>145</v>
      </c>
      <c r="W15" s="22"/>
      <c r="X15" s="40">
        <v>35.53</v>
      </c>
      <c r="Y15" s="22">
        <v>23.57</v>
      </c>
      <c r="Z15" s="35">
        <v>0.6</v>
      </c>
      <c r="AA15" s="41">
        <v>0.5</v>
      </c>
      <c r="AB15" s="40">
        <v>17.489999999999998</v>
      </c>
      <c r="AC15" s="22">
        <v>2019</v>
      </c>
      <c r="AD15" s="22" t="s">
        <v>122</v>
      </c>
      <c r="AE15" s="23" t="s">
        <v>146</v>
      </c>
      <c r="AF15" s="23" t="s">
        <v>103</v>
      </c>
      <c r="AG15" s="23" t="s">
        <v>52</v>
      </c>
      <c r="AH15" s="23" t="s">
        <v>84</v>
      </c>
      <c r="AI15" s="42" t="s">
        <v>147</v>
      </c>
      <c r="AJ15" s="23"/>
      <c r="AL15" s="36">
        <f>AB15/Y15</f>
        <v>0.74204497242257095</v>
      </c>
    </row>
    <row r="16" spans="1:38" ht="57.75" customHeight="1" x14ac:dyDescent="0.2">
      <c r="A16" s="22">
        <f>SUBTOTAL(3,M$5:M16)</f>
        <v>8</v>
      </c>
      <c r="B16" s="237" t="s">
        <v>148</v>
      </c>
      <c r="C16" s="237" t="s">
        <v>149</v>
      </c>
      <c r="D16" s="238" t="s">
        <v>148</v>
      </c>
      <c r="E16" s="262" t="s">
        <v>150</v>
      </c>
      <c r="F16" s="237" t="s">
        <v>35</v>
      </c>
      <c r="G16" s="39" t="s">
        <v>151</v>
      </c>
      <c r="H16" s="237" t="s">
        <v>113</v>
      </c>
      <c r="I16" s="38">
        <v>6</v>
      </c>
      <c r="J16" s="237"/>
      <c r="K16" s="237" t="s">
        <v>152</v>
      </c>
      <c r="L16" s="238" t="s">
        <v>153</v>
      </c>
      <c r="M16" s="237" t="s">
        <v>154</v>
      </c>
      <c r="N16" s="237" t="s">
        <v>155</v>
      </c>
      <c r="O16" s="238" t="s">
        <v>155</v>
      </c>
      <c r="P16" s="271" t="s">
        <v>156</v>
      </c>
      <c r="Q16" s="22" t="s">
        <v>43</v>
      </c>
      <c r="R16" s="22" t="s">
        <v>57</v>
      </c>
      <c r="S16" s="22" t="s">
        <v>157</v>
      </c>
      <c r="T16" s="25" t="s">
        <v>46</v>
      </c>
      <c r="U16" s="26" t="s">
        <v>158</v>
      </c>
      <c r="V16" s="26" t="s">
        <v>159</v>
      </c>
      <c r="W16" s="272">
        <v>78.459999999999994</v>
      </c>
      <c r="X16" s="22"/>
      <c r="Y16" s="22"/>
      <c r="Z16" s="22"/>
      <c r="AA16" s="22"/>
      <c r="AB16" s="22"/>
      <c r="AC16" s="22"/>
      <c r="AD16" s="22"/>
      <c r="AE16" s="238" t="s">
        <v>146</v>
      </c>
      <c r="AF16" s="238" t="s">
        <v>160</v>
      </c>
      <c r="AG16" s="238" t="s">
        <v>161</v>
      </c>
      <c r="AH16" s="238" t="s">
        <v>162</v>
      </c>
      <c r="AI16" s="238" t="s">
        <v>163</v>
      </c>
      <c r="AJ16" s="23" t="s">
        <v>55</v>
      </c>
    </row>
    <row r="17" spans="1:38" ht="162" x14ac:dyDescent="0.2">
      <c r="A17" s="22">
        <f>SUBTOTAL(3,M$5:M17)</f>
        <v>8</v>
      </c>
      <c r="B17" s="237"/>
      <c r="C17" s="237"/>
      <c r="D17" s="238"/>
      <c r="E17" s="263"/>
      <c r="F17" s="237"/>
      <c r="G17" s="39" t="s">
        <v>151</v>
      </c>
      <c r="H17" s="237"/>
      <c r="I17" s="38">
        <v>6</v>
      </c>
      <c r="J17" s="237"/>
      <c r="K17" s="237"/>
      <c r="L17" s="238"/>
      <c r="M17" s="237"/>
      <c r="N17" s="237"/>
      <c r="O17" s="238"/>
      <c r="P17" s="271"/>
      <c r="Q17" s="22" t="s">
        <v>43</v>
      </c>
      <c r="R17" s="22" t="s">
        <v>80</v>
      </c>
      <c r="S17" s="22" t="s">
        <v>164</v>
      </c>
      <c r="T17" s="25" t="s">
        <v>58</v>
      </c>
      <c r="U17" s="26" t="s">
        <v>165</v>
      </c>
      <c r="V17" s="26" t="s">
        <v>166</v>
      </c>
      <c r="W17" s="273"/>
      <c r="X17" s="22"/>
      <c r="Y17" s="22"/>
      <c r="Z17" s="22"/>
      <c r="AA17" s="22"/>
      <c r="AB17" s="22"/>
      <c r="AC17" s="43" t="s">
        <v>167</v>
      </c>
      <c r="AD17" s="22"/>
      <c r="AE17" s="238"/>
      <c r="AF17" s="238"/>
      <c r="AG17" s="238"/>
      <c r="AH17" s="238"/>
      <c r="AI17" s="238"/>
      <c r="AJ17" s="23" t="s">
        <v>55</v>
      </c>
      <c r="AK17" s="1" t="s">
        <v>168</v>
      </c>
    </row>
    <row r="18" spans="1:38" ht="99" customHeight="1" x14ac:dyDescent="0.2">
      <c r="A18" s="22">
        <f>SUBTOTAL(3,M$5:M18)</f>
        <v>9</v>
      </c>
      <c r="B18" s="237"/>
      <c r="C18" s="237"/>
      <c r="D18" s="238"/>
      <c r="E18" s="38" t="s">
        <v>150</v>
      </c>
      <c r="F18" s="237" t="s">
        <v>35</v>
      </c>
      <c r="G18" s="39" t="s">
        <v>36</v>
      </c>
      <c r="H18" s="237" t="s">
        <v>113</v>
      </c>
      <c r="I18" s="38">
        <v>6</v>
      </c>
      <c r="J18" s="237"/>
      <c r="K18" s="237" t="s">
        <v>153</v>
      </c>
      <c r="L18" s="238" t="s">
        <v>153</v>
      </c>
      <c r="M18" s="22" t="s">
        <v>169</v>
      </c>
      <c r="N18" s="22" t="s">
        <v>170</v>
      </c>
      <c r="O18" s="23" t="s">
        <v>170</v>
      </c>
      <c r="P18" s="24" t="s">
        <v>130</v>
      </c>
      <c r="Q18" s="22" t="s">
        <v>43</v>
      </c>
      <c r="R18" s="22" t="s">
        <v>80</v>
      </c>
      <c r="S18" s="22" t="s">
        <v>45</v>
      </c>
      <c r="T18" s="25" t="s">
        <v>46</v>
      </c>
      <c r="U18" s="26" t="s">
        <v>171</v>
      </c>
      <c r="V18" s="26" t="s">
        <v>172</v>
      </c>
      <c r="W18" s="40">
        <v>37</v>
      </c>
      <c r="X18" s="22"/>
      <c r="Y18" s="22"/>
      <c r="Z18" s="22"/>
      <c r="AA18" s="22"/>
      <c r="AB18" s="22"/>
      <c r="AC18" s="34" t="s">
        <v>83</v>
      </c>
      <c r="AD18" s="22"/>
      <c r="AE18" s="23" t="s">
        <v>50</v>
      </c>
      <c r="AF18" s="32" t="s">
        <v>73</v>
      </c>
      <c r="AG18" s="23" t="s">
        <v>52</v>
      </c>
      <c r="AH18" s="23" t="s">
        <v>124</v>
      </c>
      <c r="AI18" s="23" t="s">
        <v>125</v>
      </c>
      <c r="AJ18" s="23" t="s">
        <v>55</v>
      </c>
    </row>
    <row r="19" spans="1:38" s="51" customFormat="1" ht="144" x14ac:dyDescent="0.2">
      <c r="A19" s="264">
        <f>SUBTOTAL(3,M$5:M19)</f>
        <v>10</v>
      </c>
      <c r="B19" s="264" t="s">
        <v>173</v>
      </c>
      <c r="C19" s="264" t="s">
        <v>174</v>
      </c>
      <c r="D19" s="266" t="s">
        <v>173</v>
      </c>
      <c r="E19" s="264"/>
      <c r="F19" s="264" t="s">
        <v>67</v>
      </c>
      <c r="G19" s="44" t="s">
        <v>151</v>
      </c>
      <c r="H19" s="264" t="s">
        <v>113</v>
      </c>
      <c r="I19" s="22">
        <v>7</v>
      </c>
      <c r="J19" s="237"/>
      <c r="K19" s="237" t="s">
        <v>175</v>
      </c>
      <c r="L19" s="238" t="s">
        <v>176</v>
      </c>
      <c r="M19" s="264" t="s">
        <v>177</v>
      </c>
      <c r="N19" s="264" t="s">
        <v>178</v>
      </c>
      <c r="O19" s="266" t="s">
        <v>178</v>
      </c>
      <c r="P19" s="24" t="s">
        <v>179</v>
      </c>
      <c r="Q19" s="45" t="s">
        <v>180</v>
      </c>
      <c r="R19" s="40" t="s">
        <v>97</v>
      </c>
      <c r="S19" s="22" t="s">
        <v>98</v>
      </c>
      <c r="T19" s="25" t="s">
        <v>46</v>
      </c>
      <c r="U19" s="46" t="s">
        <v>181</v>
      </c>
      <c r="V19" s="46" t="s">
        <v>182</v>
      </c>
      <c r="W19" s="40"/>
      <c r="X19" s="274">
        <v>141</v>
      </c>
      <c r="Y19" s="45">
        <v>16.34</v>
      </c>
      <c r="Z19" s="47">
        <v>1</v>
      </c>
      <c r="AA19" s="48">
        <v>0.88</v>
      </c>
      <c r="AB19" s="29">
        <v>12.59</v>
      </c>
      <c r="AC19" s="22" t="s">
        <v>183</v>
      </c>
      <c r="AD19" s="22" t="s">
        <v>184</v>
      </c>
      <c r="AE19" s="278" t="s">
        <v>146</v>
      </c>
      <c r="AF19" s="266" t="s">
        <v>185</v>
      </c>
      <c r="AG19" s="266" t="s">
        <v>161</v>
      </c>
      <c r="AH19" s="266" t="s">
        <v>186</v>
      </c>
      <c r="AI19" s="266" t="s">
        <v>187</v>
      </c>
      <c r="AJ19" s="49" t="s">
        <v>180</v>
      </c>
      <c r="AK19" s="50"/>
      <c r="AL19" s="36">
        <f t="shared" ref="AL19:AL24" si="0">AB19/Y19</f>
        <v>0.77050183598531208</v>
      </c>
    </row>
    <row r="20" spans="1:38" s="51" customFormat="1" ht="147" customHeight="1" x14ac:dyDescent="0.2">
      <c r="A20" s="237"/>
      <c r="B20" s="237"/>
      <c r="C20" s="237"/>
      <c r="D20" s="238"/>
      <c r="E20" s="237"/>
      <c r="F20" s="237"/>
      <c r="G20" s="39" t="s">
        <v>151</v>
      </c>
      <c r="H20" s="237"/>
      <c r="I20" s="22">
        <v>7</v>
      </c>
      <c r="J20" s="237"/>
      <c r="K20" s="237"/>
      <c r="L20" s="238"/>
      <c r="M20" s="237"/>
      <c r="N20" s="237"/>
      <c r="O20" s="238"/>
      <c r="P20" s="24" t="s">
        <v>188</v>
      </c>
      <c r="Q20" s="22" t="s">
        <v>96</v>
      </c>
      <c r="R20" s="40" t="s">
        <v>97</v>
      </c>
      <c r="S20" s="22" t="s">
        <v>98</v>
      </c>
      <c r="T20" s="25" t="s">
        <v>58</v>
      </c>
      <c r="U20" s="31" t="s">
        <v>189</v>
      </c>
      <c r="V20" s="31" t="s">
        <v>190</v>
      </c>
      <c r="W20" s="40"/>
      <c r="X20" s="275"/>
      <c r="Y20" s="22">
        <v>12.67</v>
      </c>
      <c r="Z20" s="47">
        <v>0.81</v>
      </c>
      <c r="AA20" s="48">
        <v>0.72</v>
      </c>
      <c r="AB20" s="29">
        <v>10.050000000000001</v>
      </c>
      <c r="AC20" s="22" t="s">
        <v>183</v>
      </c>
      <c r="AD20" s="22" t="s">
        <v>191</v>
      </c>
      <c r="AE20" s="279"/>
      <c r="AF20" s="238"/>
      <c r="AG20" s="238"/>
      <c r="AH20" s="238"/>
      <c r="AI20" s="238"/>
      <c r="AJ20" s="23" t="s">
        <v>192</v>
      </c>
      <c r="AK20" s="50"/>
      <c r="AL20" s="36">
        <f t="shared" si="0"/>
        <v>0.79321231254932922</v>
      </c>
    </row>
    <row r="21" spans="1:38" s="51" customFormat="1" ht="180" x14ac:dyDescent="0.2">
      <c r="A21" s="264">
        <f>SUBTOTAL(3,M$5:M19)</f>
        <v>10</v>
      </c>
      <c r="B21" s="264" t="s">
        <v>173</v>
      </c>
      <c r="C21" s="264" t="s">
        <v>193</v>
      </c>
      <c r="D21" s="266" t="s">
        <v>173</v>
      </c>
      <c r="E21" s="264"/>
      <c r="F21" s="263"/>
      <c r="G21" s="44" t="s">
        <v>151</v>
      </c>
      <c r="H21" s="263"/>
      <c r="I21" s="22">
        <v>7</v>
      </c>
      <c r="J21" s="263"/>
      <c r="K21" s="263" t="s">
        <v>194</v>
      </c>
      <c r="L21" s="267" t="s">
        <v>176</v>
      </c>
      <c r="M21" s="263" t="s">
        <v>177</v>
      </c>
      <c r="N21" s="263" t="s">
        <v>178</v>
      </c>
      <c r="O21" s="267" t="s">
        <v>178</v>
      </c>
      <c r="P21" s="24" t="s">
        <v>195</v>
      </c>
      <c r="Q21" s="52" t="s">
        <v>180</v>
      </c>
      <c r="R21" s="40" t="s">
        <v>97</v>
      </c>
      <c r="S21" s="22" t="s">
        <v>196</v>
      </c>
      <c r="T21" s="25" t="s">
        <v>197</v>
      </c>
      <c r="U21" s="46" t="s">
        <v>198</v>
      </c>
      <c r="V21" s="46" t="s">
        <v>199</v>
      </c>
      <c r="W21" s="40"/>
      <c r="X21" s="276"/>
      <c r="Y21" s="52">
        <v>25.31</v>
      </c>
      <c r="Z21" s="47">
        <v>1</v>
      </c>
      <c r="AA21" s="48">
        <v>0.92</v>
      </c>
      <c r="AB21" s="29">
        <v>23.55</v>
      </c>
      <c r="AC21" s="22" t="s">
        <v>183</v>
      </c>
      <c r="AD21" s="22" t="s">
        <v>184</v>
      </c>
      <c r="AE21" s="278"/>
      <c r="AF21" s="266"/>
      <c r="AG21" s="266"/>
      <c r="AH21" s="266"/>
      <c r="AI21" s="266"/>
      <c r="AJ21" s="53" t="s">
        <v>180</v>
      </c>
      <c r="AK21" s="50"/>
      <c r="AL21" s="36">
        <f t="shared" si="0"/>
        <v>0.93046226787830899</v>
      </c>
    </row>
    <row r="22" spans="1:38" s="51" customFormat="1" ht="144" x14ac:dyDescent="0.2">
      <c r="A22" s="264"/>
      <c r="B22" s="264"/>
      <c r="C22" s="264"/>
      <c r="D22" s="266"/>
      <c r="E22" s="264"/>
      <c r="F22" s="237"/>
      <c r="G22" s="54" t="s">
        <v>151</v>
      </c>
      <c r="H22" s="237"/>
      <c r="I22" s="22">
        <v>7</v>
      </c>
      <c r="J22" s="237"/>
      <c r="K22" s="237"/>
      <c r="L22" s="238"/>
      <c r="M22" s="237"/>
      <c r="N22" s="237"/>
      <c r="O22" s="238"/>
      <c r="P22" s="24" t="s">
        <v>200</v>
      </c>
      <c r="Q22" s="22" t="s">
        <v>180</v>
      </c>
      <c r="R22" s="40" t="s">
        <v>97</v>
      </c>
      <c r="S22" s="22" t="s">
        <v>98</v>
      </c>
      <c r="T22" s="25" t="s">
        <v>201</v>
      </c>
      <c r="U22" s="46" t="s">
        <v>202</v>
      </c>
      <c r="V22" s="46" t="s">
        <v>203</v>
      </c>
      <c r="W22" s="40"/>
      <c r="X22" s="275"/>
      <c r="Y22" s="22">
        <v>16.53</v>
      </c>
      <c r="Z22" s="47">
        <v>1</v>
      </c>
      <c r="AA22" s="48">
        <v>0.88</v>
      </c>
      <c r="AB22" s="29">
        <v>15.13</v>
      </c>
      <c r="AC22" s="22" t="s">
        <v>183</v>
      </c>
      <c r="AD22" s="22" t="s">
        <v>184</v>
      </c>
      <c r="AE22" s="278"/>
      <c r="AF22" s="266"/>
      <c r="AG22" s="266"/>
      <c r="AH22" s="266"/>
      <c r="AI22" s="266"/>
      <c r="AJ22" s="23" t="s">
        <v>180</v>
      </c>
      <c r="AK22" s="50"/>
      <c r="AL22" s="36">
        <f t="shared" si="0"/>
        <v>0.9153055051421658</v>
      </c>
    </row>
    <row r="23" spans="1:38" s="51" customFormat="1" ht="54" x14ac:dyDescent="0.2">
      <c r="A23" s="264"/>
      <c r="B23" s="264"/>
      <c r="C23" s="264"/>
      <c r="D23" s="266"/>
      <c r="E23" s="264"/>
      <c r="F23" s="262"/>
      <c r="G23" s="54" t="s">
        <v>151</v>
      </c>
      <c r="H23" s="262"/>
      <c r="I23" s="22">
        <v>7</v>
      </c>
      <c r="J23" s="237"/>
      <c r="K23" s="237"/>
      <c r="L23" s="238"/>
      <c r="M23" s="262"/>
      <c r="N23" s="262"/>
      <c r="O23" s="265"/>
      <c r="P23" s="24" t="s">
        <v>204</v>
      </c>
      <c r="Q23" s="55" t="s">
        <v>180</v>
      </c>
      <c r="R23" s="40" t="s">
        <v>97</v>
      </c>
      <c r="S23" s="40" t="s">
        <v>46</v>
      </c>
      <c r="T23" s="56" t="s">
        <v>205</v>
      </c>
      <c r="U23" s="57" t="s">
        <v>206</v>
      </c>
      <c r="V23" s="57" t="s">
        <v>207</v>
      </c>
      <c r="W23" s="40"/>
      <c r="X23" s="277"/>
      <c r="Y23" s="55">
        <v>1.57</v>
      </c>
      <c r="Z23" s="47">
        <v>1</v>
      </c>
      <c r="AA23" s="48">
        <v>0.99</v>
      </c>
      <c r="AB23" s="29">
        <v>1.47</v>
      </c>
      <c r="AC23" s="22" t="s">
        <v>208</v>
      </c>
      <c r="AD23" s="22" t="s">
        <v>209</v>
      </c>
      <c r="AE23" s="278"/>
      <c r="AF23" s="266"/>
      <c r="AG23" s="266"/>
      <c r="AH23" s="266"/>
      <c r="AI23" s="266"/>
      <c r="AJ23" s="58" t="s">
        <v>180</v>
      </c>
      <c r="AK23" s="50"/>
      <c r="AL23" s="36">
        <f t="shared" si="0"/>
        <v>0.93630573248407634</v>
      </c>
    </row>
    <row r="24" spans="1:38" s="51" customFormat="1" ht="136.5" customHeight="1" x14ac:dyDescent="0.2">
      <c r="A24" s="237">
        <f>SUBTOTAL(3,M$5:M24)</f>
        <v>12</v>
      </c>
      <c r="B24" s="237" t="s">
        <v>173</v>
      </c>
      <c r="C24" s="237" t="s">
        <v>193</v>
      </c>
      <c r="D24" s="238" t="s">
        <v>173</v>
      </c>
      <c r="E24" s="237"/>
      <c r="F24" s="237"/>
      <c r="G24" s="23" t="s">
        <v>151</v>
      </c>
      <c r="H24" s="38"/>
      <c r="I24" s="52">
        <v>7</v>
      </c>
      <c r="J24" s="262"/>
      <c r="K24" s="262" t="s">
        <v>175</v>
      </c>
      <c r="L24" s="265" t="s">
        <v>176</v>
      </c>
      <c r="M24" s="237" t="s">
        <v>177</v>
      </c>
      <c r="N24" s="237" t="s">
        <v>178</v>
      </c>
      <c r="O24" s="238" t="s">
        <v>178</v>
      </c>
      <c r="P24" s="24" t="s">
        <v>210</v>
      </c>
      <c r="Q24" s="22" t="s">
        <v>96</v>
      </c>
      <c r="R24" s="40" t="s">
        <v>97</v>
      </c>
      <c r="S24" s="22" t="s">
        <v>211</v>
      </c>
      <c r="T24" s="25" t="s">
        <v>212</v>
      </c>
      <c r="U24" s="31" t="s">
        <v>213</v>
      </c>
      <c r="V24" s="31" t="s">
        <v>214</v>
      </c>
      <c r="W24" s="40"/>
      <c r="X24" s="275"/>
      <c r="Y24" s="22">
        <f>42.45+7.72</f>
        <v>50.17</v>
      </c>
      <c r="Z24" s="47">
        <v>0.95</v>
      </c>
      <c r="AA24" s="47">
        <v>0.76</v>
      </c>
      <c r="AB24" s="27">
        <v>39.08</v>
      </c>
      <c r="AC24" s="22" t="s">
        <v>215</v>
      </c>
      <c r="AD24" s="22" t="s">
        <v>216</v>
      </c>
      <c r="AE24" s="279"/>
      <c r="AF24" s="238"/>
      <c r="AG24" s="238"/>
      <c r="AH24" s="238"/>
      <c r="AI24" s="238"/>
      <c r="AJ24" s="23" t="s">
        <v>192</v>
      </c>
      <c r="AK24" s="50"/>
      <c r="AL24" s="36">
        <f t="shared" si="0"/>
        <v>0.77895156468008764</v>
      </c>
    </row>
    <row r="25" spans="1:38" s="51" customFormat="1" ht="126" x14ac:dyDescent="0.25">
      <c r="A25" s="237"/>
      <c r="B25" s="237"/>
      <c r="C25" s="237"/>
      <c r="D25" s="238"/>
      <c r="E25" s="237"/>
      <c r="F25" s="22"/>
      <c r="G25" s="23" t="s">
        <v>151</v>
      </c>
      <c r="H25" s="22"/>
      <c r="I25" s="22">
        <v>7</v>
      </c>
      <c r="J25" s="263"/>
      <c r="K25" s="263"/>
      <c r="L25" s="267"/>
      <c r="M25" s="237"/>
      <c r="N25" s="237"/>
      <c r="O25" s="238"/>
      <c r="P25" s="24" t="s">
        <v>156</v>
      </c>
      <c r="Q25" s="22" t="s">
        <v>43</v>
      </c>
      <c r="R25" s="22" t="s">
        <v>107</v>
      </c>
      <c r="S25" s="22" t="s">
        <v>217</v>
      </c>
      <c r="T25" s="25" t="s">
        <v>46</v>
      </c>
      <c r="U25" s="59" t="s">
        <v>218</v>
      </c>
      <c r="V25" s="59" t="s">
        <v>219</v>
      </c>
      <c r="W25" s="40">
        <v>87.59</v>
      </c>
      <c r="X25" s="29"/>
      <c r="Y25" s="22"/>
      <c r="Z25" s="22"/>
      <c r="AA25" s="40"/>
      <c r="AB25" s="40"/>
      <c r="AC25" s="22"/>
      <c r="AD25" s="22"/>
      <c r="AE25" s="279"/>
      <c r="AF25" s="238"/>
      <c r="AG25" s="238"/>
      <c r="AH25" s="238"/>
      <c r="AI25" s="238"/>
      <c r="AJ25" s="23" t="s">
        <v>55</v>
      </c>
      <c r="AK25" s="50"/>
    </row>
    <row r="26" spans="1:38" s="51" customFormat="1" ht="72" x14ac:dyDescent="0.2">
      <c r="A26" s="237">
        <f>SUBTOTAL(3,M$5:M26)</f>
        <v>13</v>
      </c>
      <c r="B26" s="237" t="s">
        <v>220</v>
      </c>
      <c r="C26" s="237" t="s">
        <v>221</v>
      </c>
      <c r="D26" s="238" t="s">
        <v>220</v>
      </c>
      <c r="E26" s="237"/>
      <c r="F26" s="237" t="s">
        <v>67</v>
      </c>
      <c r="G26" s="23" t="s">
        <v>151</v>
      </c>
      <c r="H26" s="237" t="s">
        <v>113</v>
      </c>
      <c r="I26" s="22">
        <v>8</v>
      </c>
      <c r="J26" s="237"/>
      <c r="K26" s="237" t="s">
        <v>222</v>
      </c>
      <c r="L26" s="238" t="s">
        <v>223</v>
      </c>
      <c r="M26" s="237" t="s">
        <v>224</v>
      </c>
      <c r="N26" s="237" t="s">
        <v>225</v>
      </c>
      <c r="O26" s="238" t="s">
        <v>225</v>
      </c>
      <c r="P26" s="24" t="s">
        <v>226</v>
      </c>
      <c r="Q26" s="22" t="s">
        <v>96</v>
      </c>
      <c r="R26" s="40" t="s">
        <v>227</v>
      </c>
      <c r="S26" s="22" t="s">
        <v>45</v>
      </c>
      <c r="T26" s="25" t="s">
        <v>46</v>
      </c>
      <c r="U26" s="60" t="s">
        <v>228</v>
      </c>
      <c r="V26" s="31" t="s">
        <v>229</v>
      </c>
      <c r="W26" s="40"/>
      <c r="X26" s="280">
        <v>4.07</v>
      </c>
      <c r="Y26" s="22">
        <v>2.38</v>
      </c>
      <c r="Z26" s="35">
        <v>0.71</v>
      </c>
      <c r="AA26" s="41">
        <v>0.7</v>
      </c>
      <c r="AB26" s="40">
        <v>0.92</v>
      </c>
      <c r="AC26" s="22" t="s">
        <v>230</v>
      </c>
      <c r="AD26" s="22" t="s">
        <v>101</v>
      </c>
      <c r="AE26" s="279" t="s">
        <v>146</v>
      </c>
      <c r="AF26" s="238" t="s">
        <v>231</v>
      </c>
      <c r="AG26" s="238" t="s">
        <v>161</v>
      </c>
      <c r="AH26" s="238" t="s">
        <v>162</v>
      </c>
      <c r="AI26" s="238" t="s">
        <v>232</v>
      </c>
      <c r="AJ26" s="23" t="s">
        <v>192</v>
      </c>
      <c r="AK26" s="50"/>
      <c r="AL26" s="36">
        <f>AB26/Y26</f>
        <v>0.38655462184873951</v>
      </c>
    </row>
    <row r="27" spans="1:38" s="51" customFormat="1" ht="72" x14ac:dyDescent="0.2">
      <c r="A27" s="237"/>
      <c r="B27" s="237"/>
      <c r="C27" s="237"/>
      <c r="D27" s="238"/>
      <c r="E27" s="237"/>
      <c r="F27" s="237"/>
      <c r="G27" s="23" t="s">
        <v>151</v>
      </c>
      <c r="H27" s="237"/>
      <c r="I27" s="22">
        <v>8</v>
      </c>
      <c r="J27" s="237"/>
      <c r="K27" s="237"/>
      <c r="L27" s="238"/>
      <c r="M27" s="237"/>
      <c r="N27" s="237"/>
      <c r="O27" s="238"/>
      <c r="P27" s="24" t="s">
        <v>233</v>
      </c>
      <c r="Q27" s="22" t="s">
        <v>96</v>
      </c>
      <c r="R27" s="40" t="s">
        <v>118</v>
      </c>
      <c r="S27" s="40" t="s">
        <v>46</v>
      </c>
      <c r="T27" s="56" t="s">
        <v>58</v>
      </c>
      <c r="U27" s="61" t="s">
        <v>234</v>
      </c>
      <c r="V27" s="61" t="s">
        <v>235</v>
      </c>
      <c r="W27" s="40"/>
      <c r="X27" s="280"/>
      <c r="Y27" s="22">
        <v>0.25</v>
      </c>
      <c r="Z27" s="62">
        <v>0.1</v>
      </c>
      <c r="AA27" s="62">
        <v>0</v>
      </c>
      <c r="AB27" s="27">
        <v>0</v>
      </c>
      <c r="AC27" s="22" t="s">
        <v>236</v>
      </c>
      <c r="AD27" s="22" t="s">
        <v>237</v>
      </c>
      <c r="AE27" s="279"/>
      <c r="AF27" s="279"/>
      <c r="AG27" s="238"/>
      <c r="AH27" s="238"/>
      <c r="AI27" s="238"/>
      <c r="AJ27" s="23" t="s">
        <v>238</v>
      </c>
      <c r="AK27" s="50"/>
      <c r="AL27" s="36">
        <f>AB27/Y27</f>
        <v>0</v>
      </c>
    </row>
    <row r="28" spans="1:38" s="51" customFormat="1" ht="126" x14ac:dyDescent="0.25">
      <c r="A28" s="237"/>
      <c r="B28" s="237"/>
      <c r="C28" s="237"/>
      <c r="D28" s="238"/>
      <c r="E28" s="237"/>
      <c r="F28" s="22"/>
      <c r="G28" s="23" t="s">
        <v>151</v>
      </c>
      <c r="H28" s="237"/>
      <c r="I28" s="22">
        <v>8</v>
      </c>
      <c r="J28" s="237"/>
      <c r="K28" s="237"/>
      <c r="L28" s="238"/>
      <c r="M28" s="237"/>
      <c r="N28" s="237"/>
      <c r="O28" s="238"/>
      <c r="P28" s="24" t="s">
        <v>156</v>
      </c>
      <c r="Q28" s="22" t="s">
        <v>43</v>
      </c>
      <c r="R28" s="22" t="s">
        <v>239</v>
      </c>
      <c r="S28" s="22" t="s">
        <v>240</v>
      </c>
      <c r="T28" s="25"/>
      <c r="U28" s="59" t="s">
        <v>241</v>
      </c>
      <c r="V28" s="59" t="s">
        <v>242</v>
      </c>
      <c r="W28" s="29">
        <v>2.9</v>
      </c>
      <c r="X28" s="40"/>
      <c r="Y28" s="22"/>
      <c r="Z28" s="62"/>
      <c r="AA28" s="62"/>
      <c r="AB28" s="40"/>
      <c r="AC28" s="30" t="s">
        <v>61</v>
      </c>
      <c r="AD28" s="22"/>
      <c r="AE28" s="279"/>
      <c r="AF28" s="279"/>
      <c r="AG28" s="238"/>
      <c r="AH28" s="238"/>
      <c r="AI28" s="238"/>
      <c r="AJ28" s="23" t="s">
        <v>55</v>
      </c>
      <c r="AK28" s="50"/>
    </row>
    <row r="29" spans="1:38" s="51" customFormat="1" ht="90" x14ac:dyDescent="0.2">
      <c r="A29" s="237">
        <f>SUBTOTAL(3,M$5:M29)</f>
        <v>14</v>
      </c>
      <c r="B29" s="237" t="s">
        <v>243</v>
      </c>
      <c r="C29" s="237" t="s">
        <v>244</v>
      </c>
      <c r="D29" s="238" t="s">
        <v>243</v>
      </c>
      <c r="E29" s="237" t="s">
        <v>245</v>
      </c>
      <c r="F29" s="22" t="s">
        <v>35</v>
      </c>
      <c r="G29" s="23" t="s">
        <v>151</v>
      </c>
      <c r="H29" s="22" t="s">
        <v>113</v>
      </c>
      <c r="I29" s="22">
        <v>9</v>
      </c>
      <c r="J29" s="237"/>
      <c r="K29" s="237" t="s">
        <v>246</v>
      </c>
      <c r="L29" s="238" t="s">
        <v>247</v>
      </c>
      <c r="M29" s="237" t="s">
        <v>248</v>
      </c>
      <c r="N29" s="237" t="s">
        <v>249</v>
      </c>
      <c r="O29" s="238" t="s">
        <v>249</v>
      </c>
      <c r="P29" s="24" t="s">
        <v>250</v>
      </c>
      <c r="Q29" s="22" t="s">
        <v>96</v>
      </c>
      <c r="R29" s="40" t="s">
        <v>227</v>
      </c>
      <c r="S29" s="40"/>
      <c r="T29" s="56" t="s">
        <v>46</v>
      </c>
      <c r="U29" s="63" t="s">
        <v>251</v>
      </c>
      <c r="V29" s="61" t="s">
        <v>235</v>
      </c>
      <c r="W29" s="40"/>
      <c r="X29" s="40">
        <v>13.94</v>
      </c>
      <c r="Y29" s="22">
        <v>5.85</v>
      </c>
      <c r="Z29" s="22" t="s">
        <v>252</v>
      </c>
      <c r="AA29" s="22"/>
      <c r="AB29" s="27">
        <v>0</v>
      </c>
      <c r="AC29" s="22" t="s">
        <v>253</v>
      </c>
      <c r="AD29" s="22" t="s">
        <v>254</v>
      </c>
      <c r="AE29" s="279" t="s">
        <v>146</v>
      </c>
      <c r="AF29" s="238" t="s">
        <v>231</v>
      </c>
      <c r="AG29" s="238" t="s">
        <v>161</v>
      </c>
      <c r="AH29" s="238" t="s">
        <v>186</v>
      </c>
      <c r="AI29" s="238" t="s">
        <v>255</v>
      </c>
      <c r="AJ29" s="23" t="s">
        <v>252</v>
      </c>
      <c r="AK29" s="50"/>
      <c r="AL29" s="36">
        <f>AB29/Y29</f>
        <v>0</v>
      </c>
    </row>
    <row r="30" spans="1:38" s="51" customFormat="1" ht="144" x14ac:dyDescent="0.25">
      <c r="A30" s="237"/>
      <c r="B30" s="237"/>
      <c r="C30" s="237"/>
      <c r="D30" s="238"/>
      <c r="E30" s="237"/>
      <c r="F30" s="22"/>
      <c r="G30" s="23" t="s">
        <v>151</v>
      </c>
      <c r="H30" s="22"/>
      <c r="I30" s="22">
        <v>9</v>
      </c>
      <c r="J30" s="237"/>
      <c r="K30" s="237"/>
      <c r="L30" s="238"/>
      <c r="M30" s="237"/>
      <c r="N30" s="237"/>
      <c r="O30" s="238"/>
      <c r="P30" s="24" t="s">
        <v>156</v>
      </c>
      <c r="Q30" s="22" t="s">
        <v>43</v>
      </c>
      <c r="R30" s="22" t="s">
        <v>239</v>
      </c>
      <c r="S30" s="22"/>
      <c r="T30" s="25" t="s">
        <v>46</v>
      </c>
      <c r="U30" s="59" t="s">
        <v>256</v>
      </c>
      <c r="V30" s="59" t="s">
        <v>257</v>
      </c>
      <c r="W30" s="64">
        <v>17.059999999999999</v>
      </c>
      <c r="X30" s="40"/>
      <c r="Y30" s="22"/>
      <c r="Z30" s="22"/>
      <c r="AA30" s="22"/>
      <c r="AB30" s="40"/>
      <c r="AC30" s="30" t="s">
        <v>61</v>
      </c>
      <c r="AD30" s="22"/>
      <c r="AE30" s="279"/>
      <c r="AF30" s="279"/>
      <c r="AG30" s="238"/>
      <c r="AH30" s="238"/>
      <c r="AI30" s="238"/>
      <c r="AJ30" s="23" t="s">
        <v>55</v>
      </c>
      <c r="AK30" s="50"/>
    </row>
    <row r="31" spans="1:38" s="51" customFormat="1" ht="108" x14ac:dyDescent="0.25">
      <c r="A31" s="22">
        <f>SUBTOTAL(3,M$5:M31)</f>
        <v>15</v>
      </c>
      <c r="B31" s="22" t="s">
        <v>258</v>
      </c>
      <c r="C31" s="22" t="s">
        <v>259</v>
      </c>
      <c r="D31" s="23" t="s">
        <v>258</v>
      </c>
      <c r="E31" s="22" t="s">
        <v>260</v>
      </c>
      <c r="F31" s="22" t="s">
        <v>35</v>
      </c>
      <c r="G31" s="33" t="s">
        <v>36</v>
      </c>
      <c r="H31" s="22" t="s">
        <v>113</v>
      </c>
      <c r="I31" s="22">
        <v>10</v>
      </c>
      <c r="J31" s="22"/>
      <c r="K31" s="22" t="s">
        <v>261</v>
      </c>
      <c r="L31" s="23" t="s">
        <v>262</v>
      </c>
      <c r="M31" s="22" t="s">
        <v>263</v>
      </c>
      <c r="N31" s="22" t="s">
        <v>264</v>
      </c>
      <c r="O31" s="23" t="s">
        <v>264</v>
      </c>
      <c r="P31" s="24" t="s">
        <v>265</v>
      </c>
      <c r="Q31" s="22" t="s">
        <v>43</v>
      </c>
      <c r="R31" s="22" t="s">
        <v>266</v>
      </c>
      <c r="S31" s="22"/>
      <c r="T31" s="25" t="s">
        <v>46</v>
      </c>
      <c r="U31" s="60" t="s">
        <v>267</v>
      </c>
      <c r="V31" s="31" t="s">
        <v>268</v>
      </c>
      <c r="W31" s="40">
        <v>4.54</v>
      </c>
      <c r="X31" s="40"/>
      <c r="Y31" s="22"/>
      <c r="Z31" s="22"/>
      <c r="AA31" s="22"/>
      <c r="AB31" s="40"/>
      <c r="AC31" s="22"/>
      <c r="AD31" s="22"/>
      <c r="AE31" s="279"/>
      <c r="AF31" s="279"/>
      <c r="AG31" s="238"/>
      <c r="AH31" s="238"/>
      <c r="AI31" s="238"/>
      <c r="AJ31" s="23" t="s">
        <v>55</v>
      </c>
      <c r="AK31" s="50"/>
    </row>
    <row r="32" spans="1:38" s="65" customFormat="1" ht="54" x14ac:dyDescent="0.2">
      <c r="A32" s="237">
        <f>SUBTOTAL(3,M$5:M32)</f>
        <v>16</v>
      </c>
      <c r="B32" s="237" t="s">
        <v>269</v>
      </c>
      <c r="C32" s="237" t="s">
        <v>270</v>
      </c>
      <c r="D32" s="238" t="s">
        <v>269</v>
      </c>
      <c r="E32" s="237"/>
      <c r="F32" s="237" t="s">
        <v>67</v>
      </c>
      <c r="G32" s="23" t="s">
        <v>151</v>
      </c>
      <c r="H32" s="237" t="s">
        <v>271</v>
      </c>
      <c r="I32" s="22">
        <v>11</v>
      </c>
      <c r="J32" s="237"/>
      <c r="K32" s="237" t="s">
        <v>272</v>
      </c>
      <c r="L32" s="238" t="s">
        <v>273</v>
      </c>
      <c r="M32" s="237" t="s">
        <v>274</v>
      </c>
      <c r="N32" s="237" t="s">
        <v>275</v>
      </c>
      <c r="O32" s="238" t="s">
        <v>275</v>
      </c>
      <c r="P32" s="24" t="s">
        <v>276</v>
      </c>
      <c r="Q32" s="22" t="s">
        <v>96</v>
      </c>
      <c r="R32" s="22" t="s">
        <v>227</v>
      </c>
      <c r="S32" s="22"/>
      <c r="T32" s="25" t="s">
        <v>46</v>
      </c>
      <c r="U32" s="60" t="s">
        <v>277</v>
      </c>
      <c r="V32" s="31" t="s">
        <v>278</v>
      </c>
      <c r="W32" s="40"/>
      <c r="X32" s="280">
        <v>16.850000000000001</v>
      </c>
      <c r="Y32" s="22">
        <v>4.88</v>
      </c>
      <c r="Z32" s="35">
        <v>0.92</v>
      </c>
      <c r="AA32" s="41">
        <v>0.46</v>
      </c>
      <c r="AB32" s="40">
        <v>2.62</v>
      </c>
      <c r="AC32" s="22" t="s">
        <v>279</v>
      </c>
      <c r="AD32" s="22" t="s">
        <v>101</v>
      </c>
      <c r="AE32" s="279" t="s">
        <v>146</v>
      </c>
      <c r="AF32" s="238" t="s">
        <v>231</v>
      </c>
      <c r="AG32" s="238" t="s">
        <v>161</v>
      </c>
      <c r="AH32" s="238" t="s">
        <v>161</v>
      </c>
      <c r="AI32" s="238" t="s">
        <v>280</v>
      </c>
      <c r="AJ32" s="23" t="s">
        <v>238</v>
      </c>
      <c r="AK32" s="50"/>
      <c r="AL32" s="36">
        <f>AB32/Y32</f>
        <v>0.53688524590163933</v>
      </c>
    </row>
    <row r="33" spans="1:38" s="51" customFormat="1" ht="54" x14ac:dyDescent="0.2">
      <c r="A33" s="237"/>
      <c r="B33" s="237"/>
      <c r="C33" s="237"/>
      <c r="D33" s="238"/>
      <c r="E33" s="237"/>
      <c r="F33" s="237"/>
      <c r="G33" s="23" t="s">
        <v>151</v>
      </c>
      <c r="H33" s="237"/>
      <c r="I33" s="22">
        <v>11</v>
      </c>
      <c r="J33" s="237"/>
      <c r="K33" s="237"/>
      <c r="L33" s="238"/>
      <c r="M33" s="237"/>
      <c r="N33" s="237"/>
      <c r="O33" s="238"/>
      <c r="P33" s="24" t="s">
        <v>281</v>
      </c>
      <c r="Q33" s="22" t="s">
        <v>96</v>
      </c>
      <c r="R33" s="40" t="s">
        <v>227</v>
      </c>
      <c r="S33" s="40"/>
      <c r="T33" s="56" t="s">
        <v>58</v>
      </c>
      <c r="U33" s="61" t="s">
        <v>282</v>
      </c>
      <c r="V33" s="61" t="s">
        <v>235</v>
      </c>
      <c r="W33" s="40"/>
      <c r="X33" s="280"/>
      <c r="Y33" s="22">
        <v>6.25</v>
      </c>
      <c r="Z33" s="35">
        <v>0.68</v>
      </c>
      <c r="AA33" s="41">
        <v>0.28999999999999998</v>
      </c>
      <c r="AB33" s="29">
        <v>2.2400000000000002</v>
      </c>
      <c r="AC33" s="22" t="s">
        <v>283</v>
      </c>
      <c r="AD33" s="22" t="s">
        <v>122</v>
      </c>
      <c r="AE33" s="279"/>
      <c r="AF33" s="238"/>
      <c r="AG33" s="238"/>
      <c r="AH33" s="238"/>
      <c r="AI33" s="238"/>
      <c r="AJ33" s="23" t="s">
        <v>238</v>
      </c>
      <c r="AK33" s="50"/>
      <c r="AL33" s="36">
        <f>AB33/Y33</f>
        <v>0.35840000000000005</v>
      </c>
    </row>
    <row r="34" spans="1:38" s="68" customFormat="1" ht="126" x14ac:dyDescent="0.25">
      <c r="A34" s="237"/>
      <c r="B34" s="237"/>
      <c r="C34" s="237"/>
      <c r="D34" s="238"/>
      <c r="E34" s="237"/>
      <c r="F34" s="237"/>
      <c r="G34" s="23" t="s">
        <v>151</v>
      </c>
      <c r="H34" s="237"/>
      <c r="I34" s="22">
        <v>11</v>
      </c>
      <c r="J34" s="237"/>
      <c r="K34" s="237"/>
      <c r="L34" s="238"/>
      <c r="M34" s="237"/>
      <c r="N34" s="237"/>
      <c r="O34" s="238"/>
      <c r="P34" s="24" t="s">
        <v>265</v>
      </c>
      <c r="Q34" s="22" t="s">
        <v>43</v>
      </c>
      <c r="R34" s="22" t="s">
        <v>239</v>
      </c>
      <c r="S34" s="22"/>
      <c r="T34" s="25" t="s">
        <v>46</v>
      </c>
      <c r="U34" s="26" t="s">
        <v>284</v>
      </c>
      <c r="V34" s="66" t="s">
        <v>285</v>
      </c>
      <c r="W34" s="40">
        <v>3.08</v>
      </c>
      <c r="X34" s="40"/>
      <c r="Y34" s="22"/>
      <c r="Z34" s="35"/>
      <c r="AA34" s="41"/>
      <c r="AB34" s="29"/>
      <c r="AC34" s="30" t="s">
        <v>61</v>
      </c>
      <c r="AD34" s="22"/>
      <c r="AE34" s="279"/>
      <c r="AF34" s="238"/>
      <c r="AG34" s="238"/>
      <c r="AH34" s="238"/>
      <c r="AI34" s="238"/>
      <c r="AJ34" s="23" t="s">
        <v>55</v>
      </c>
      <c r="AK34" s="67"/>
    </row>
    <row r="35" spans="1:38" s="51" customFormat="1" ht="72" x14ac:dyDescent="0.25">
      <c r="A35" s="237">
        <f>SUBTOTAL(3,M$5:M35)</f>
        <v>17</v>
      </c>
      <c r="B35" s="237" t="s">
        <v>269</v>
      </c>
      <c r="C35" s="237" t="s">
        <v>270</v>
      </c>
      <c r="D35" s="238" t="s">
        <v>269</v>
      </c>
      <c r="E35" s="237"/>
      <c r="F35" s="237"/>
      <c r="G35" s="23" t="s">
        <v>151</v>
      </c>
      <c r="H35" s="237"/>
      <c r="I35" s="22">
        <v>11</v>
      </c>
      <c r="J35" s="237"/>
      <c r="K35" s="237" t="s">
        <v>272</v>
      </c>
      <c r="L35" s="238" t="s">
        <v>273</v>
      </c>
      <c r="M35" s="237" t="s">
        <v>286</v>
      </c>
      <c r="N35" s="237" t="s">
        <v>287</v>
      </c>
      <c r="O35" s="238" t="s">
        <v>287</v>
      </c>
      <c r="P35" s="271" t="s">
        <v>156</v>
      </c>
      <c r="Q35" s="22" t="s">
        <v>43</v>
      </c>
      <c r="R35" s="22" t="s">
        <v>239</v>
      </c>
      <c r="S35" s="22"/>
      <c r="T35" s="25" t="s">
        <v>46</v>
      </c>
      <c r="U35" s="59" t="s">
        <v>288</v>
      </c>
      <c r="V35" s="69" t="s">
        <v>289</v>
      </c>
      <c r="W35" s="281">
        <v>12.92</v>
      </c>
      <c r="X35" s="40"/>
      <c r="Y35" s="22"/>
      <c r="Z35" s="35"/>
      <c r="AA35" s="41"/>
      <c r="AB35" s="29"/>
      <c r="AC35" s="30" t="s">
        <v>61</v>
      </c>
      <c r="AD35" s="22"/>
      <c r="AE35" s="279"/>
      <c r="AF35" s="238"/>
      <c r="AG35" s="238"/>
      <c r="AH35" s="238"/>
      <c r="AI35" s="238"/>
      <c r="AJ35" s="23" t="s">
        <v>55</v>
      </c>
      <c r="AK35" s="50"/>
    </row>
    <row r="36" spans="1:38" s="51" customFormat="1" ht="126" x14ac:dyDescent="0.25">
      <c r="A36" s="237"/>
      <c r="B36" s="237"/>
      <c r="C36" s="237"/>
      <c r="D36" s="238"/>
      <c r="E36" s="237"/>
      <c r="F36" s="22"/>
      <c r="G36" s="23" t="s">
        <v>151</v>
      </c>
      <c r="H36" s="22"/>
      <c r="I36" s="22">
        <v>11</v>
      </c>
      <c r="J36" s="237"/>
      <c r="K36" s="237"/>
      <c r="L36" s="238"/>
      <c r="M36" s="237"/>
      <c r="N36" s="237"/>
      <c r="O36" s="238"/>
      <c r="P36" s="271"/>
      <c r="Q36" s="22" t="s">
        <v>43</v>
      </c>
      <c r="R36" s="22" t="s">
        <v>80</v>
      </c>
      <c r="S36" s="22"/>
      <c r="T36" s="25" t="s">
        <v>58</v>
      </c>
      <c r="U36" s="59" t="s">
        <v>290</v>
      </c>
      <c r="V36" s="70" t="s">
        <v>291</v>
      </c>
      <c r="W36" s="282"/>
      <c r="X36" s="40"/>
      <c r="Y36" s="22"/>
      <c r="Z36" s="35"/>
      <c r="AA36" s="41"/>
      <c r="AB36" s="29"/>
      <c r="AC36" s="43" t="s">
        <v>167</v>
      </c>
      <c r="AD36" s="22"/>
      <c r="AE36" s="279"/>
      <c r="AF36" s="238"/>
      <c r="AG36" s="238"/>
      <c r="AH36" s="238"/>
      <c r="AI36" s="238"/>
      <c r="AJ36" s="23" t="s">
        <v>55</v>
      </c>
      <c r="AK36" s="50"/>
    </row>
    <row r="37" spans="1:38" s="51" customFormat="1" ht="127.5" x14ac:dyDescent="0.2">
      <c r="A37" s="237">
        <f>SUBTOTAL(3,M$5:M37)</f>
        <v>18</v>
      </c>
      <c r="B37" s="237" t="s">
        <v>292</v>
      </c>
      <c r="C37" s="237" t="s">
        <v>293</v>
      </c>
      <c r="D37" s="238" t="s">
        <v>292</v>
      </c>
      <c r="E37" s="237" t="s">
        <v>294</v>
      </c>
      <c r="F37" s="22" t="s">
        <v>35</v>
      </c>
      <c r="G37" s="71" t="s">
        <v>151</v>
      </c>
      <c r="H37" s="22" t="s">
        <v>271</v>
      </c>
      <c r="I37" s="22">
        <v>12</v>
      </c>
      <c r="J37" s="237"/>
      <c r="K37" s="237" t="s">
        <v>295</v>
      </c>
      <c r="L37" s="238" t="s">
        <v>296</v>
      </c>
      <c r="M37" s="237" t="s">
        <v>297</v>
      </c>
      <c r="N37" s="237" t="s">
        <v>298</v>
      </c>
      <c r="O37" s="238" t="s">
        <v>298</v>
      </c>
      <c r="P37" s="24" t="s">
        <v>276</v>
      </c>
      <c r="Q37" s="22" t="s">
        <v>96</v>
      </c>
      <c r="R37" s="40" t="s">
        <v>227</v>
      </c>
      <c r="S37" s="40"/>
      <c r="T37" s="56" t="s">
        <v>46</v>
      </c>
      <c r="U37" s="31" t="s">
        <v>299</v>
      </c>
      <c r="V37" s="31" t="s">
        <v>300</v>
      </c>
      <c r="W37" s="40"/>
      <c r="X37" s="280">
        <v>28.13</v>
      </c>
      <c r="Y37" s="22">
        <v>5.91</v>
      </c>
      <c r="Z37" s="35">
        <v>0.6</v>
      </c>
      <c r="AA37" s="41">
        <v>0.6</v>
      </c>
      <c r="AB37" s="40">
        <v>2.57</v>
      </c>
      <c r="AC37" s="22" t="s">
        <v>301</v>
      </c>
      <c r="AD37" s="22" t="s">
        <v>122</v>
      </c>
      <c r="AE37" s="279" t="s">
        <v>50</v>
      </c>
      <c r="AF37" s="279" t="s">
        <v>302</v>
      </c>
      <c r="AG37" s="238" t="s">
        <v>161</v>
      </c>
      <c r="AH37" s="238" t="s">
        <v>303</v>
      </c>
      <c r="AI37" s="238" t="s">
        <v>304</v>
      </c>
      <c r="AJ37" s="42" t="s">
        <v>305</v>
      </c>
      <c r="AK37" s="50"/>
      <c r="AL37" s="36">
        <f>AB37/Y37</f>
        <v>0.43485617597292719</v>
      </c>
    </row>
    <row r="38" spans="1:38" s="51" customFormat="1" ht="90" x14ac:dyDescent="0.2">
      <c r="A38" s="237"/>
      <c r="B38" s="237"/>
      <c r="C38" s="237"/>
      <c r="D38" s="238"/>
      <c r="E38" s="237"/>
      <c r="F38" s="22"/>
      <c r="G38" s="33" t="s">
        <v>151</v>
      </c>
      <c r="H38" s="22"/>
      <c r="I38" s="22">
        <v>12</v>
      </c>
      <c r="J38" s="237"/>
      <c r="K38" s="237"/>
      <c r="L38" s="238"/>
      <c r="M38" s="237"/>
      <c r="N38" s="237"/>
      <c r="O38" s="238"/>
      <c r="P38" s="24" t="s">
        <v>281</v>
      </c>
      <c r="Q38" s="22" t="s">
        <v>96</v>
      </c>
      <c r="R38" s="40" t="s">
        <v>227</v>
      </c>
      <c r="S38" s="40"/>
      <c r="T38" s="56" t="s">
        <v>58</v>
      </c>
      <c r="U38" s="61" t="s">
        <v>306</v>
      </c>
      <c r="V38" s="61" t="s">
        <v>235</v>
      </c>
      <c r="W38" s="40"/>
      <c r="X38" s="280"/>
      <c r="Y38" s="22">
        <v>2.63</v>
      </c>
      <c r="Z38" s="22" t="s">
        <v>252</v>
      </c>
      <c r="AA38" s="22"/>
      <c r="AB38" s="27">
        <v>0</v>
      </c>
      <c r="AC38" s="22" t="s">
        <v>307</v>
      </c>
      <c r="AD38" s="22" t="s">
        <v>254</v>
      </c>
      <c r="AE38" s="279"/>
      <c r="AF38" s="279"/>
      <c r="AG38" s="238"/>
      <c r="AH38" s="238"/>
      <c r="AI38" s="238"/>
      <c r="AJ38" s="23" t="s">
        <v>308</v>
      </c>
      <c r="AK38" s="50"/>
      <c r="AL38" s="36">
        <f>AB38/Y38</f>
        <v>0</v>
      </c>
    </row>
    <row r="39" spans="1:38" s="51" customFormat="1" ht="72" x14ac:dyDescent="0.25">
      <c r="A39" s="237"/>
      <c r="B39" s="237"/>
      <c r="C39" s="237"/>
      <c r="D39" s="238"/>
      <c r="E39" s="237"/>
      <c r="F39" s="22"/>
      <c r="G39" s="33" t="s">
        <v>151</v>
      </c>
      <c r="H39" s="22"/>
      <c r="I39" s="22">
        <v>12</v>
      </c>
      <c r="J39" s="237"/>
      <c r="K39" s="237"/>
      <c r="L39" s="238"/>
      <c r="M39" s="237"/>
      <c r="N39" s="237"/>
      <c r="O39" s="238"/>
      <c r="P39" s="24" t="s">
        <v>265</v>
      </c>
      <c r="Q39" s="22" t="s">
        <v>43</v>
      </c>
      <c r="R39" s="22" t="s">
        <v>239</v>
      </c>
      <c r="S39" s="22"/>
      <c r="T39" s="25" t="s">
        <v>46</v>
      </c>
      <c r="U39" s="26" t="s">
        <v>309</v>
      </c>
      <c r="V39" s="66" t="s">
        <v>310</v>
      </c>
      <c r="W39" s="40">
        <v>2.17</v>
      </c>
      <c r="X39" s="40"/>
      <c r="Y39" s="22"/>
      <c r="Z39" s="22"/>
      <c r="AA39" s="22"/>
      <c r="AB39" s="40"/>
      <c r="AC39" s="30" t="s">
        <v>61</v>
      </c>
      <c r="AD39" s="22"/>
      <c r="AE39" s="279"/>
      <c r="AF39" s="279"/>
      <c r="AG39" s="238"/>
      <c r="AH39" s="238"/>
      <c r="AI39" s="238"/>
      <c r="AJ39" s="23" t="s">
        <v>55</v>
      </c>
      <c r="AK39" s="50"/>
    </row>
    <row r="40" spans="1:38" s="51" customFormat="1" ht="90" x14ac:dyDescent="0.25">
      <c r="A40" s="237">
        <f>SUBTOTAL(3,M$5:M40)</f>
        <v>19</v>
      </c>
      <c r="B40" s="237" t="s">
        <v>311</v>
      </c>
      <c r="C40" s="237" t="s">
        <v>312</v>
      </c>
      <c r="D40" s="238" t="s">
        <v>311</v>
      </c>
      <c r="E40" s="237" t="s">
        <v>313</v>
      </c>
      <c r="F40" s="22" t="s">
        <v>314</v>
      </c>
      <c r="G40" s="72" t="s">
        <v>151</v>
      </c>
      <c r="H40" s="22" t="s">
        <v>271</v>
      </c>
      <c r="I40" s="22">
        <v>13</v>
      </c>
      <c r="J40" s="237"/>
      <c r="K40" s="237" t="s">
        <v>315</v>
      </c>
      <c r="L40" s="238" t="s">
        <v>316</v>
      </c>
      <c r="M40" s="237" t="s">
        <v>317</v>
      </c>
      <c r="N40" s="237" t="s">
        <v>318</v>
      </c>
      <c r="O40" s="238" t="s">
        <v>318</v>
      </c>
      <c r="P40" s="271" t="s">
        <v>156</v>
      </c>
      <c r="Q40" s="22" t="s">
        <v>43</v>
      </c>
      <c r="R40" s="22" t="s">
        <v>239</v>
      </c>
      <c r="S40" s="22"/>
      <c r="T40" s="22" t="s">
        <v>46</v>
      </c>
      <c r="U40" s="66" t="s">
        <v>319</v>
      </c>
      <c r="V40" s="66" t="s">
        <v>320</v>
      </c>
      <c r="W40" s="40">
        <v>11.38</v>
      </c>
      <c r="X40" s="40"/>
      <c r="Y40" s="22"/>
      <c r="Z40" s="22"/>
      <c r="AA40" s="22"/>
      <c r="AB40" s="40"/>
      <c r="AC40" s="30" t="s">
        <v>61</v>
      </c>
      <c r="AD40" s="22"/>
      <c r="AE40" s="279" t="s">
        <v>146</v>
      </c>
      <c r="AF40" s="238" t="s">
        <v>51</v>
      </c>
      <c r="AG40" s="238" t="s">
        <v>161</v>
      </c>
      <c r="AH40" s="238" t="s">
        <v>321</v>
      </c>
      <c r="AI40" s="238" t="s">
        <v>322</v>
      </c>
      <c r="AJ40" s="23" t="s">
        <v>55</v>
      </c>
      <c r="AK40" s="50"/>
    </row>
    <row r="41" spans="1:38" s="51" customFormat="1" ht="126" x14ac:dyDescent="0.25">
      <c r="A41" s="237"/>
      <c r="B41" s="237"/>
      <c r="C41" s="237"/>
      <c r="D41" s="238"/>
      <c r="E41" s="237"/>
      <c r="F41" s="22"/>
      <c r="G41" s="23" t="s">
        <v>151</v>
      </c>
      <c r="H41" s="22"/>
      <c r="I41" s="22">
        <v>13</v>
      </c>
      <c r="J41" s="237"/>
      <c r="K41" s="237"/>
      <c r="L41" s="238"/>
      <c r="M41" s="237"/>
      <c r="N41" s="237"/>
      <c r="O41" s="238"/>
      <c r="P41" s="271"/>
      <c r="Q41" s="22" t="s">
        <v>43</v>
      </c>
      <c r="R41" s="22" t="s">
        <v>80</v>
      </c>
      <c r="S41" s="22"/>
      <c r="T41" s="22" t="s">
        <v>58</v>
      </c>
      <c r="U41" s="66" t="s">
        <v>323</v>
      </c>
      <c r="V41" s="66" t="s">
        <v>324</v>
      </c>
      <c r="W41" s="40"/>
      <c r="X41" s="40"/>
      <c r="Y41" s="22"/>
      <c r="Z41" s="22"/>
      <c r="AA41" s="22"/>
      <c r="AB41" s="40"/>
      <c r="AC41" s="28" t="s">
        <v>49</v>
      </c>
      <c r="AD41" s="22"/>
      <c r="AE41" s="279"/>
      <c r="AF41" s="279"/>
      <c r="AG41" s="238"/>
      <c r="AH41" s="238"/>
      <c r="AI41" s="238"/>
      <c r="AJ41" s="23" t="s">
        <v>55</v>
      </c>
      <c r="AK41" s="50"/>
    </row>
    <row r="42" spans="1:38" s="51" customFormat="1" ht="72" x14ac:dyDescent="0.2">
      <c r="A42" s="237">
        <f>SUBTOTAL(3,M$5:M42)</f>
        <v>20</v>
      </c>
      <c r="B42" s="237" t="s">
        <v>325</v>
      </c>
      <c r="C42" s="237" t="s">
        <v>326</v>
      </c>
      <c r="D42" s="238" t="s">
        <v>325</v>
      </c>
      <c r="E42" s="237"/>
      <c r="F42" s="22" t="s">
        <v>67</v>
      </c>
      <c r="G42" s="72" t="s">
        <v>151</v>
      </c>
      <c r="H42" s="22" t="s">
        <v>271</v>
      </c>
      <c r="I42" s="22">
        <v>14</v>
      </c>
      <c r="J42" s="237"/>
      <c r="K42" s="237" t="s">
        <v>327</v>
      </c>
      <c r="L42" s="238" t="s">
        <v>328</v>
      </c>
      <c r="M42" s="237" t="s">
        <v>329</v>
      </c>
      <c r="N42" s="237" t="s">
        <v>330</v>
      </c>
      <c r="O42" s="238" t="s">
        <v>330</v>
      </c>
      <c r="P42" s="24" t="s">
        <v>233</v>
      </c>
      <c r="Q42" s="22" t="s">
        <v>96</v>
      </c>
      <c r="R42" s="40" t="s">
        <v>227</v>
      </c>
      <c r="S42" s="40"/>
      <c r="T42" s="56" t="s">
        <v>46</v>
      </c>
      <c r="U42" s="61" t="s">
        <v>234</v>
      </c>
      <c r="V42" s="61" t="s">
        <v>235</v>
      </c>
      <c r="W42" s="40"/>
      <c r="X42" s="40">
        <v>3.25</v>
      </c>
      <c r="Y42" s="22">
        <v>0.24</v>
      </c>
      <c r="Z42" s="35">
        <v>0.8</v>
      </c>
      <c r="AA42" s="35">
        <v>0.42</v>
      </c>
      <c r="AB42" s="27">
        <v>0</v>
      </c>
      <c r="AC42" s="22" t="s">
        <v>331</v>
      </c>
      <c r="AD42" s="22" t="s">
        <v>101</v>
      </c>
      <c r="AE42" s="279" t="s">
        <v>146</v>
      </c>
      <c r="AF42" s="283" t="s">
        <v>231</v>
      </c>
      <c r="AG42" s="238" t="s">
        <v>161</v>
      </c>
      <c r="AH42" s="238" t="s">
        <v>332</v>
      </c>
      <c r="AI42" s="238" t="s">
        <v>333</v>
      </c>
      <c r="AJ42" s="23" t="s">
        <v>334</v>
      </c>
      <c r="AK42" s="50"/>
      <c r="AL42" s="36">
        <f>AB42/Y42</f>
        <v>0</v>
      </c>
    </row>
    <row r="43" spans="1:38" s="51" customFormat="1" ht="90" x14ac:dyDescent="0.25">
      <c r="A43" s="237"/>
      <c r="B43" s="237"/>
      <c r="C43" s="237"/>
      <c r="D43" s="238"/>
      <c r="E43" s="237"/>
      <c r="F43" s="22"/>
      <c r="G43" s="23" t="s">
        <v>151</v>
      </c>
      <c r="H43" s="22"/>
      <c r="I43" s="22">
        <v>14</v>
      </c>
      <c r="J43" s="237"/>
      <c r="K43" s="237"/>
      <c r="L43" s="238"/>
      <c r="M43" s="237"/>
      <c r="N43" s="237"/>
      <c r="O43" s="238"/>
      <c r="P43" s="271" t="s">
        <v>156</v>
      </c>
      <c r="Q43" s="22" t="s">
        <v>43</v>
      </c>
      <c r="R43" s="22" t="s">
        <v>239</v>
      </c>
      <c r="S43" s="22"/>
      <c r="T43" s="25" t="s">
        <v>46</v>
      </c>
      <c r="U43" s="26" t="s">
        <v>335</v>
      </c>
      <c r="V43" s="66" t="s">
        <v>336</v>
      </c>
      <c r="W43" s="40">
        <v>4.92</v>
      </c>
      <c r="X43" s="40"/>
      <c r="Y43" s="22"/>
      <c r="Z43" s="35"/>
      <c r="AA43" s="35"/>
      <c r="AB43" s="40"/>
      <c r="AC43" s="73" t="s">
        <v>337</v>
      </c>
      <c r="AD43" s="22"/>
      <c r="AE43" s="279"/>
      <c r="AF43" s="284"/>
      <c r="AG43" s="238"/>
      <c r="AH43" s="238"/>
      <c r="AI43" s="238"/>
      <c r="AJ43" s="23" t="s">
        <v>55</v>
      </c>
      <c r="AK43" s="50"/>
    </row>
    <row r="44" spans="1:38" s="51" customFormat="1" ht="216" x14ac:dyDescent="0.25">
      <c r="A44" s="237"/>
      <c r="B44" s="237"/>
      <c r="C44" s="237"/>
      <c r="D44" s="238"/>
      <c r="E44" s="237"/>
      <c r="F44" s="22"/>
      <c r="G44" s="23" t="s">
        <v>151</v>
      </c>
      <c r="H44" s="22"/>
      <c r="I44" s="22">
        <v>14</v>
      </c>
      <c r="J44" s="237"/>
      <c r="K44" s="237"/>
      <c r="L44" s="238"/>
      <c r="M44" s="237"/>
      <c r="N44" s="237"/>
      <c r="O44" s="238"/>
      <c r="P44" s="271"/>
      <c r="Q44" s="22" t="s">
        <v>43</v>
      </c>
      <c r="R44" s="22" t="s">
        <v>80</v>
      </c>
      <c r="S44" s="22"/>
      <c r="T44" s="25" t="s">
        <v>58</v>
      </c>
      <c r="U44" s="26" t="s">
        <v>338</v>
      </c>
      <c r="V44" s="66" t="s">
        <v>339</v>
      </c>
      <c r="W44" s="40"/>
      <c r="X44" s="40"/>
      <c r="Y44" s="22"/>
      <c r="Z44" s="35"/>
      <c r="AA44" s="35"/>
      <c r="AB44" s="40"/>
      <c r="AC44" s="43" t="s">
        <v>167</v>
      </c>
      <c r="AD44" s="22"/>
      <c r="AE44" s="279"/>
      <c r="AF44" s="284"/>
      <c r="AG44" s="238"/>
      <c r="AH44" s="238"/>
      <c r="AI44" s="238"/>
      <c r="AJ44" s="23" t="s">
        <v>55</v>
      </c>
      <c r="AK44" s="50"/>
    </row>
    <row r="45" spans="1:38" customFormat="1" ht="108" x14ac:dyDescent="0.25">
      <c r="A45" s="22">
        <f>SUBTOTAL(3,M$5:M45)</f>
        <v>21</v>
      </c>
      <c r="B45" s="22" t="s">
        <v>340</v>
      </c>
      <c r="C45" s="22" t="s">
        <v>341</v>
      </c>
      <c r="D45" s="23" t="s">
        <v>340</v>
      </c>
      <c r="E45" s="22"/>
      <c r="F45" s="22" t="s">
        <v>67</v>
      </c>
      <c r="G45" s="72" t="s">
        <v>342</v>
      </c>
      <c r="H45" s="22" t="s">
        <v>271</v>
      </c>
      <c r="I45" s="22">
        <v>15</v>
      </c>
      <c r="J45" s="22"/>
      <c r="K45" s="22" t="s">
        <v>343</v>
      </c>
      <c r="L45" s="23" t="s">
        <v>344</v>
      </c>
      <c r="M45" s="22" t="s">
        <v>345</v>
      </c>
      <c r="N45" s="22" t="s">
        <v>271</v>
      </c>
      <c r="O45" s="23" t="s">
        <v>271</v>
      </c>
      <c r="P45" s="24"/>
      <c r="Q45" s="40"/>
      <c r="R45" s="40"/>
      <c r="S45" s="40"/>
      <c r="T45" s="56"/>
      <c r="U45" s="61"/>
      <c r="V45" s="61"/>
      <c r="W45" s="40"/>
      <c r="X45" s="40"/>
      <c r="Y45" s="22"/>
      <c r="Z45" s="22"/>
      <c r="AA45" s="40"/>
      <c r="AB45" s="40"/>
      <c r="AC45" s="22"/>
      <c r="AD45" s="22"/>
      <c r="AE45" s="74" t="s">
        <v>73</v>
      </c>
      <c r="AF45" s="74" t="s">
        <v>73</v>
      </c>
      <c r="AG45" s="285" t="s">
        <v>74</v>
      </c>
      <c r="AH45" s="286"/>
      <c r="AI45" s="287"/>
      <c r="AJ45" s="23" t="s">
        <v>74</v>
      </c>
      <c r="AK45" s="50"/>
    </row>
    <row r="46" spans="1:38" customFormat="1" ht="90" x14ac:dyDescent="0.25">
      <c r="A46" s="22">
        <f>SUBTOTAL(3,M$5:M46)</f>
        <v>22</v>
      </c>
      <c r="B46" s="22" t="s">
        <v>346</v>
      </c>
      <c r="C46" s="22" t="s">
        <v>347</v>
      </c>
      <c r="D46" s="23" t="s">
        <v>346</v>
      </c>
      <c r="E46" s="22"/>
      <c r="F46" s="22" t="s">
        <v>67</v>
      </c>
      <c r="G46" s="72" t="s">
        <v>342</v>
      </c>
      <c r="H46" s="22" t="s">
        <v>271</v>
      </c>
      <c r="I46" s="22">
        <v>16</v>
      </c>
      <c r="J46" s="22"/>
      <c r="K46" s="22" t="s">
        <v>348</v>
      </c>
      <c r="L46" s="23" t="s">
        <v>349</v>
      </c>
      <c r="M46" s="22" t="s">
        <v>345</v>
      </c>
      <c r="N46" s="22" t="s">
        <v>271</v>
      </c>
      <c r="O46" s="23" t="s">
        <v>271</v>
      </c>
      <c r="P46" s="24"/>
      <c r="Q46" s="22"/>
      <c r="R46" s="22"/>
      <c r="S46" s="22"/>
      <c r="T46" s="25"/>
      <c r="U46" s="31"/>
      <c r="V46" s="31"/>
      <c r="W46" s="22"/>
      <c r="X46" s="40"/>
      <c r="Y46" s="22"/>
      <c r="Z46" s="22"/>
      <c r="AA46" s="40"/>
      <c r="AB46" s="40"/>
      <c r="AC46" s="22"/>
      <c r="AD46" s="22"/>
      <c r="AE46" s="74" t="s">
        <v>73</v>
      </c>
      <c r="AF46" s="74" t="s">
        <v>73</v>
      </c>
      <c r="AG46" s="285" t="s">
        <v>74</v>
      </c>
      <c r="AH46" s="286"/>
      <c r="AI46" s="287"/>
      <c r="AJ46" s="23" t="s">
        <v>74</v>
      </c>
      <c r="AK46" s="50"/>
    </row>
    <row r="47" spans="1:38" customFormat="1" ht="90" x14ac:dyDescent="0.25">
      <c r="A47" s="22">
        <f>SUBTOTAL(3,M$5:M47)</f>
        <v>23</v>
      </c>
      <c r="B47" s="22" t="s">
        <v>350</v>
      </c>
      <c r="C47" s="22" t="s">
        <v>351</v>
      </c>
      <c r="D47" s="23" t="s">
        <v>350</v>
      </c>
      <c r="E47" s="22"/>
      <c r="F47" s="22" t="s">
        <v>67</v>
      </c>
      <c r="G47" s="72" t="s">
        <v>342</v>
      </c>
      <c r="H47" s="22" t="s">
        <v>271</v>
      </c>
      <c r="I47" s="22">
        <v>17</v>
      </c>
      <c r="J47" s="22"/>
      <c r="K47" s="22" t="s">
        <v>352</v>
      </c>
      <c r="L47" s="23" t="s">
        <v>353</v>
      </c>
      <c r="M47" s="22" t="s">
        <v>345</v>
      </c>
      <c r="N47" s="22" t="s">
        <v>354</v>
      </c>
      <c r="O47" s="23" t="s">
        <v>354</v>
      </c>
      <c r="P47" s="24"/>
      <c r="Q47" s="22"/>
      <c r="R47" s="22"/>
      <c r="S47" s="22"/>
      <c r="T47" s="25"/>
      <c r="U47" s="31"/>
      <c r="V47" s="31"/>
      <c r="W47" s="22"/>
      <c r="X47" s="40"/>
      <c r="Y47" s="22"/>
      <c r="Z47" s="22"/>
      <c r="AA47" s="40"/>
      <c r="AB47" s="40"/>
      <c r="AC47" s="22"/>
      <c r="AD47" s="22"/>
      <c r="AE47" s="74" t="s">
        <v>73</v>
      </c>
      <c r="AF47" s="74" t="s">
        <v>73</v>
      </c>
      <c r="AG47" s="285" t="s">
        <v>74</v>
      </c>
      <c r="AH47" s="286"/>
      <c r="AI47" s="287"/>
      <c r="AJ47" s="23" t="s">
        <v>74</v>
      </c>
      <c r="AK47" s="50"/>
    </row>
    <row r="48" spans="1:38" customFormat="1" ht="90" x14ac:dyDescent="0.25">
      <c r="A48" s="22">
        <f>SUBTOTAL(3,M$5:M48)</f>
        <v>24</v>
      </c>
      <c r="B48" s="22" t="s">
        <v>355</v>
      </c>
      <c r="C48" s="22" t="s">
        <v>356</v>
      </c>
      <c r="D48" s="23" t="s">
        <v>355</v>
      </c>
      <c r="E48" s="22"/>
      <c r="F48" s="22" t="s">
        <v>67</v>
      </c>
      <c r="G48" s="72" t="s">
        <v>342</v>
      </c>
      <c r="H48" s="22" t="s">
        <v>271</v>
      </c>
      <c r="I48" s="22">
        <v>18</v>
      </c>
      <c r="J48" s="22"/>
      <c r="K48" s="22" t="s">
        <v>357</v>
      </c>
      <c r="L48" s="23" t="s">
        <v>358</v>
      </c>
      <c r="M48" s="22" t="s">
        <v>345</v>
      </c>
      <c r="N48" s="22" t="s">
        <v>359</v>
      </c>
      <c r="O48" s="23" t="s">
        <v>359</v>
      </c>
      <c r="P48" s="24"/>
      <c r="Q48" s="22"/>
      <c r="R48" s="22"/>
      <c r="S48" s="22"/>
      <c r="T48" s="25"/>
      <c r="U48" s="31"/>
      <c r="V48" s="31"/>
      <c r="W48" s="22"/>
      <c r="X48" s="40"/>
      <c r="Y48" s="22"/>
      <c r="Z48" s="22"/>
      <c r="AA48" s="40"/>
      <c r="AB48" s="40"/>
      <c r="AC48" s="22"/>
      <c r="AD48" s="22"/>
      <c r="AE48" s="74" t="s">
        <v>73</v>
      </c>
      <c r="AF48" s="74" t="s">
        <v>73</v>
      </c>
      <c r="AG48" s="285" t="s">
        <v>74</v>
      </c>
      <c r="AH48" s="286"/>
      <c r="AI48" s="287"/>
      <c r="AJ48" s="23" t="s">
        <v>74</v>
      </c>
      <c r="AK48" s="50"/>
    </row>
    <row r="49" spans="1:38" customFormat="1" ht="108" x14ac:dyDescent="0.25">
      <c r="A49" s="22">
        <f>SUBTOTAL(3,M$5:M49)</f>
        <v>25</v>
      </c>
      <c r="B49" s="22" t="s">
        <v>360</v>
      </c>
      <c r="C49" s="22" t="s">
        <v>361</v>
      </c>
      <c r="D49" s="23" t="s">
        <v>360</v>
      </c>
      <c r="E49" s="22"/>
      <c r="F49" s="22" t="s">
        <v>67</v>
      </c>
      <c r="G49" s="71" t="s">
        <v>342</v>
      </c>
      <c r="H49" s="22" t="s">
        <v>271</v>
      </c>
      <c r="I49" s="22">
        <v>19</v>
      </c>
      <c r="J49" s="22"/>
      <c r="K49" s="22" t="s">
        <v>362</v>
      </c>
      <c r="L49" s="23" t="s">
        <v>363</v>
      </c>
      <c r="M49" s="22" t="s">
        <v>345</v>
      </c>
      <c r="N49" s="22" t="s">
        <v>271</v>
      </c>
      <c r="O49" s="23" t="s">
        <v>271</v>
      </c>
      <c r="P49" s="24" t="s">
        <v>364</v>
      </c>
      <c r="Q49" s="22" t="s">
        <v>96</v>
      </c>
      <c r="R49" s="40" t="s">
        <v>227</v>
      </c>
      <c r="S49" s="40"/>
      <c r="T49" s="56" t="s">
        <v>46</v>
      </c>
      <c r="U49" s="31" t="s">
        <v>365</v>
      </c>
      <c r="V49" s="31" t="s">
        <v>366</v>
      </c>
      <c r="W49" s="40"/>
      <c r="X49" s="29">
        <v>105.7</v>
      </c>
      <c r="Y49" s="22">
        <v>3.61</v>
      </c>
      <c r="Z49" s="62">
        <v>0.96</v>
      </c>
      <c r="AA49" s="75">
        <v>0.95</v>
      </c>
      <c r="AB49" s="40">
        <v>2.98</v>
      </c>
      <c r="AC49" s="22"/>
      <c r="AD49" s="22" t="s">
        <v>101</v>
      </c>
      <c r="AE49" s="72" t="s">
        <v>146</v>
      </c>
      <c r="AF49" s="39" t="s">
        <v>367</v>
      </c>
      <c r="AG49" s="23" t="s">
        <v>161</v>
      </c>
      <c r="AH49" s="23" t="s">
        <v>332</v>
      </c>
      <c r="AI49" s="23" t="s">
        <v>368</v>
      </c>
      <c r="AJ49" s="72"/>
      <c r="AK49" s="50"/>
      <c r="AL49" s="36">
        <f>AB49/Y49</f>
        <v>0.82548476454293629</v>
      </c>
    </row>
    <row r="50" spans="1:38" customFormat="1" ht="90" x14ac:dyDescent="0.25">
      <c r="A50" s="22">
        <f>SUBTOTAL(3,M$5:M50)</f>
        <v>26</v>
      </c>
      <c r="B50" s="22" t="s">
        <v>369</v>
      </c>
      <c r="C50" s="22" t="s">
        <v>370</v>
      </c>
      <c r="D50" s="23" t="s">
        <v>369</v>
      </c>
      <c r="E50" s="22"/>
      <c r="F50" s="22" t="s">
        <v>67</v>
      </c>
      <c r="G50" s="72" t="s">
        <v>342</v>
      </c>
      <c r="H50" s="22" t="s">
        <v>271</v>
      </c>
      <c r="I50" s="22">
        <v>20</v>
      </c>
      <c r="J50" s="22"/>
      <c r="K50" s="22" t="s">
        <v>371</v>
      </c>
      <c r="L50" s="23" t="s">
        <v>372</v>
      </c>
      <c r="M50" s="22" t="s">
        <v>373</v>
      </c>
      <c r="N50" s="22" t="s">
        <v>374</v>
      </c>
      <c r="O50" s="23" t="s">
        <v>374</v>
      </c>
      <c r="P50" s="24"/>
      <c r="Q50" s="22"/>
      <c r="R50" s="22"/>
      <c r="S50" s="22"/>
      <c r="T50" s="25"/>
      <c r="U50" s="31"/>
      <c r="V50" s="31"/>
      <c r="W50" s="22"/>
      <c r="X50" s="40"/>
      <c r="Y50" s="22"/>
      <c r="Z50" s="22"/>
      <c r="AA50" s="40"/>
      <c r="AB50" s="40"/>
      <c r="AC50" s="22"/>
      <c r="AD50" s="22"/>
      <c r="AE50" s="74" t="s">
        <v>73</v>
      </c>
      <c r="AF50" s="74" t="s">
        <v>73</v>
      </c>
      <c r="AG50" s="285" t="s">
        <v>74</v>
      </c>
      <c r="AH50" s="286"/>
      <c r="AI50" s="287"/>
      <c r="AJ50" s="23" t="s">
        <v>74</v>
      </c>
      <c r="AK50" s="50"/>
    </row>
    <row r="51" spans="1:38" s="51" customFormat="1" ht="72" x14ac:dyDescent="0.2">
      <c r="A51" s="237">
        <f>SUBTOTAL(3,M$5:M51)</f>
        <v>27</v>
      </c>
      <c r="B51" s="237" t="s">
        <v>375</v>
      </c>
      <c r="C51" s="237" t="s">
        <v>376</v>
      </c>
      <c r="D51" s="238" t="s">
        <v>375</v>
      </c>
      <c r="E51" s="237"/>
      <c r="F51" s="22" t="s">
        <v>67</v>
      </c>
      <c r="G51" s="33" t="s">
        <v>151</v>
      </c>
      <c r="H51" s="22" t="s">
        <v>377</v>
      </c>
      <c r="I51" s="22">
        <v>21</v>
      </c>
      <c r="J51" s="237"/>
      <c r="K51" s="237" t="s">
        <v>378</v>
      </c>
      <c r="L51" s="238" t="s">
        <v>379</v>
      </c>
      <c r="M51" s="237" t="s">
        <v>380</v>
      </c>
      <c r="N51" s="237" t="s">
        <v>377</v>
      </c>
      <c r="O51" s="238" t="s">
        <v>377</v>
      </c>
      <c r="P51" s="24" t="s">
        <v>381</v>
      </c>
      <c r="Q51" s="22" t="s">
        <v>96</v>
      </c>
      <c r="R51" s="40" t="s">
        <v>227</v>
      </c>
      <c r="S51" s="40"/>
      <c r="T51" s="56" t="s">
        <v>46</v>
      </c>
      <c r="U51" s="31" t="s">
        <v>382</v>
      </c>
      <c r="V51" s="31" t="s">
        <v>383</v>
      </c>
      <c r="W51" s="40"/>
      <c r="X51" s="40">
        <v>18.47</v>
      </c>
      <c r="Y51" s="22">
        <v>1.76</v>
      </c>
      <c r="Z51" s="35">
        <v>0.98</v>
      </c>
      <c r="AA51" s="41">
        <v>0.98</v>
      </c>
      <c r="AB51" s="40">
        <v>1.74</v>
      </c>
      <c r="AC51" s="22" t="s">
        <v>384</v>
      </c>
      <c r="AD51" s="22" t="s">
        <v>101</v>
      </c>
      <c r="AE51" s="279" t="s">
        <v>50</v>
      </c>
      <c r="AF51" s="279" t="s">
        <v>385</v>
      </c>
      <c r="AG51" s="238" t="s">
        <v>161</v>
      </c>
      <c r="AH51" s="238" t="s">
        <v>386</v>
      </c>
      <c r="AI51" s="238" t="s">
        <v>387</v>
      </c>
      <c r="AJ51" s="23" t="s">
        <v>192</v>
      </c>
      <c r="AK51" s="50"/>
      <c r="AL51" s="36">
        <f>AB51/Y51</f>
        <v>0.98863636363636365</v>
      </c>
    </row>
    <row r="52" spans="1:38" s="51" customFormat="1" ht="126" x14ac:dyDescent="0.25">
      <c r="A52" s="237"/>
      <c r="B52" s="237"/>
      <c r="C52" s="237"/>
      <c r="D52" s="238"/>
      <c r="E52" s="237"/>
      <c r="F52" s="22"/>
      <c r="G52" s="33" t="s">
        <v>151</v>
      </c>
      <c r="H52" s="22"/>
      <c r="I52" s="22">
        <v>21</v>
      </c>
      <c r="J52" s="237"/>
      <c r="K52" s="237"/>
      <c r="L52" s="238"/>
      <c r="M52" s="237"/>
      <c r="N52" s="237"/>
      <c r="O52" s="238"/>
      <c r="P52" s="24" t="s">
        <v>265</v>
      </c>
      <c r="Q52" s="22" t="s">
        <v>43</v>
      </c>
      <c r="R52" s="22" t="s">
        <v>239</v>
      </c>
      <c r="S52" s="22"/>
      <c r="T52" s="25" t="s">
        <v>46</v>
      </c>
      <c r="U52" s="26" t="s">
        <v>388</v>
      </c>
      <c r="V52" s="66" t="s">
        <v>389</v>
      </c>
      <c r="W52" s="40">
        <v>8.66</v>
      </c>
      <c r="X52" s="40"/>
      <c r="Y52" s="22"/>
      <c r="Z52" s="35"/>
      <c r="AA52" s="41"/>
      <c r="AB52" s="40"/>
      <c r="AC52" s="22"/>
      <c r="AD52" s="22"/>
      <c r="AE52" s="279"/>
      <c r="AF52" s="279"/>
      <c r="AG52" s="238"/>
      <c r="AH52" s="238"/>
      <c r="AI52" s="238"/>
      <c r="AJ52" s="23" t="s">
        <v>55</v>
      </c>
      <c r="AK52" s="50"/>
    </row>
    <row r="53" spans="1:38" customFormat="1" ht="108" x14ac:dyDescent="0.25">
      <c r="A53" s="237">
        <f>SUBTOTAL(3,M$5:M53)</f>
        <v>28</v>
      </c>
      <c r="B53" s="237" t="s">
        <v>390</v>
      </c>
      <c r="C53" s="237" t="s">
        <v>391</v>
      </c>
      <c r="D53" s="238" t="s">
        <v>390</v>
      </c>
      <c r="E53" s="237"/>
      <c r="F53" s="237" t="s">
        <v>67</v>
      </c>
      <c r="G53" s="33" t="s">
        <v>151</v>
      </c>
      <c r="H53" s="237" t="s">
        <v>377</v>
      </c>
      <c r="I53" s="22">
        <v>22</v>
      </c>
      <c r="J53" s="237"/>
      <c r="K53" s="237" t="s">
        <v>392</v>
      </c>
      <c r="L53" s="238" t="s">
        <v>393</v>
      </c>
      <c r="M53" s="237" t="s">
        <v>394</v>
      </c>
      <c r="N53" s="237" t="s">
        <v>395</v>
      </c>
      <c r="O53" s="238" t="s">
        <v>395</v>
      </c>
      <c r="P53" s="271" t="s">
        <v>156</v>
      </c>
      <c r="Q53" s="22" t="s">
        <v>43</v>
      </c>
      <c r="R53" s="22" t="s">
        <v>239</v>
      </c>
      <c r="S53" s="22"/>
      <c r="T53" s="25" t="s">
        <v>46</v>
      </c>
      <c r="U53" s="26" t="s">
        <v>396</v>
      </c>
      <c r="V53" s="66" t="s">
        <v>397</v>
      </c>
      <c r="W53" s="40">
        <v>15.35</v>
      </c>
      <c r="X53" s="40"/>
      <c r="Y53" s="22"/>
      <c r="Z53" s="22"/>
      <c r="AA53" s="40"/>
      <c r="AB53" s="40"/>
      <c r="AC53" s="22"/>
      <c r="AD53" s="22"/>
      <c r="AE53" s="279" t="s">
        <v>146</v>
      </c>
      <c r="AF53" s="238" t="s">
        <v>398</v>
      </c>
      <c r="AG53" s="238" t="s">
        <v>161</v>
      </c>
      <c r="AH53" s="238" t="s">
        <v>386</v>
      </c>
      <c r="AI53" s="238" t="s">
        <v>399</v>
      </c>
      <c r="AJ53" s="23" t="s">
        <v>55</v>
      </c>
      <c r="AK53" s="50"/>
    </row>
    <row r="54" spans="1:38" customFormat="1" ht="216" x14ac:dyDescent="0.25">
      <c r="A54" s="237"/>
      <c r="B54" s="237"/>
      <c r="C54" s="237"/>
      <c r="D54" s="238"/>
      <c r="E54" s="237"/>
      <c r="F54" s="237"/>
      <c r="G54" s="33" t="s">
        <v>151</v>
      </c>
      <c r="H54" s="237"/>
      <c r="I54" s="22">
        <v>22</v>
      </c>
      <c r="J54" s="237"/>
      <c r="K54" s="237"/>
      <c r="L54" s="238"/>
      <c r="M54" s="237"/>
      <c r="N54" s="237"/>
      <c r="O54" s="238"/>
      <c r="P54" s="271"/>
      <c r="Q54" s="22" t="s">
        <v>43</v>
      </c>
      <c r="R54" s="22" t="s">
        <v>80</v>
      </c>
      <c r="S54" s="22"/>
      <c r="T54" s="25" t="s">
        <v>58</v>
      </c>
      <c r="U54" s="26" t="s">
        <v>400</v>
      </c>
      <c r="V54" s="66" t="s">
        <v>401</v>
      </c>
      <c r="W54" s="40"/>
      <c r="X54" s="40"/>
      <c r="Y54" s="22"/>
      <c r="Z54" s="22"/>
      <c r="AA54" s="40"/>
      <c r="AB54" s="40"/>
      <c r="AC54" s="43" t="s">
        <v>167</v>
      </c>
      <c r="AD54" s="22"/>
      <c r="AE54" s="279"/>
      <c r="AF54" s="279"/>
      <c r="AG54" s="238"/>
      <c r="AH54" s="238"/>
      <c r="AI54" s="238"/>
      <c r="AJ54" s="23" t="s">
        <v>55</v>
      </c>
      <c r="AK54" s="50"/>
    </row>
    <row r="55" spans="1:38" customFormat="1" ht="72" x14ac:dyDescent="0.25">
      <c r="A55" s="237">
        <f>SUBTOTAL(3,M$5:M55)</f>
        <v>29</v>
      </c>
      <c r="B55" s="237" t="s">
        <v>390</v>
      </c>
      <c r="C55" s="237" t="s">
        <v>391</v>
      </c>
      <c r="D55" s="238" t="s">
        <v>390</v>
      </c>
      <c r="E55" s="237"/>
      <c r="F55" s="237"/>
      <c r="G55" s="23" t="s">
        <v>151</v>
      </c>
      <c r="H55" s="237"/>
      <c r="I55" s="22">
        <v>22</v>
      </c>
      <c r="J55" s="237"/>
      <c r="K55" s="237" t="s">
        <v>402</v>
      </c>
      <c r="L55" s="238" t="s">
        <v>393</v>
      </c>
      <c r="M55" s="237" t="s">
        <v>403</v>
      </c>
      <c r="N55" s="237" t="s">
        <v>404</v>
      </c>
      <c r="O55" s="238" t="s">
        <v>404</v>
      </c>
      <c r="P55" s="271" t="s">
        <v>156</v>
      </c>
      <c r="Q55" s="22" t="s">
        <v>43</v>
      </c>
      <c r="R55" s="22" t="s">
        <v>239</v>
      </c>
      <c r="S55" s="22"/>
      <c r="T55" s="25" t="s">
        <v>46</v>
      </c>
      <c r="U55" s="26" t="s">
        <v>405</v>
      </c>
      <c r="V55" s="66" t="s">
        <v>406</v>
      </c>
      <c r="W55" s="40">
        <v>31.42</v>
      </c>
      <c r="X55" s="40"/>
      <c r="Y55" s="22"/>
      <c r="Z55" s="22"/>
      <c r="AA55" s="40"/>
      <c r="AB55" s="40"/>
      <c r="AC55" s="22"/>
      <c r="AD55" s="22"/>
      <c r="AE55" s="279" t="s">
        <v>50</v>
      </c>
      <c r="AF55" s="279" t="s">
        <v>302</v>
      </c>
      <c r="AG55" s="238" t="s">
        <v>161</v>
      </c>
      <c r="AH55" s="238" t="s">
        <v>386</v>
      </c>
      <c r="AI55" s="238" t="s">
        <v>387</v>
      </c>
      <c r="AJ55" s="23" t="s">
        <v>55</v>
      </c>
      <c r="AK55" s="50"/>
    </row>
    <row r="56" spans="1:38" customFormat="1" ht="198" customHeight="1" x14ac:dyDescent="0.25">
      <c r="A56" s="237"/>
      <c r="B56" s="237"/>
      <c r="C56" s="237"/>
      <c r="D56" s="238"/>
      <c r="E56" s="237"/>
      <c r="F56" s="22"/>
      <c r="G56" s="23" t="s">
        <v>151</v>
      </c>
      <c r="H56" s="22"/>
      <c r="I56" s="22">
        <v>22</v>
      </c>
      <c r="J56" s="237"/>
      <c r="K56" s="237"/>
      <c r="L56" s="238"/>
      <c r="M56" s="237"/>
      <c r="N56" s="237"/>
      <c r="O56" s="238"/>
      <c r="P56" s="271"/>
      <c r="Q56" s="22" t="s">
        <v>43</v>
      </c>
      <c r="R56" s="22" t="s">
        <v>80</v>
      </c>
      <c r="S56" s="22"/>
      <c r="T56" s="25" t="s">
        <v>58</v>
      </c>
      <c r="U56" s="26" t="s">
        <v>407</v>
      </c>
      <c r="V56" s="66" t="s">
        <v>408</v>
      </c>
      <c r="W56" s="40"/>
      <c r="X56" s="40"/>
      <c r="Y56" s="22"/>
      <c r="Z56" s="22"/>
      <c r="AA56" s="40"/>
      <c r="AB56" s="40"/>
      <c r="AC56" s="43" t="s">
        <v>167</v>
      </c>
      <c r="AD56" s="22"/>
      <c r="AE56" s="279"/>
      <c r="AF56" s="279"/>
      <c r="AG56" s="238"/>
      <c r="AH56" s="238"/>
      <c r="AI56" s="238"/>
      <c r="AJ56" s="23" t="s">
        <v>55</v>
      </c>
      <c r="AK56" s="50"/>
    </row>
    <row r="57" spans="1:38" s="76" customFormat="1" ht="54" x14ac:dyDescent="0.2">
      <c r="A57" s="237">
        <f>SUBTOTAL(3,M$5:M57)</f>
        <v>30</v>
      </c>
      <c r="B57" s="237" t="s">
        <v>409</v>
      </c>
      <c r="C57" s="237" t="s">
        <v>410</v>
      </c>
      <c r="D57" s="238" t="s">
        <v>409</v>
      </c>
      <c r="E57" s="237"/>
      <c r="F57" s="237" t="s">
        <v>67</v>
      </c>
      <c r="G57" s="23" t="s">
        <v>151</v>
      </c>
      <c r="H57" s="237" t="s">
        <v>377</v>
      </c>
      <c r="I57" s="22">
        <v>23</v>
      </c>
      <c r="J57" s="237"/>
      <c r="K57" s="237" t="s">
        <v>411</v>
      </c>
      <c r="L57" s="238" t="s">
        <v>412</v>
      </c>
      <c r="M57" s="237" t="s">
        <v>413</v>
      </c>
      <c r="N57" s="237" t="s">
        <v>414</v>
      </c>
      <c r="O57" s="238" t="s">
        <v>414</v>
      </c>
      <c r="P57" s="24" t="s">
        <v>364</v>
      </c>
      <c r="Q57" s="22" t="s">
        <v>96</v>
      </c>
      <c r="R57" s="40" t="s">
        <v>227</v>
      </c>
      <c r="S57" s="40"/>
      <c r="T57" s="56" t="s">
        <v>46</v>
      </c>
      <c r="U57" s="31" t="s">
        <v>415</v>
      </c>
      <c r="V57" s="31" t="s">
        <v>416</v>
      </c>
      <c r="W57" s="40"/>
      <c r="X57" s="280">
        <v>21.8</v>
      </c>
      <c r="Y57" s="22">
        <v>1.99</v>
      </c>
      <c r="Z57" s="35">
        <v>0.95</v>
      </c>
      <c r="AA57" s="41">
        <v>0.93</v>
      </c>
      <c r="AB57" s="40">
        <v>1.79</v>
      </c>
      <c r="AC57" s="22" t="s">
        <v>417</v>
      </c>
      <c r="AD57" s="22" t="s">
        <v>101</v>
      </c>
      <c r="AE57" s="279" t="s">
        <v>50</v>
      </c>
      <c r="AF57" s="279" t="s">
        <v>302</v>
      </c>
      <c r="AG57" s="238" t="s">
        <v>161</v>
      </c>
      <c r="AH57" s="238" t="s">
        <v>386</v>
      </c>
      <c r="AI57" s="238" t="s">
        <v>418</v>
      </c>
      <c r="AJ57" s="23" t="s">
        <v>192</v>
      </c>
      <c r="AK57" s="50"/>
      <c r="AL57" s="36">
        <f>AB57/Y57</f>
        <v>0.89949748743718594</v>
      </c>
    </row>
    <row r="58" spans="1:38" s="76" customFormat="1" ht="54" x14ac:dyDescent="0.2">
      <c r="A58" s="237"/>
      <c r="B58" s="237"/>
      <c r="C58" s="237"/>
      <c r="D58" s="238"/>
      <c r="E58" s="237"/>
      <c r="F58" s="237"/>
      <c r="G58" s="23" t="s">
        <v>151</v>
      </c>
      <c r="H58" s="237"/>
      <c r="I58" s="22">
        <v>23</v>
      </c>
      <c r="J58" s="237"/>
      <c r="K58" s="237"/>
      <c r="L58" s="238"/>
      <c r="M58" s="237"/>
      <c r="N58" s="237"/>
      <c r="O58" s="238"/>
      <c r="P58" s="24" t="s">
        <v>281</v>
      </c>
      <c r="Q58" s="22" t="s">
        <v>96</v>
      </c>
      <c r="R58" s="40" t="s">
        <v>227</v>
      </c>
      <c r="S58" s="40"/>
      <c r="T58" s="56" t="s">
        <v>58</v>
      </c>
      <c r="U58" s="61" t="s">
        <v>419</v>
      </c>
      <c r="V58" s="77" t="s">
        <v>420</v>
      </c>
      <c r="W58" s="40"/>
      <c r="X58" s="280"/>
      <c r="Y58" s="22">
        <v>9.4700000000000006</v>
      </c>
      <c r="Z58" s="35">
        <v>0.43</v>
      </c>
      <c r="AA58" s="41">
        <v>0.4</v>
      </c>
      <c r="AB58" s="40">
        <v>3.24</v>
      </c>
      <c r="AC58" s="22" t="s">
        <v>421</v>
      </c>
      <c r="AD58" s="22" t="s">
        <v>122</v>
      </c>
      <c r="AE58" s="279"/>
      <c r="AF58" s="279"/>
      <c r="AG58" s="238"/>
      <c r="AH58" s="238"/>
      <c r="AI58" s="238"/>
      <c r="AJ58" s="23" t="s">
        <v>192</v>
      </c>
      <c r="AK58" s="50"/>
      <c r="AL58" s="36">
        <f>AB58/Y58</f>
        <v>0.34213305174234426</v>
      </c>
    </row>
    <row r="59" spans="1:38" s="76" customFormat="1" ht="126" x14ac:dyDescent="0.25">
      <c r="A59" s="237"/>
      <c r="B59" s="237"/>
      <c r="C59" s="237"/>
      <c r="D59" s="238"/>
      <c r="E59" s="237"/>
      <c r="F59" s="22"/>
      <c r="G59" s="23" t="s">
        <v>151</v>
      </c>
      <c r="H59" s="22"/>
      <c r="I59" s="22">
        <v>23</v>
      </c>
      <c r="J59" s="237"/>
      <c r="K59" s="237"/>
      <c r="L59" s="238"/>
      <c r="M59" s="237"/>
      <c r="N59" s="237"/>
      <c r="O59" s="238"/>
      <c r="P59" s="24" t="s">
        <v>156</v>
      </c>
      <c r="Q59" s="22" t="s">
        <v>43</v>
      </c>
      <c r="R59" s="22" t="s">
        <v>239</v>
      </c>
      <c r="S59" s="22"/>
      <c r="T59" s="25" t="s">
        <v>46</v>
      </c>
      <c r="U59" s="26" t="s">
        <v>422</v>
      </c>
      <c r="V59" s="66" t="s">
        <v>423</v>
      </c>
      <c r="W59" s="40">
        <v>4.4400000000000004</v>
      </c>
      <c r="X59" s="40"/>
      <c r="Y59" s="22"/>
      <c r="Z59" s="35"/>
      <c r="AA59" s="41"/>
      <c r="AB59" s="40"/>
      <c r="AC59" s="22"/>
      <c r="AD59" s="22"/>
      <c r="AE59" s="279"/>
      <c r="AF59" s="279"/>
      <c r="AG59" s="238"/>
      <c r="AH59" s="238"/>
      <c r="AI59" s="238"/>
      <c r="AJ59" s="23" t="s">
        <v>55</v>
      </c>
      <c r="AK59" s="50"/>
    </row>
    <row r="60" spans="1:38" customFormat="1" ht="108" x14ac:dyDescent="0.25">
      <c r="A60" s="22">
        <f>SUBTOTAL(3,M$5:M60)</f>
        <v>31</v>
      </c>
      <c r="B60" s="22" t="s">
        <v>424</v>
      </c>
      <c r="C60" s="22" t="s">
        <v>425</v>
      </c>
      <c r="D60" s="23" t="s">
        <v>424</v>
      </c>
      <c r="E60" s="22"/>
      <c r="F60" s="22" t="s">
        <v>67</v>
      </c>
      <c r="G60" s="23" t="s">
        <v>151</v>
      </c>
      <c r="H60" s="22" t="s">
        <v>377</v>
      </c>
      <c r="I60" s="22">
        <v>24</v>
      </c>
      <c r="J60" s="22"/>
      <c r="K60" s="22" t="s">
        <v>426</v>
      </c>
      <c r="L60" s="42" t="s">
        <v>427</v>
      </c>
      <c r="M60" s="22" t="s">
        <v>428</v>
      </c>
      <c r="N60" s="22" t="s">
        <v>429</v>
      </c>
      <c r="O60" s="23" t="s">
        <v>429</v>
      </c>
      <c r="P60" s="24"/>
      <c r="Q60" s="22"/>
      <c r="R60" s="22"/>
      <c r="S60" s="22"/>
      <c r="T60" s="25"/>
      <c r="U60" s="31"/>
      <c r="V60" s="31"/>
      <c r="W60" s="22"/>
      <c r="X60" s="40"/>
      <c r="Y60" s="22"/>
      <c r="Z60" s="22"/>
      <c r="AA60" s="40"/>
      <c r="AB60" s="40"/>
      <c r="AC60" s="22"/>
      <c r="AD60" s="22"/>
      <c r="AE60" s="72"/>
      <c r="AF60" s="72"/>
      <c r="AG60" s="285" t="s">
        <v>74</v>
      </c>
      <c r="AH60" s="286"/>
      <c r="AI60" s="287"/>
      <c r="AJ60" s="23" t="s">
        <v>74</v>
      </c>
      <c r="AK60" s="50"/>
    </row>
    <row r="61" spans="1:38" customFormat="1" ht="97.5" customHeight="1" x14ac:dyDescent="0.25">
      <c r="A61" s="237">
        <f>SUBTOTAL(3,M$5:M61)</f>
        <v>32</v>
      </c>
      <c r="B61" s="237" t="s">
        <v>430</v>
      </c>
      <c r="C61" s="237" t="s">
        <v>431</v>
      </c>
      <c r="D61" s="238" t="s">
        <v>430</v>
      </c>
      <c r="E61" s="237"/>
      <c r="F61" s="22" t="s">
        <v>67</v>
      </c>
      <c r="G61" s="72" t="s">
        <v>151</v>
      </c>
      <c r="H61" s="22" t="s">
        <v>271</v>
      </c>
      <c r="I61" s="22">
        <v>25</v>
      </c>
      <c r="J61" s="262"/>
      <c r="K61" s="262" t="s">
        <v>432</v>
      </c>
      <c r="L61" s="265" t="s">
        <v>433</v>
      </c>
      <c r="M61" s="237" t="s">
        <v>434</v>
      </c>
      <c r="N61" s="237" t="s">
        <v>435</v>
      </c>
      <c r="O61" s="238" t="s">
        <v>435</v>
      </c>
      <c r="P61" s="24" t="s">
        <v>436</v>
      </c>
      <c r="Q61" s="22" t="s">
        <v>43</v>
      </c>
      <c r="R61" s="22" t="s">
        <v>80</v>
      </c>
      <c r="S61" s="22"/>
      <c r="T61" s="25" t="s">
        <v>46</v>
      </c>
      <c r="U61" s="59" t="s">
        <v>437</v>
      </c>
      <c r="V61" s="70" t="s">
        <v>438</v>
      </c>
      <c r="W61" s="40">
        <v>13.64</v>
      </c>
      <c r="X61" s="40"/>
      <c r="Y61" s="22"/>
      <c r="Z61" s="22"/>
      <c r="AA61" s="40"/>
      <c r="AB61" s="40"/>
      <c r="AC61" s="43" t="s">
        <v>167</v>
      </c>
      <c r="AD61" s="22"/>
      <c r="AE61" s="279" t="s">
        <v>50</v>
      </c>
      <c r="AF61" s="288" t="s">
        <v>439</v>
      </c>
      <c r="AG61" s="288" t="s">
        <v>439</v>
      </c>
      <c r="AH61" s="288" t="s">
        <v>439</v>
      </c>
      <c r="AI61" s="288" t="s">
        <v>439</v>
      </c>
      <c r="AJ61" s="23" t="s">
        <v>55</v>
      </c>
      <c r="AK61" s="50"/>
    </row>
    <row r="62" spans="1:38" customFormat="1" ht="90" x14ac:dyDescent="0.25">
      <c r="A62" s="237"/>
      <c r="B62" s="237"/>
      <c r="C62" s="237"/>
      <c r="D62" s="238"/>
      <c r="E62" s="237"/>
      <c r="F62" s="22"/>
      <c r="G62" s="72" t="s">
        <v>151</v>
      </c>
      <c r="H62" s="22"/>
      <c r="I62" s="22">
        <v>25</v>
      </c>
      <c r="J62" s="263"/>
      <c r="K62" s="263"/>
      <c r="L62" s="267"/>
      <c r="M62" s="237"/>
      <c r="N62" s="237"/>
      <c r="O62" s="238"/>
      <c r="P62" s="24" t="s">
        <v>85</v>
      </c>
      <c r="Q62" s="22" t="s">
        <v>43</v>
      </c>
      <c r="R62" s="22" t="s">
        <v>239</v>
      </c>
      <c r="S62" s="22"/>
      <c r="T62" s="25">
        <v>2</v>
      </c>
      <c r="U62" s="59" t="s">
        <v>440</v>
      </c>
      <c r="V62" s="70" t="s">
        <v>441</v>
      </c>
      <c r="W62" s="40">
        <v>13.41</v>
      </c>
      <c r="X62" s="40"/>
      <c r="Y62" s="22"/>
      <c r="Z62" s="22"/>
      <c r="AA62" s="40"/>
      <c r="AB62" s="40"/>
      <c r="AC62" s="22"/>
      <c r="AD62" s="22"/>
      <c r="AE62" s="279"/>
      <c r="AF62" s="288"/>
      <c r="AG62" s="288"/>
      <c r="AH62" s="288"/>
      <c r="AI62" s="288"/>
      <c r="AJ62" s="23" t="s">
        <v>55</v>
      </c>
      <c r="AK62" s="50"/>
    </row>
    <row r="63" spans="1:38" s="81" customFormat="1" ht="108" x14ac:dyDescent="0.25">
      <c r="A63" s="22">
        <f>SUBTOTAL(3,M$5:M63)</f>
        <v>33</v>
      </c>
      <c r="B63" s="237" t="s">
        <v>442</v>
      </c>
      <c r="C63" s="237" t="s">
        <v>443</v>
      </c>
      <c r="D63" s="238" t="s">
        <v>442</v>
      </c>
      <c r="E63" s="237" t="s">
        <v>444</v>
      </c>
      <c r="F63" s="237" t="s">
        <v>35</v>
      </c>
      <c r="G63" s="33" t="s">
        <v>445</v>
      </c>
      <c r="H63" s="237" t="s">
        <v>446</v>
      </c>
      <c r="I63" s="22">
        <v>26</v>
      </c>
      <c r="J63" s="237"/>
      <c r="K63" s="237" t="s">
        <v>447</v>
      </c>
      <c r="L63" s="238" t="s">
        <v>448</v>
      </c>
      <c r="M63" s="22" t="s">
        <v>449</v>
      </c>
      <c r="N63" s="22" t="s">
        <v>450</v>
      </c>
      <c r="O63" s="23" t="s">
        <v>450</v>
      </c>
      <c r="P63" s="24" t="s">
        <v>85</v>
      </c>
      <c r="Q63" s="22" t="s">
        <v>43</v>
      </c>
      <c r="R63" s="22" t="s">
        <v>266</v>
      </c>
      <c r="S63" s="22"/>
      <c r="T63" s="25" t="s">
        <v>46</v>
      </c>
      <c r="U63" s="77" t="s">
        <v>451</v>
      </c>
      <c r="V63" s="78" t="s">
        <v>452</v>
      </c>
      <c r="W63" s="40">
        <v>1.23</v>
      </c>
      <c r="X63" s="79"/>
      <c r="Y63" s="79"/>
      <c r="Z63" s="79"/>
      <c r="AA63" s="79"/>
      <c r="AB63" s="79"/>
      <c r="AC63" s="80" t="s">
        <v>453</v>
      </c>
      <c r="AD63" s="79"/>
      <c r="AE63" s="32" t="s">
        <v>146</v>
      </c>
      <c r="AF63" s="32" t="s">
        <v>454</v>
      </c>
      <c r="AG63" s="23" t="s">
        <v>455</v>
      </c>
      <c r="AH63" s="23" t="s">
        <v>456</v>
      </c>
      <c r="AI63" s="23" t="s">
        <v>457</v>
      </c>
      <c r="AJ63" s="23" t="s">
        <v>55</v>
      </c>
      <c r="AK63" s="50"/>
    </row>
    <row r="64" spans="1:38" s="81" customFormat="1" ht="105.75" x14ac:dyDescent="0.25">
      <c r="A64" s="22">
        <f>SUBTOTAL(3,M$5:M64)</f>
        <v>34</v>
      </c>
      <c r="B64" s="237"/>
      <c r="C64" s="237"/>
      <c r="D64" s="238"/>
      <c r="E64" s="237"/>
      <c r="F64" s="237"/>
      <c r="G64" s="33" t="s">
        <v>445</v>
      </c>
      <c r="H64" s="237"/>
      <c r="I64" s="22">
        <v>26</v>
      </c>
      <c r="J64" s="237"/>
      <c r="K64" s="237"/>
      <c r="L64" s="238"/>
      <c r="M64" s="22" t="s">
        <v>458</v>
      </c>
      <c r="N64" s="22" t="s">
        <v>459</v>
      </c>
      <c r="O64" s="23" t="s">
        <v>459</v>
      </c>
      <c r="P64" s="24" t="s">
        <v>85</v>
      </c>
      <c r="Q64" s="22" t="s">
        <v>43</v>
      </c>
      <c r="R64" s="22" t="s">
        <v>239</v>
      </c>
      <c r="S64" s="79"/>
      <c r="T64" s="82" t="s">
        <v>46</v>
      </c>
      <c r="U64" s="83" t="s">
        <v>460</v>
      </c>
      <c r="V64" s="70" t="s">
        <v>461</v>
      </c>
      <c r="W64" s="22">
        <v>13.23</v>
      </c>
      <c r="X64" s="79"/>
      <c r="Y64" s="79"/>
      <c r="Z64" s="79"/>
      <c r="AA64" s="79"/>
      <c r="AB64" s="79"/>
      <c r="AC64" s="84" t="s">
        <v>462</v>
      </c>
      <c r="AD64" s="79"/>
      <c r="AE64" s="32" t="s">
        <v>146</v>
      </c>
      <c r="AF64" s="32" t="s">
        <v>454</v>
      </c>
      <c r="AG64" s="23" t="s">
        <v>455</v>
      </c>
      <c r="AH64" s="23" t="s">
        <v>463</v>
      </c>
      <c r="AI64" s="23" t="s">
        <v>464</v>
      </c>
      <c r="AJ64" s="23" t="s">
        <v>55</v>
      </c>
      <c r="AK64" s="50"/>
    </row>
    <row r="65" spans="1:38" s="81" customFormat="1" ht="95.25" customHeight="1" x14ac:dyDescent="0.25">
      <c r="A65" s="237">
        <f>SUBTOTAL(3,M$5:M65)</f>
        <v>35</v>
      </c>
      <c r="B65" s="237"/>
      <c r="C65" s="237"/>
      <c r="D65" s="238"/>
      <c r="E65" s="237"/>
      <c r="F65" s="237"/>
      <c r="G65" s="33" t="s">
        <v>445</v>
      </c>
      <c r="H65" s="237"/>
      <c r="I65" s="22">
        <v>26</v>
      </c>
      <c r="J65" s="237"/>
      <c r="K65" s="237"/>
      <c r="L65" s="238"/>
      <c r="M65" s="237" t="s">
        <v>465</v>
      </c>
      <c r="N65" s="237" t="s">
        <v>466</v>
      </c>
      <c r="O65" s="238" t="s">
        <v>466</v>
      </c>
      <c r="P65" s="24" t="s">
        <v>467</v>
      </c>
      <c r="Q65" s="22" t="s">
        <v>43</v>
      </c>
      <c r="R65" s="22" t="s">
        <v>266</v>
      </c>
      <c r="S65" s="22"/>
      <c r="T65" s="25" t="s">
        <v>46</v>
      </c>
      <c r="U65" s="26" t="s">
        <v>468</v>
      </c>
      <c r="V65" s="66" t="s">
        <v>469</v>
      </c>
      <c r="W65" s="22">
        <v>15.04</v>
      </c>
      <c r="X65" s="79"/>
      <c r="Y65" s="79"/>
      <c r="Z65" s="79"/>
      <c r="AA65" s="79"/>
      <c r="AB65" s="79"/>
      <c r="AC65" s="85" t="s">
        <v>462</v>
      </c>
      <c r="AD65" s="79"/>
      <c r="AE65" s="288" t="s">
        <v>50</v>
      </c>
      <c r="AF65" s="288" t="s">
        <v>439</v>
      </c>
      <c r="AG65" s="238" t="s">
        <v>455</v>
      </c>
      <c r="AH65" s="238" t="s">
        <v>470</v>
      </c>
      <c r="AI65" s="238" t="s">
        <v>471</v>
      </c>
      <c r="AJ65" s="23" t="s">
        <v>55</v>
      </c>
      <c r="AK65" s="50"/>
    </row>
    <row r="66" spans="1:38" s="81" customFormat="1" ht="75.75" customHeight="1" x14ac:dyDescent="0.25">
      <c r="A66" s="237"/>
      <c r="B66" s="237"/>
      <c r="C66" s="237"/>
      <c r="D66" s="238"/>
      <c r="E66" s="237"/>
      <c r="F66" s="237"/>
      <c r="G66" s="33" t="s">
        <v>445</v>
      </c>
      <c r="H66" s="237"/>
      <c r="I66" s="22">
        <v>26</v>
      </c>
      <c r="J66" s="237"/>
      <c r="K66" s="237"/>
      <c r="L66" s="238"/>
      <c r="M66" s="237"/>
      <c r="N66" s="237"/>
      <c r="O66" s="238"/>
      <c r="P66" s="24" t="s">
        <v>472</v>
      </c>
      <c r="Q66" s="22" t="s">
        <v>43</v>
      </c>
      <c r="R66" s="22" t="s">
        <v>80</v>
      </c>
      <c r="S66" s="22"/>
      <c r="T66" s="25" t="s">
        <v>58</v>
      </c>
      <c r="U66" s="26" t="s">
        <v>473</v>
      </c>
      <c r="V66" s="66" t="s">
        <v>474</v>
      </c>
      <c r="W66" s="27">
        <v>13.38</v>
      </c>
      <c r="X66" s="79"/>
      <c r="Y66" s="79"/>
      <c r="Z66" s="79"/>
      <c r="AA66" s="79"/>
      <c r="AB66" s="79"/>
      <c r="AC66" s="86" t="s">
        <v>167</v>
      </c>
      <c r="AD66" s="79"/>
      <c r="AE66" s="288"/>
      <c r="AF66" s="288"/>
      <c r="AG66" s="238"/>
      <c r="AH66" s="238" t="s">
        <v>470</v>
      </c>
      <c r="AI66" s="238" t="s">
        <v>475</v>
      </c>
      <c r="AJ66" s="23" t="s">
        <v>55</v>
      </c>
      <c r="AK66" s="50"/>
    </row>
    <row r="67" spans="1:38" s="81" customFormat="1" ht="105" customHeight="1" x14ac:dyDescent="0.25">
      <c r="A67" s="237">
        <f>SUBTOTAL(3,M$5:M67)</f>
        <v>36</v>
      </c>
      <c r="B67" s="237" t="s">
        <v>442</v>
      </c>
      <c r="C67" s="237" t="s">
        <v>476</v>
      </c>
      <c r="D67" s="238" t="s">
        <v>442</v>
      </c>
      <c r="E67" s="237" t="s">
        <v>477</v>
      </c>
      <c r="F67" s="237"/>
      <c r="G67" s="33" t="s">
        <v>445</v>
      </c>
      <c r="H67" s="237"/>
      <c r="I67" s="22">
        <v>26</v>
      </c>
      <c r="J67" s="264"/>
      <c r="K67" s="264" t="s">
        <v>447</v>
      </c>
      <c r="L67" s="266" t="s">
        <v>448</v>
      </c>
      <c r="M67" s="237" t="s">
        <v>478</v>
      </c>
      <c r="N67" s="237" t="s">
        <v>479</v>
      </c>
      <c r="O67" s="238" t="s">
        <v>479</v>
      </c>
      <c r="P67" s="24" t="s">
        <v>85</v>
      </c>
      <c r="Q67" s="22" t="s">
        <v>43</v>
      </c>
      <c r="R67" s="22" t="s">
        <v>239</v>
      </c>
      <c r="S67" s="79"/>
      <c r="T67" s="82" t="s">
        <v>46</v>
      </c>
      <c r="U67" s="59" t="s">
        <v>440</v>
      </c>
      <c r="V67" s="70" t="s">
        <v>480</v>
      </c>
      <c r="W67" s="22">
        <v>12.16</v>
      </c>
      <c r="X67" s="79"/>
      <c r="Y67" s="79"/>
      <c r="Z67" s="79"/>
      <c r="AA67" s="79"/>
      <c r="AB67" s="79"/>
      <c r="AC67" s="87" t="s">
        <v>462</v>
      </c>
      <c r="AD67" s="79"/>
      <c r="AE67" s="288" t="s">
        <v>50</v>
      </c>
      <c r="AF67" s="288" t="s">
        <v>439</v>
      </c>
      <c r="AG67" s="238" t="s">
        <v>455</v>
      </c>
      <c r="AH67" s="238" t="s">
        <v>456</v>
      </c>
      <c r="AI67" s="238" t="s">
        <v>457</v>
      </c>
      <c r="AJ67" s="23" t="s">
        <v>55</v>
      </c>
      <c r="AK67" s="50"/>
    </row>
    <row r="68" spans="1:38" s="81" customFormat="1" ht="90" x14ac:dyDescent="0.25">
      <c r="A68" s="237"/>
      <c r="B68" s="237"/>
      <c r="C68" s="237"/>
      <c r="D68" s="238"/>
      <c r="E68" s="237"/>
      <c r="F68" s="22"/>
      <c r="G68" s="33" t="s">
        <v>445</v>
      </c>
      <c r="H68" s="22"/>
      <c r="I68" s="22">
        <v>26</v>
      </c>
      <c r="J68" s="263"/>
      <c r="K68" s="263"/>
      <c r="L68" s="267"/>
      <c r="M68" s="237"/>
      <c r="N68" s="237"/>
      <c r="O68" s="238"/>
      <c r="P68" s="24" t="s">
        <v>472</v>
      </c>
      <c r="Q68" s="22" t="s">
        <v>43</v>
      </c>
      <c r="R68" s="22" t="s">
        <v>80</v>
      </c>
      <c r="S68" s="79"/>
      <c r="T68" s="82"/>
      <c r="U68" s="59" t="s">
        <v>481</v>
      </c>
      <c r="V68" s="59" t="s">
        <v>482</v>
      </c>
      <c r="W68" s="22">
        <v>14.3</v>
      </c>
      <c r="X68" s="79"/>
      <c r="Y68" s="79"/>
      <c r="Z68" s="79"/>
      <c r="AA68" s="79"/>
      <c r="AB68" s="79"/>
      <c r="AC68" s="88" t="s">
        <v>167</v>
      </c>
      <c r="AD68" s="79"/>
      <c r="AE68" s="288"/>
      <c r="AF68" s="288"/>
      <c r="AG68" s="238"/>
      <c r="AH68" s="238" t="s">
        <v>456</v>
      </c>
      <c r="AI68" s="238" t="s">
        <v>457</v>
      </c>
      <c r="AJ68" s="23" t="s">
        <v>55</v>
      </c>
      <c r="AK68" s="50"/>
    </row>
    <row r="69" spans="1:38" s="81" customFormat="1" ht="72" x14ac:dyDescent="0.25">
      <c r="A69" s="237">
        <f>SUBTOTAL(3,M$5:M69)</f>
        <v>37</v>
      </c>
      <c r="B69" s="237" t="s">
        <v>483</v>
      </c>
      <c r="C69" s="237" t="s">
        <v>484</v>
      </c>
      <c r="D69" s="238" t="s">
        <v>483</v>
      </c>
      <c r="E69" s="237" t="s">
        <v>485</v>
      </c>
      <c r="F69" s="22" t="s">
        <v>35</v>
      </c>
      <c r="G69" s="23" t="s">
        <v>445</v>
      </c>
      <c r="H69" s="22" t="s">
        <v>446</v>
      </c>
      <c r="I69" s="22">
        <v>27</v>
      </c>
      <c r="J69" s="237"/>
      <c r="K69" s="237" t="s">
        <v>486</v>
      </c>
      <c r="L69" s="238" t="s">
        <v>487</v>
      </c>
      <c r="M69" s="237" t="s">
        <v>488</v>
      </c>
      <c r="N69" s="237" t="s">
        <v>446</v>
      </c>
      <c r="O69" s="238" t="s">
        <v>446</v>
      </c>
      <c r="P69" s="24" t="s">
        <v>489</v>
      </c>
      <c r="Q69" s="22" t="s">
        <v>96</v>
      </c>
      <c r="R69" s="22" t="s">
        <v>490</v>
      </c>
      <c r="S69" s="22"/>
      <c r="T69" s="56" t="s">
        <v>46</v>
      </c>
      <c r="U69" s="31" t="s">
        <v>491</v>
      </c>
      <c r="V69" s="31"/>
      <c r="W69" s="22"/>
      <c r="X69" s="22">
        <v>9.9700000000000006</v>
      </c>
      <c r="Y69" s="22">
        <v>6.68</v>
      </c>
      <c r="Z69" s="35">
        <v>0.91</v>
      </c>
      <c r="AA69" s="35">
        <v>0.34</v>
      </c>
      <c r="AB69" s="22">
        <v>2.88</v>
      </c>
      <c r="AC69" s="22" t="s">
        <v>301</v>
      </c>
      <c r="AD69" s="22" t="s">
        <v>191</v>
      </c>
      <c r="AE69" s="288" t="s">
        <v>50</v>
      </c>
      <c r="AF69" s="288" t="s">
        <v>439</v>
      </c>
      <c r="AG69" s="238" t="s">
        <v>455</v>
      </c>
      <c r="AH69" s="238" t="s">
        <v>492</v>
      </c>
      <c r="AI69" s="238" t="s">
        <v>493</v>
      </c>
      <c r="AJ69" s="23" t="s">
        <v>494</v>
      </c>
      <c r="AK69" s="50"/>
      <c r="AL69" s="36">
        <f>AB69/Y69</f>
        <v>0.43113772455089822</v>
      </c>
    </row>
    <row r="70" spans="1:38" s="81" customFormat="1" ht="72" x14ac:dyDescent="0.25">
      <c r="A70" s="237"/>
      <c r="B70" s="237"/>
      <c r="C70" s="237"/>
      <c r="D70" s="238"/>
      <c r="E70" s="237"/>
      <c r="F70" s="22"/>
      <c r="G70" s="23" t="s">
        <v>445</v>
      </c>
      <c r="H70" s="22"/>
      <c r="I70" s="22">
        <v>27</v>
      </c>
      <c r="J70" s="237"/>
      <c r="K70" s="237"/>
      <c r="L70" s="238"/>
      <c r="M70" s="237"/>
      <c r="N70" s="237"/>
      <c r="O70" s="238"/>
      <c r="P70" s="24" t="s">
        <v>85</v>
      </c>
      <c r="Q70" s="22" t="s">
        <v>43</v>
      </c>
      <c r="R70" s="22" t="s">
        <v>266</v>
      </c>
      <c r="S70" s="22"/>
      <c r="T70" s="25" t="s">
        <v>46</v>
      </c>
      <c r="U70" s="26" t="s">
        <v>495</v>
      </c>
      <c r="V70" s="66" t="s">
        <v>496</v>
      </c>
      <c r="W70" s="22">
        <v>34.46</v>
      </c>
      <c r="X70" s="22"/>
      <c r="Y70" s="22"/>
      <c r="Z70" s="35"/>
      <c r="AA70" s="35"/>
      <c r="AB70" s="22"/>
      <c r="AC70" s="22"/>
      <c r="AD70" s="22"/>
      <c r="AE70" s="288"/>
      <c r="AF70" s="288"/>
      <c r="AG70" s="238"/>
      <c r="AH70" s="238" t="s">
        <v>497</v>
      </c>
      <c r="AI70" s="238" t="s">
        <v>498</v>
      </c>
      <c r="AJ70" s="23" t="s">
        <v>55</v>
      </c>
      <c r="AK70" s="50"/>
    </row>
    <row r="71" spans="1:38" s="81" customFormat="1" ht="54" x14ac:dyDescent="0.25">
      <c r="A71" s="237">
        <f>SUBTOTAL(3,M$5:M71)</f>
        <v>38</v>
      </c>
      <c r="B71" s="237" t="s">
        <v>499</v>
      </c>
      <c r="C71" s="237" t="s">
        <v>500</v>
      </c>
      <c r="D71" s="238" t="s">
        <v>499</v>
      </c>
      <c r="E71" s="237" t="s">
        <v>501</v>
      </c>
      <c r="F71" s="237" t="s">
        <v>502</v>
      </c>
      <c r="G71" s="23" t="s">
        <v>503</v>
      </c>
      <c r="H71" s="237" t="s">
        <v>446</v>
      </c>
      <c r="I71" s="22">
        <v>28</v>
      </c>
      <c r="J71" s="237"/>
      <c r="K71" s="237" t="s">
        <v>504</v>
      </c>
      <c r="L71" s="238" t="s">
        <v>505</v>
      </c>
      <c r="M71" s="237" t="s">
        <v>506</v>
      </c>
      <c r="N71" s="237" t="s">
        <v>507</v>
      </c>
      <c r="O71" s="238" t="s">
        <v>507</v>
      </c>
      <c r="P71" s="24" t="s">
        <v>508</v>
      </c>
      <c r="Q71" s="22" t="s">
        <v>96</v>
      </c>
      <c r="R71" s="22" t="s">
        <v>509</v>
      </c>
      <c r="S71" s="22"/>
      <c r="T71" s="25" t="s">
        <v>46</v>
      </c>
      <c r="U71" s="31" t="s">
        <v>510</v>
      </c>
      <c r="V71" s="31" t="s">
        <v>511</v>
      </c>
      <c r="W71" s="22"/>
      <c r="X71" s="22">
        <v>42.14</v>
      </c>
      <c r="Y71" s="22">
        <v>5.25</v>
      </c>
      <c r="Z71" s="35">
        <v>0.9</v>
      </c>
      <c r="AA71" s="35">
        <v>0.79</v>
      </c>
      <c r="AB71" s="22">
        <v>4.07</v>
      </c>
      <c r="AC71" s="22" t="s">
        <v>421</v>
      </c>
      <c r="AD71" s="22" t="s">
        <v>191</v>
      </c>
      <c r="AE71" s="238" t="s">
        <v>50</v>
      </c>
      <c r="AF71" s="238" t="s">
        <v>439</v>
      </c>
      <c r="AG71" s="238" t="s">
        <v>512</v>
      </c>
      <c r="AH71" s="238" t="s">
        <v>513</v>
      </c>
      <c r="AI71" s="238" t="s">
        <v>439</v>
      </c>
      <c r="AJ71" s="23"/>
      <c r="AK71" s="50"/>
      <c r="AL71" s="36">
        <f>AB71/Y71</f>
        <v>0.77523809523809528</v>
      </c>
    </row>
    <row r="72" spans="1:38" s="81" customFormat="1" ht="66.75" customHeight="1" x14ac:dyDescent="0.25">
      <c r="A72" s="237"/>
      <c r="B72" s="237"/>
      <c r="C72" s="237"/>
      <c r="D72" s="238"/>
      <c r="E72" s="237"/>
      <c r="F72" s="237"/>
      <c r="G72" s="23" t="s">
        <v>503</v>
      </c>
      <c r="H72" s="237"/>
      <c r="I72" s="22">
        <v>28</v>
      </c>
      <c r="J72" s="237"/>
      <c r="K72" s="237"/>
      <c r="L72" s="238"/>
      <c r="M72" s="237"/>
      <c r="N72" s="237"/>
      <c r="O72" s="238"/>
      <c r="P72" s="24" t="s">
        <v>514</v>
      </c>
      <c r="Q72" s="22" t="s">
        <v>96</v>
      </c>
      <c r="R72" s="22" t="s">
        <v>509</v>
      </c>
      <c r="S72" s="22"/>
      <c r="T72" s="25" t="s">
        <v>58</v>
      </c>
      <c r="U72" s="31" t="s">
        <v>515</v>
      </c>
      <c r="V72" s="31" t="s">
        <v>516</v>
      </c>
      <c r="W72" s="22"/>
      <c r="X72" s="22">
        <v>42.14</v>
      </c>
      <c r="Y72" s="22">
        <v>8.85</v>
      </c>
      <c r="Z72" s="35">
        <v>0.53</v>
      </c>
      <c r="AA72" s="35">
        <v>0.25</v>
      </c>
      <c r="AB72" s="22">
        <v>2.1800000000000002</v>
      </c>
      <c r="AC72" s="22" t="s">
        <v>517</v>
      </c>
      <c r="AD72" s="22" t="s">
        <v>122</v>
      </c>
      <c r="AE72" s="238"/>
      <c r="AF72" s="238"/>
      <c r="AG72" s="238"/>
      <c r="AH72" s="238"/>
      <c r="AI72" s="238"/>
      <c r="AJ72" s="42" t="s">
        <v>518</v>
      </c>
      <c r="AK72" s="50"/>
      <c r="AL72" s="36">
        <f>AB72/Y72</f>
        <v>0.24632768361581925</v>
      </c>
    </row>
    <row r="73" spans="1:38" s="81" customFormat="1" ht="54" x14ac:dyDescent="0.25">
      <c r="A73" s="237"/>
      <c r="B73" s="237"/>
      <c r="C73" s="237"/>
      <c r="D73" s="238"/>
      <c r="E73" s="237"/>
      <c r="F73" s="22"/>
      <c r="G73" s="23" t="s">
        <v>503</v>
      </c>
      <c r="H73" s="22"/>
      <c r="I73" s="22">
        <v>28</v>
      </c>
      <c r="J73" s="237"/>
      <c r="K73" s="237"/>
      <c r="L73" s="238"/>
      <c r="M73" s="237"/>
      <c r="N73" s="237"/>
      <c r="O73" s="238"/>
      <c r="P73" s="24" t="s">
        <v>519</v>
      </c>
      <c r="Q73" s="22" t="s">
        <v>43</v>
      </c>
      <c r="R73" s="22" t="s">
        <v>509</v>
      </c>
      <c r="S73" s="22"/>
      <c r="T73" s="25" t="s">
        <v>46</v>
      </c>
      <c r="U73" s="26" t="s">
        <v>520</v>
      </c>
      <c r="V73" s="66" t="s">
        <v>521</v>
      </c>
      <c r="W73" s="40">
        <v>16.07</v>
      </c>
      <c r="X73" s="22"/>
      <c r="Y73" s="22"/>
      <c r="Z73" s="35"/>
      <c r="AA73" s="35"/>
      <c r="AB73" s="22"/>
      <c r="AC73" s="22"/>
      <c r="AD73" s="22"/>
      <c r="AE73" s="238"/>
      <c r="AF73" s="238"/>
      <c r="AG73" s="238"/>
      <c r="AH73" s="238"/>
      <c r="AI73" s="238"/>
      <c r="AJ73" s="23" t="s">
        <v>55</v>
      </c>
      <c r="AK73" s="50"/>
    </row>
    <row r="74" spans="1:38" s="81" customFormat="1" ht="108" x14ac:dyDescent="0.25">
      <c r="A74" s="22">
        <f>SUBTOTAL(3,M$5:M74)</f>
        <v>39</v>
      </c>
      <c r="B74" s="22" t="s">
        <v>522</v>
      </c>
      <c r="C74" s="22" t="s">
        <v>523</v>
      </c>
      <c r="D74" s="23" t="s">
        <v>522</v>
      </c>
      <c r="E74" s="22" t="s">
        <v>524</v>
      </c>
      <c r="F74" s="22" t="s">
        <v>35</v>
      </c>
      <c r="G74" s="33" t="s">
        <v>445</v>
      </c>
      <c r="H74" s="22" t="s">
        <v>446</v>
      </c>
      <c r="I74" s="22">
        <v>29</v>
      </c>
      <c r="J74" s="22"/>
      <c r="K74" s="22" t="s">
        <v>525</v>
      </c>
      <c r="L74" s="23" t="s">
        <v>526</v>
      </c>
      <c r="M74" s="22" t="s">
        <v>527</v>
      </c>
      <c r="N74" s="22" t="s">
        <v>528</v>
      </c>
      <c r="O74" s="23" t="s">
        <v>528</v>
      </c>
      <c r="P74" s="24" t="s">
        <v>85</v>
      </c>
      <c r="Q74" s="22" t="s">
        <v>43</v>
      </c>
      <c r="R74" s="22" t="s">
        <v>266</v>
      </c>
      <c r="S74" s="22"/>
      <c r="T74" s="25" t="s">
        <v>46</v>
      </c>
      <c r="U74" s="26" t="s">
        <v>529</v>
      </c>
      <c r="V74" s="66" t="s">
        <v>530</v>
      </c>
      <c r="W74" s="27">
        <v>5.3</v>
      </c>
      <c r="X74" s="79" t="s">
        <v>439</v>
      </c>
      <c r="Y74" s="79" t="s">
        <v>439</v>
      </c>
      <c r="Z74" s="79" t="s">
        <v>439</v>
      </c>
      <c r="AA74" s="79" t="s">
        <v>439</v>
      </c>
      <c r="AB74" s="79" t="s">
        <v>439</v>
      </c>
      <c r="AC74" s="79" t="s">
        <v>439</v>
      </c>
      <c r="AD74" s="79" t="s">
        <v>439</v>
      </c>
      <c r="AE74" s="32" t="s">
        <v>146</v>
      </c>
      <c r="AF74" s="32" t="s">
        <v>531</v>
      </c>
      <c r="AG74" s="23" t="s">
        <v>455</v>
      </c>
      <c r="AH74" s="23" t="s">
        <v>532</v>
      </c>
      <c r="AI74" s="23" t="s">
        <v>533</v>
      </c>
      <c r="AJ74" s="23" t="s">
        <v>55</v>
      </c>
      <c r="AK74" s="50"/>
    </row>
    <row r="75" spans="1:38" s="81" customFormat="1" ht="108" x14ac:dyDescent="0.25">
      <c r="A75" s="22">
        <f>SUBTOTAL(3,M$5:M75)</f>
        <v>40</v>
      </c>
      <c r="B75" s="237" t="s">
        <v>534</v>
      </c>
      <c r="C75" s="237" t="s">
        <v>535</v>
      </c>
      <c r="D75" s="238" t="s">
        <v>534</v>
      </c>
      <c r="E75" s="237" t="s">
        <v>536</v>
      </c>
      <c r="F75" s="237" t="s">
        <v>35</v>
      </c>
      <c r="G75" s="23" t="s">
        <v>445</v>
      </c>
      <c r="H75" s="237" t="s">
        <v>537</v>
      </c>
      <c r="I75" s="22">
        <v>30</v>
      </c>
      <c r="J75" s="262"/>
      <c r="K75" s="262" t="s">
        <v>538</v>
      </c>
      <c r="L75" s="265" t="s">
        <v>539</v>
      </c>
      <c r="M75" s="22" t="s">
        <v>540</v>
      </c>
      <c r="N75" s="22" t="s">
        <v>541</v>
      </c>
      <c r="O75" s="23" t="s">
        <v>541</v>
      </c>
      <c r="P75" s="24" t="s">
        <v>85</v>
      </c>
      <c r="Q75" s="22" t="s">
        <v>43</v>
      </c>
      <c r="R75" s="22" t="s">
        <v>239</v>
      </c>
      <c r="S75" s="22"/>
      <c r="T75" s="25"/>
      <c r="U75" s="83" t="s">
        <v>440</v>
      </c>
      <c r="V75" s="70" t="s">
        <v>542</v>
      </c>
      <c r="W75" s="27">
        <v>20.58</v>
      </c>
      <c r="X75" s="79"/>
      <c r="Y75" s="79"/>
      <c r="Z75" s="79"/>
      <c r="AA75" s="79"/>
      <c r="AB75" s="79"/>
      <c r="AC75" s="79"/>
      <c r="AD75" s="79"/>
      <c r="AE75" s="32" t="s">
        <v>146</v>
      </c>
      <c r="AF75" s="32" t="s">
        <v>531</v>
      </c>
      <c r="AG75" s="23" t="s">
        <v>455</v>
      </c>
      <c r="AH75" s="23" t="s">
        <v>543</v>
      </c>
      <c r="AI75" s="23" t="s">
        <v>544</v>
      </c>
      <c r="AJ75" s="23" t="s">
        <v>55</v>
      </c>
      <c r="AK75" s="50"/>
    </row>
    <row r="76" spans="1:38" s="81" customFormat="1" ht="57" x14ac:dyDescent="0.25">
      <c r="A76" s="237">
        <f>SUBTOTAL(3,M$5:M76)</f>
        <v>41</v>
      </c>
      <c r="B76" s="237"/>
      <c r="C76" s="237"/>
      <c r="D76" s="238"/>
      <c r="E76" s="237"/>
      <c r="F76" s="237"/>
      <c r="G76" s="33" t="s">
        <v>445</v>
      </c>
      <c r="H76" s="237"/>
      <c r="I76" s="22">
        <v>30</v>
      </c>
      <c r="J76" s="264"/>
      <c r="K76" s="264"/>
      <c r="L76" s="266"/>
      <c r="M76" s="237" t="s">
        <v>545</v>
      </c>
      <c r="N76" s="237" t="s">
        <v>546</v>
      </c>
      <c r="O76" s="238" t="s">
        <v>546</v>
      </c>
      <c r="P76" s="24" t="s">
        <v>514</v>
      </c>
      <c r="Q76" s="22" t="s">
        <v>96</v>
      </c>
      <c r="R76" s="40" t="s">
        <v>227</v>
      </c>
      <c r="S76" s="40"/>
      <c r="T76" s="25" t="s">
        <v>46</v>
      </c>
      <c r="U76" s="31" t="s">
        <v>547</v>
      </c>
      <c r="V76" s="31" t="s">
        <v>548</v>
      </c>
      <c r="W76" s="22"/>
      <c r="X76" s="22">
        <v>27.12</v>
      </c>
      <c r="Y76" s="22">
        <v>7.44</v>
      </c>
      <c r="Z76" s="35">
        <v>0.91</v>
      </c>
      <c r="AA76" s="35">
        <v>0.48</v>
      </c>
      <c r="AB76" s="22">
        <v>4.3499999999999996</v>
      </c>
      <c r="AC76" s="22" t="s">
        <v>549</v>
      </c>
      <c r="AD76" s="22" t="s">
        <v>191</v>
      </c>
      <c r="AE76" s="238" t="s">
        <v>50</v>
      </c>
      <c r="AF76" s="238" t="s">
        <v>531</v>
      </c>
      <c r="AG76" s="238" t="s">
        <v>455</v>
      </c>
      <c r="AH76" s="238" t="s">
        <v>550</v>
      </c>
      <c r="AI76" s="238" t="s">
        <v>551</v>
      </c>
      <c r="AJ76" s="23" t="s">
        <v>552</v>
      </c>
      <c r="AK76" s="50"/>
      <c r="AL76" s="36">
        <f>AB76/Y76</f>
        <v>0.58467741935483863</v>
      </c>
    </row>
    <row r="77" spans="1:38" s="81" customFormat="1" ht="72" customHeight="1" x14ac:dyDescent="0.25">
      <c r="A77" s="237"/>
      <c r="B77" s="237"/>
      <c r="C77" s="237"/>
      <c r="D77" s="238"/>
      <c r="E77" s="237"/>
      <c r="F77" s="237"/>
      <c r="G77" s="33" t="s">
        <v>445</v>
      </c>
      <c r="H77" s="237"/>
      <c r="I77" s="22">
        <v>30</v>
      </c>
      <c r="J77" s="264"/>
      <c r="K77" s="264"/>
      <c r="L77" s="266"/>
      <c r="M77" s="237"/>
      <c r="N77" s="237"/>
      <c r="O77" s="238"/>
      <c r="P77" s="24" t="s">
        <v>553</v>
      </c>
      <c r="Q77" s="22" t="s">
        <v>96</v>
      </c>
      <c r="R77" s="40" t="s">
        <v>227</v>
      </c>
      <c r="S77" s="40"/>
      <c r="T77" s="25" t="s">
        <v>58</v>
      </c>
      <c r="U77" s="31" t="s">
        <v>554</v>
      </c>
      <c r="V77" s="31" t="s">
        <v>555</v>
      </c>
      <c r="W77" s="22"/>
      <c r="X77" s="22">
        <v>27.12</v>
      </c>
      <c r="Y77" s="22">
        <v>1.5</v>
      </c>
      <c r="Z77" s="35">
        <v>0.46</v>
      </c>
      <c r="AA77" s="35">
        <v>0.03</v>
      </c>
      <c r="AB77" s="27">
        <v>0</v>
      </c>
      <c r="AC77" s="22" t="s">
        <v>556</v>
      </c>
      <c r="AD77" s="22" t="s">
        <v>191</v>
      </c>
      <c r="AE77" s="238"/>
      <c r="AF77" s="238"/>
      <c r="AG77" s="238"/>
      <c r="AH77" s="238" t="s">
        <v>557</v>
      </c>
      <c r="AI77" s="238" t="s">
        <v>558</v>
      </c>
      <c r="AJ77" s="23" t="s">
        <v>559</v>
      </c>
      <c r="AK77" s="50"/>
      <c r="AL77" s="36">
        <f>AB77/Y77</f>
        <v>0</v>
      </c>
    </row>
    <row r="78" spans="1:38" s="81" customFormat="1" ht="126" x14ac:dyDescent="0.25">
      <c r="A78" s="237"/>
      <c r="B78" s="237"/>
      <c r="C78" s="237"/>
      <c r="D78" s="238"/>
      <c r="E78" s="237"/>
      <c r="F78" s="22"/>
      <c r="G78" s="33" t="s">
        <v>445</v>
      </c>
      <c r="H78" s="22"/>
      <c r="I78" s="22">
        <v>30</v>
      </c>
      <c r="J78" s="263"/>
      <c r="K78" s="263"/>
      <c r="L78" s="267"/>
      <c r="M78" s="237"/>
      <c r="N78" s="237"/>
      <c r="O78" s="238"/>
      <c r="P78" s="24" t="s">
        <v>85</v>
      </c>
      <c r="Q78" s="22" t="s">
        <v>43</v>
      </c>
      <c r="R78" s="22" t="s">
        <v>239</v>
      </c>
      <c r="S78" s="22"/>
      <c r="T78" s="25" t="s">
        <v>46</v>
      </c>
      <c r="U78" s="83" t="s">
        <v>440</v>
      </c>
      <c r="V78" s="70" t="s">
        <v>560</v>
      </c>
      <c r="W78" s="27">
        <v>12.63</v>
      </c>
      <c r="X78" s="22"/>
      <c r="Y78" s="22"/>
      <c r="Z78" s="35"/>
      <c r="AA78" s="35"/>
      <c r="AB78" s="79"/>
      <c r="AC78" s="89" t="s">
        <v>462</v>
      </c>
      <c r="AD78" s="22"/>
      <c r="AE78" s="238"/>
      <c r="AF78" s="238"/>
      <c r="AG78" s="238"/>
      <c r="AH78" s="238" t="s">
        <v>557</v>
      </c>
      <c r="AI78" s="238" t="s">
        <v>558</v>
      </c>
      <c r="AJ78" s="23" t="s">
        <v>55</v>
      </c>
      <c r="AK78" s="50"/>
    </row>
    <row r="79" spans="1:38" s="91" customFormat="1" ht="90" x14ac:dyDescent="0.2">
      <c r="A79" s="237">
        <f>SUBTOTAL(3,M$5:M79)</f>
        <v>42</v>
      </c>
      <c r="B79" s="237" t="s">
        <v>561</v>
      </c>
      <c r="C79" s="237" t="s">
        <v>562</v>
      </c>
      <c r="D79" s="238" t="s">
        <v>561</v>
      </c>
      <c r="E79" s="237"/>
      <c r="F79" s="237" t="s">
        <v>67</v>
      </c>
      <c r="G79" s="23" t="s">
        <v>503</v>
      </c>
      <c r="H79" s="237" t="s">
        <v>537</v>
      </c>
      <c r="I79" s="22">
        <v>31</v>
      </c>
      <c r="J79" s="237"/>
      <c r="K79" s="237" t="s">
        <v>563</v>
      </c>
      <c r="L79" s="238" t="s">
        <v>564</v>
      </c>
      <c r="M79" s="237" t="s">
        <v>565</v>
      </c>
      <c r="N79" s="237" t="s">
        <v>566</v>
      </c>
      <c r="O79" s="238" t="s">
        <v>566</v>
      </c>
      <c r="P79" s="24" t="s">
        <v>567</v>
      </c>
      <c r="Q79" s="22" t="s">
        <v>96</v>
      </c>
      <c r="R79" s="40" t="s">
        <v>227</v>
      </c>
      <c r="S79" s="40"/>
      <c r="T79" s="56" t="s">
        <v>46</v>
      </c>
      <c r="U79" s="31" t="s">
        <v>568</v>
      </c>
      <c r="V79" s="31" t="s">
        <v>569</v>
      </c>
      <c r="W79" s="22"/>
      <c r="X79" s="22">
        <v>54.33</v>
      </c>
      <c r="Y79" s="22">
        <v>16.66</v>
      </c>
      <c r="Z79" s="35">
        <v>0.97</v>
      </c>
      <c r="AA79" s="41">
        <v>0.73</v>
      </c>
      <c r="AB79" s="40">
        <v>13.05</v>
      </c>
      <c r="AC79" s="22" t="s">
        <v>570</v>
      </c>
      <c r="AD79" s="22" t="s">
        <v>101</v>
      </c>
      <c r="AE79" s="238" t="s">
        <v>146</v>
      </c>
      <c r="AF79" s="238" t="s">
        <v>571</v>
      </c>
      <c r="AG79" s="238" t="s">
        <v>512</v>
      </c>
      <c r="AH79" s="238" t="s">
        <v>572</v>
      </c>
      <c r="AI79" s="238" t="s">
        <v>573</v>
      </c>
      <c r="AJ79" s="23" t="s">
        <v>574</v>
      </c>
      <c r="AK79" s="90"/>
      <c r="AL79" s="36">
        <f>AB79/Y79</f>
        <v>0.78331332533013209</v>
      </c>
    </row>
    <row r="80" spans="1:38" s="91" customFormat="1" ht="72" x14ac:dyDescent="0.25">
      <c r="A80" s="237"/>
      <c r="B80" s="237"/>
      <c r="C80" s="237"/>
      <c r="D80" s="238"/>
      <c r="E80" s="237"/>
      <c r="F80" s="237"/>
      <c r="G80" s="23" t="s">
        <v>503</v>
      </c>
      <c r="H80" s="237"/>
      <c r="I80" s="22">
        <v>31</v>
      </c>
      <c r="J80" s="237"/>
      <c r="K80" s="237"/>
      <c r="L80" s="238"/>
      <c r="M80" s="237"/>
      <c r="N80" s="237"/>
      <c r="O80" s="238"/>
      <c r="P80" s="24" t="s">
        <v>575</v>
      </c>
      <c r="Q80" s="22" t="s">
        <v>43</v>
      </c>
      <c r="R80" s="22" t="s">
        <v>266</v>
      </c>
      <c r="S80" s="22"/>
      <c r="T80" s="25" t="s">
        <v>46</v>
      </c>
      <c r="U80" s="26" t="s">
        <v>576</v>
      </c>
      <c r="V80" s="66" t="s">
        <v>577</v>
      </c>
      <c r="W80" s="22">
        <v>10.23</v>
      </c>
      <c r="X80" s="22"/>
      <c r="Y80" s="22"/>
      <c r="Z80" s="35"/>
      <c r="AA80" s="41"/>
      <c r="AB80" s="40"/>
      <c r="AC80" s="22"/>
      <c r="AD80" s="22"/>
      <c r="AE80" s="238"/>
      <c r="AF80" s="238"/>
      <c r="AG80" s="238"/>
      <c r="AH80" s="238"/>
      <c r="AI80" s="238"/>
      <c r="AJ80" s="23" t="s">
        <v>55</v>
      </c>
      <c r="AK80" s="90"/>
    </row>
    <row r="81" spans="1:38" s="91" customFormat="1" ht="90" x14ac:dyDescent="0.25">
      <c r="A81" s="22">
        <f>SUBTOTAL(3,M$5:M81)</f>
        <v>43</v>
      </c>
      <c r="B81" s="237"/>
      <c r="C81" s="237"/>
      <c r="D81" s="238"/>
      <c r="E81" s="237"/>
      <c r="F81" s="237"/>
      <c r="G81" s="23" t="s">
        <v>503</v>
      </c>
      <c r="H81" s="237"/>
      <c r="I81" s="22">
        <v>31</v>
      </c>
      <c r="J81" s="237"/>
      <c r="K81" s="237"/>
      <c r="L81" s="238"/>
      <c r="M81" s="22" t="s">
        <v>578</v>
      </c>
      <c r="N81" s="22" t="s">
        <v>579</v>
      </c>
      <c r="O81" s="23" t="s">
        <v>579</v>
      </c>
      <c r="P81" s="24" t="s">
        <v>580</v>
      </c>
      <c r="Q81" s="22" t="s">
        <v>43</v>
      </c>
      <c r="R81" s="22" t="s">
        <v>266</v>
      </c>
      <c r="S81" s="22"/>
      <c r="T81" s="25" t="s">
        <v>46</v>
      </c>
      <c r="U81" s="26" t="s">
        <v>581</v>
      </c>
      <c r="V81" s="66" t="s">
        <v>582</v>
      </c>
      <c r="W81" s="22">
        <v>0.39</v>
      </c>
      <c r="X81" s="22" t="s">
        <v>583</v>
      </c>
      <c r="Y81" s="22"/>
      <c r="Z81" s="35"/>
      <c r="AA81" s="41"/>
      <c r="AB81" s="40"/>
      <c r="AC81" s="22"/>
      <c r="AD81" s="22"/>
      <c r="AE81" s="72" t="s">
        <v>50</v>
      </c>
      <c r="AF81" s="74" t="s">
        <v>439</v>
      </c>
      <c r="AG81" s="74" t="s">
        <v>439</v>
      </c>
      <c r="AH81" s="74" t="s">
        <v>439</v>
      </c>
      <c r="AI81" s="74" t="s">
        <v>439</v>
      </c>
      <c r="AJ81" s="23" t="s">
        <v>55</v>
      </c>
      <c r="AK81" s="90"/>
    </row>
    <row r="82" spans="1:38" s="91" customFormat="1" ht="126" x14ac:dyDescent="0.25">
      <c r="A82" s="237">
        <f>SUBTOTAL(3,M$5:M82)</f>
        <v>44</v>
      </c>
      <c r="B82" s="237"/>
      <c r="C82" s="237"/>
      <c r="D82" s="238"/>
      <c r="E82" s="237"/>
      <c r="F82" s="237"/>
      <c r="G82" s="33" t="s">
        <v>503</v>
      </c>
      <c r="H82" s="237"/>
      <c r="I82" s="22">
        <v>31</v>
      </c>
      <c r="J82" s="237"/>
      <c r="K82" s="237"/>
      <c r="L82" s="238"/>
      <c r="M82" s="237" t="s">
        <v>584</v>
      </c>
      <c r="N82" s="237" t="s">
        <v>585</v>
      </c>
      <c r="O82" s="238" t="s">
        <v>585</v>
      </c>
      <c r="P82" s="24" t="s">
        <v>586</v>
      </c>
      <c r="Q82" s="22" t="s">
        <v>43</v>
      </c>
      <c r="R82" s="22" t="s">
        <v>239</v>
      </c>
      <c r="S82" s="22"/>
      <c r="T82" s="25" t="s">
        <v>46</v>
      </c>
      <c r="U82" s="26" t="s">
        <v>587</v>
      </c>
      <c r="V82" s="66" t="s">
        <v>588</v>
      </c>
      <c r="W82" s="22">
        <v>1.76</v>
      </c>
      <c r="X82" s="22" t="s">
        <v>583</v>
      </c>
      <c r="Y82" s="22"/>
      <c r="Z82" s="35"/>
      <c r="AA82" s="41"/>
      <c r="AB82" s="40"/>
      <c r="AC82" s="92" t="s">
        <v>462</v>
      </c>
      <c r="AD82" s="22"/>
      <c r="AE82" s="279" t="s">
        <v>50</v>
      </c>
      <c r="AF82" s="289" t="s">
        <v>439</v>
      </c>
      <c r="AG82" s="289" t="s">
        <v>439</v>
      </c>
      <c r="AH82" s="289" t="s">
        <v>439</v>
      </c>
      <c r="AI82" s="289" t="s">
        <v>439</v>
      </c>
      <c r="AJ82" s="23" t="s">
        <v>55</v>
      </c>
      <c r="AK82" s="90"/>
    </row>
    <row r="83" spans="1:38" s="91" customFormat="1" ht="90" x14ac:dyDescent="0.25">
      <c r="A83" s="237"/>
      <c r="B83" s="237"/>
      <c r="C83" s="237"/>
      <c r="D83" s="238"/>
      <c r="E83" s="237"/>
      <c r="F83" s="22"/>
      <c r="G83" s="33" t="s">
        <v>503</v>
      </c>
      <c r="H83" s="22"/>
      <c r="I83" s="22">
        <v>31</v>
      </c>
      <c r="J83" s="237"/>
      <c r="K83" s="237"/>
      <c r="L83" s="238"/>
      <c r="M83" s="237"/>
      <c r="N83" s="237"/>
      <c r="O83" s="238"/>
      <c r="P83" s="24" t="s">
        <v>589</v>
      </c>
      <c r="Q83" s="22" t="s">
        <v>43</v>
      </c>
      <c r="R83" s="22" t="s">
        <v>80</v>
      </c>
      <c r="S83" s="22"/>
      <c r="T83" s="25" t="s">
        <v>58</v>
      </c>
      <c r="U83" s="26" t="s">
        <v>590</v>
      </c>
      <c r="V83" s="66" t="s">
        <v>591</v>
      </c>
      <c r="W83" s="22">
        <v>52.62</v>
      </c>
      <c r="X83" s="22"/>
      <c r="Y83" s="22"/>
      <c r="Z83" s="35"/>
      <c r="AA83" s="41"/>
      <c r="AB83" s="40"/>
      <c r="AC83" s="43" t="s">
        <v>167</v>
      </c>
      <c r="AD83" s="22"/>
      <c r="AE83" s="279"/>
      <c r="AF83" s="279"/>
      <c r="AG83" s="279"/>
      <c r="AH83" s="279"/>
      <c r="AI83" s="279"/>
      <c r="AJ83" s="23" t="s">
        <v>55</v>
      </c>
      <c r="AK83" s="90"/>
    </row>
    <row r="84" spans="1:38" s="91" customFormat="1" ht="54" x14ac:dyDescent="0.2">
      <c r="A84" s="237">
        <f>SUBTOTAL(3,M$5:M84)</f>
        <v>45</v>
      </c>
      <c r="B84" s="237" t="s">
        <v>592</v>
      </c>
      <c r="C84" s="237" t="s">
        <v>593</v>
      </c>
      <c r="D84" s="238" t="s">
        <v>592</v>
      </c>
      <c r="E84" s="237" t="s">
        <v>594</v>
      </c>
      <c r="F84" s="237" t="s">
        <v>35</v>
      </c>
      <c r="G84" s="33" t="s">
        <v>503</v>
      </c>
      <c r="H84" s="237" t="s">
        <v>537</v>
      </c>
      <c r="I84" s="22">
        <v>32</v>
      </c>
      <c r="J84" s="262"/>
      <c r="K84" s="262" t="s">
        <v>595</v>
      </c>
      <c r="L84" s="265" t="s">
        <v>596</v>
      </c>
      <c r="M84" s="237" t="s">
        <v>597</v>
      </c>
      <c r="N84" s="237" t="s">
        <v>598</v>
      </c>
      <c r="O84" s="238" t="s">
        <v>598</v>
      </c>
      <c r="P84" s="24" t="s">
        <v>589</v>
      </c>
      <c r="Q84" s="22" t="s">
        <v>96</v>
      </c>
      <c r="R84" s="40" t="s">
        <v>227</v>
      </c>
      <c r="S84" s="40"/>
      <c r="T84" s="56" t="s">
        <v>46</v>
      </c>
      <c r="U84" s="31" t="s">
        <v>281</v>
      </c>
      <c r="V84" s="31" t="s">
        <v>599</v>
      </c>
      <c r="W84" s="22"/>
      <c r="X84" s="22">
        <v>8.17</v>
      </c>
      <c r="Y84" s="27">
        <v>4.5</v>
      </c>
      <c r="Z84" s="35">
        <v>0.95</v>
      </c>
      <c r="AA84" s="41">
        <v>0.92</v>
      </c>
      <c r="AB84" s="40">
        <v>2.89</v>
      </c>
      <c r="AC84" s="22" t="s">
        <v>600</v>
      </c>
      <c r="AD84" s="22" t="s">
        <v>101</v>
      </c>
      <c r="AE84" s="238" t="s">
        <v>146</v>
      </c>
      <c r="AF84" s="238" t="s">
        <v>601</v>
      </c>
      <c r="AG84" s="238" t="s">
        <v>512</v>
      </c>
      <c r="AH84" s="238" t="s">
        <v>572</v>
      </c>
      <c r="AI84" s="238" t="s">
        <v>573</v>
      </c>
      <c r="AJ84" s="72" t="s">
        <v>602</v>
      </c>
      <c r="AK84" s="90"/>
      <c r="AL84" s="36">
        <f>AB84/Y84</f>
        <v>0.64222222222222225</v>
      </c>
    </row>
    <row r="85" spans="1:38" s="91" customFormat="1" ht="126" x14ac:dyDescent="0.25">
      <c r="A85" s="237"/>
      <c r="B85" s="237"/>
      <c r="C85" s="237"/>
      <c r="D85" s="238"/>
      <c r="E85" s="237"/>
      <c r="F85" s="237"/>
      <c r="G85" s="33" t="s">
        <v>503</v>
      </c>
      <c r="H85" s="237"/>
      <c r="I85" s="22">
        <v>32</v>
      </c>
      <c r="J85" s="264"/>
      <c r="K85" s="264"/>
      <c r="L85" s="266"/>
      <c r="M85" s="237"/>
      <c r="N85" s="237"/>
      <c r="O85" s="238"/>
      <c r="P85" s="24" t="s">
        <v>580</v>
      </c>
      <c r="Q85" s="22" t="s">
        <v>43</v>
      </c>
      <c r="R85" s="22" t="s">
        <v>239</v>
      </c>
      <c r="S85" s="22"/>
      <c r="T85" s="25" t="s">
        <v>46</v>
      </c>
      <c r="U85" s="26" t="s">
        <v>603</v>
      </c>
      <c r="V85" s="66" t="s">
        <v>604</v>
      </c>
      <c r="W85" s="22">
        <v>0.73</v>
      </c>
      <c r="X85" s="22"/>
      <c r="Y85" s="27"/>
      <c r="Z85" s="35"/>
      <c r="AA85" s="41"/>
      <c r="AB85" s="40"/>
      <c r="AC85" s="93" t="s">
        <v>462</v>
      </c>
      <c r="AD85" s="22"/>
      <c r="AE85" s="238"/>
      <c r="AF85" s="238"/>
      <c r="AG85" s="238"/>
      <c r="AH85" s="238"/>
      <c r="AI85" s="238"/>
      <c r="AJ85" s="23" t="s">
        <v>55</v>
      </c>
      <c r="AK85" s="90"/>
    </row>
    <row r="86" spans="1:38" s="91" customFormat="1" ht="72" x14ac:dyDescent="0.25">
      <c r="A86" s="237">
        <f>SUBTOTAL(3,M$5:M86)</f>
        <v>46</v>
      </c>
      <c r="B86" s="237"/>
      <c r="C86" s="237"/>
      <c r="D86" s="238"/>
      <c r="E86" s="237"/>
      <c r="F86" s="237"/>
      <c r="G86" s="33" t="s">
        <v>503</v>
      </c>
      <c r="H86" s="237"/>
      <c r="I86" s="22">
        <v>32</v>
      </c>
      <c r="J86" s="264"/>
      <c r="K86" s="264"/>
      <c r="L86" s="266"/>
      <c r="M86" s="237" t="s">
        <v>605</v>
      </c>
      <c r="N86" s="237" t="s">
        <v>606</v>
      </c>
      <c r="O86" s="238" t="s">
        <v>606</v>
      </c>
      <c r="P86" s="24" t="s">
        <v>580</v>
      </c>
      <c r="Q86" s="22" t="s">
        <v>43</v>
      </c>
      <c r="R86" s="22" t="s">
        <v>239</v>
      </c>
      <c r="S86" s="22"/>
      <c r="T86" s="25" t="s">
        <v>46</v>
      </c>
      <c r="U86" s="26" t="s">
        <v>51</v>
      </c>
      <c r="V86" s="66" t="s">
        <v>607</v>
      </c>
      <c r="W86" s="22">
        <v>1.05</v>
      </c>
      <c r="X86" s="22" t="s">
        <v>583</v>
      </c>
      <c r="Y86" s="22"/>
      <c r="Z86" s="35"/>
      <c r="AA86" s="41"/>
      <c r="AB86" s="40"/>
      <c r="AC86" s="22"/>
      <c r="AD86" s="22"/>
      <c r="AE86" s="289" t="s">
        <v>50</v>
      </c>
      <c r="AF86" s="289" t="s">
        <v>73</v>
      </c>
      <c r="AG86" s="279" t="s">
        <v>608</v>
      </c>
      <c r="AH86" s="289" t="s">
        <v>73</v>
      </c>
      <c r="AI86" s="289" t="s">
        <v>73</v>
      </c>
      <c r="AJ86" s="23" t="s">
        <v>55</v>
      </c>
      <c r="AK86" s="90"/>
    </row>
    <row r="87" spans="1:38" s="91" customFormat="1" ht="108" x14ac:dyDescent="0.25">
      <c r="A87" s="237"/>
      <c r="B87" s="237"/>
      <c r="C87" s="237"/>
      <c r="D87" s="238"/>
      <c r="E87" s="237"/>
      <c r="F87" s="237"/>
      <c r="G87" s="33" t="s">
        <v>503</v>
      </c>
      <c r="H87" s="237"/>
      <c r="I87" s="22">
        <v>32</v>
      </c>
      <c r="J87" s="264"/>
      <c r="K87" s="264"/>
      <c r="L87" s="266"/>
      <c r="M87" s="237"/>
      <c r="N87" s="237"/>
      <c r="O87" s="238"/>
      <c r="P87" s="24" t="s">
        <v>589</v>
      </c>
      <c r="Q87" s="22" t="s">
        <v>43</v>
      </c>
      <c r="R87" s="22" t="s">
        <v>80</v>
      </c>
      <c r="S87" s="22"/>
      <c r="T87" s="25" t="s">
        <v>58</v>
      </c>
      <c r="U87" s="26" t="s">
        <v>609</v>
      </c>
      <c r="V87" s="66" t="s">
        <v>610</v>
      </c>
      <c r="W87" s="22">
        <v>54.57</v>
      </c>
      <c r="X87" s="22"/>
      <c r="Y87" s="22"/>
      <c r="Z87" s="35"/>
      <c r="AA87" s="41"/>
      <c r="AB87" s="40"/>
      <c r="AC87" s="43" t="s">
        <v>167</v>
      </c>
      <c r="AD87" s="22"/>
      <c r="AE87" s="279"/>
      <c r="AF87" s="279"/>
      <c r="AG87" s="279"/>
      <c r="AH87" s="279"/>
      <c r="AI87" s="279"/>
      <c r="AJ87" s="23" t="s">
        <v>55</v>
      </c>
      <c r="AK87" s="90"/>
    </row>
    <row r="88" spans="1:38" s="91" customFormat="1" ht="72" x14ac:dyDescent="0.25">
      <c r="A88" s="237">
        <f>SUBTOTAL(3,M$5:M88)</f>
        <v>47</v>
      </c>
      <c r="B88" s="237" t="s">
        <v>592</v>
      </c>
      <c r="C88" s="237" t="s">
        <v>611</v>
      </c>
      <c r="D88" s="238" t="s">
        <v>592</v>
      </c>
      <c r="E88" s="237"/>
      <c r="F88" s="237"/>
      <c r="G88" s="23" t="s">
        <v>503</v>
      </c>
      <c r="H88" s="237"/>
      <c r="I88" s="22">
        <v>32</v>
      </c>
      <c r="J88" s="237"/>
      <c r="K88" s="237" t="s">
        <v>595</v>
      </c>
      <c r="L88" s="238" t="s">
        <v>596</v>
      </c>
      <c r="M88" s="237" t="s">
        <v>612</v>
      </c>
      <c r="N88" s="237" t="s">
        <v>613</v>
      </c>
      <c r="O88" s="238" t="s">
        <v>613</v>
      </c>
      <c r="P88" s="24" t="s">
        <v>580</v>
      </c>
      <c r="Q88" s="22" t="s">
        <v>43</v>
      </c>
      <c r="R88" s="22" t="s">
        <v>266</v>
      </c>
      <c r="S88" s="22"/>
      <c r="T88" s="25" t="s">
        <v>46</v>
      </c>
      <c r="U88" s="26" t="s">
        <v>614</v>
      </c>
      <c r="V88" s="66" t="s">
        <v>615</v>
      </c>
      <c r="W88" s="22">
        <v>1.1000000000000001</v>
      </c>
      <c r="X88" s="22" t="s">
        <v>583</v>
      </c>
      <c r="Y88" s="22"/>
      <c r="Z88" s="35"/>
      <c r="AA88" s="41"/>
      <c r="AB88" s="40"/>
      <c r="AC88" s="22"/>
      <c r="AD88" s="22"/>
      <c r="AE88" s="289" t="s">
        <v>50</v>
      </c>
      <c r="AF88" s="289" t="s">
        <v>73</v>
      </c>
      <c r="AG88" s="289" t="s">
        <v>73</v>
      </c>
      <c r="AH88" s="289" t="s">
        <v>73</v>
      </c>
      <c r="AI88" s="289" t="s">
        <v>73</v>
      </c>
      <c r="AJ88" s="23" t="s">
        <v>55</v>
      </c>
      <c r="AK88" s="90"/>
    </row>
    <row r="89" spans="1:38" s="91" customFormat="1" ht="108" x14ac:dyDescent="0.25">
      <c r="A89" s="237"/>
      <c r="B89" s="237"/>
      <c r="C89" s="237"/>
      <c r="D89" s="238"/>
      <c r="E89" s="237"/>
      <c r="F89" s="22"/>
      <c r="G89" s="23" t="s">
        <v>503</v>
      </c>
      <c r="H89" s="237"/>
      <c r="I89" s="22">
        <v>32</v>
      </c>
      <c r="J89" s="237"/>
      <c r="K89" s="237"/>
      <c r="L89" s="238"/>
      <c r="M89" s="237"/>
      <c r="N89" s="237"/>
      <c r="O89" s="238"/>
      <c r="P89" s="24" t="s">
        <v>589</v>
      </c>
      <c r="Q89" s="22" t="s">
        <v>43</v>
      </c>
      <c r="R89" s="22" t="s">
        <v>80</v>
      </c>
      <c r="S89" s="22"/>
      <c r="T89" s="25" t="s">
        <v>58</v>
      </c>
      <c r="U89" s="26" t="s">
        <v>616</v>
      </c>
      <c r="V89" s="66" t="s">
        <v>617</v>
      </c>
      <c r="W89" s="22">
        <v>56.22</v>
      </c>
      <c r="X89" s="22"/>
      <c r="Y89" s="22"/>
      <c r="Z89" s="35"/>
      <c r="AA89" s="41"/>
      <c r="AB89" s="40"/>
      <c r="AC89" s="28" t="s">
        <v>49</v>
      </c>
      <c r="AD89" s="22"/>
      <c r="AE89" s="279"/>
      <c r="AF89" s="279"/>
      <c r="AG89" s="279"/>
      <c r="AH89" s="279"/>
      <c r="AI89" s="279"/>
      <c r="AJ89" s="23" t="s">
        <v>55</v>
      </c>
      <c r="AK89" s="90"/>
    </row>
    <row r="90" spans="1:38" s="91" customFormat="1" ht="54" x14ac:dyDescent="0.2">
      <c r="A90" s="237">
        <f>SUBTOTAL(3,M$5:M90)</f>
        <v>48</v>
      </c>
      <c r="B90" s="237" t="s">
        <v>618</v>
      </c>
      <c r="C90" s="237" t="s">
        <v>619</v>
      </c>
      <c r="D90" s="238" t="s">
        <v>618</v>
      </c>
      <c r="E90" s="237"/>
      <c r="F90" s="237" t="s">
        <v>67</v>
      </c>
      <c r="G90" s="23" t="s">
        <v>503</v>
      </c>
      <c r="H90" s="237" t="s">
        <v>537</v>
      </c>
      <c r="I90" s="22">
        <v>33</v>
      </c>
      <c r="J90" s="237"/>
      <c r="K90" s="237" t="s">
        <v>620</v>
      </c>
      <c r="L90" s="238" t="s">
        <v>621</v>
      </c>
      <c r="M90" s="237" t="s">
        <v>622</v>
      </c>
      <c r="N90" s="237" t="s">
        <v>623</v>
      </c>
      <c r="O90" s="238" t="s">
        <v>623</v>
      </c>
      <c r="P90" s="271" t="s">
        <v>624</v>
      </c>
      <c r="Q90" s="22" t="s">
        <v>96</v>
      </c>
      <c r="R90" s="40" t="s">
        <v>227</v>
      </c>
      <c r="S90" s="40"/>
      <c r="T90" s="25" t="s">
        <v>46</v>
      </c>
      <c r="U90" s="31" t="s">
        <v>625</v>
      </c>
      <c r="V90" s="31" t="s">
        <v>626</v>
      </c>
      <c r="W90" s="22"/>
      <c r="X90" s="280">
        <v>6.82</v>
      </c>
      <c r="Y90" s="22">
        <v>1.05</v>
      </c>
      <c r="Z90" s="35">
        <v>0.95</v>
      </c>
      <c r="AA90" s="35">
        <v>0.52</v>
      </c>
      <c r="AB90" s="22">
        <v>0.51</v>
      </c>
      <c r="AC90" s="22" t="s">
        <v>627</v>
      </c>
      <c r="AD90" s="22" t="s">
        <v>101</v>
      </c>
      <c r="AE90" s="238" t="s">
        <v>50</v>
      </c>
      <c r="AF90" s="288" t="s">
        <v>73</v>
      </c>
      <c r="AG90" s="288" t="s">
        <v>73</v>
      </c>
      <c r="AH90" s="288" t="s">
        <v>73</v>
      </c>
      <c r="AI90" s="288" t="s">
        <v>73</v>
      </c>
      <c r="AJ90" s="23" t="s">
        <v>628</v>
      </c>
      <c r="AK90" s="90"/>
      <c r="AL90" s="36">
        <f>AB90/Y90</f>
        <v>0.48571428571428571</v>
      </c>
    </row>
    <row r="91" spans="1:38" s="91" customFormat="1" ht="54" x14ac:dyDescent="0.2">
      <c r="A91" s="237"/>
      <c r="B91" s="237"/>
      <c r="C91" s="237"/>
      <c r="D91" s="238"/>
      <c r="E91" s="237"/>
      <c r="F91" s="237"/>
      <c r="G91" s="23" t="s">
        <v>503</v>
      </c>
      <c r="H91" s="237"/>
      <c r="I91" s="22">
        <v>33</v>
      </c>
      <c r="J91" s="237"/>
      <c r="K91" s="237"/>
      <c r="L91" s="238"/>
      <c r="M91" s="237"/>
      <c r="N91" s="237"/>
      <c r="O91" s="238"/>
      <c r="P91" s="271"/>
      <c r="Q91" s="22" t="s">
        <v>96</v>
      </c>
      <c r="R91" s="40" t="s">
        <v>227</v>
      </c>
      <c r="S91" s="40"/>
      <c r="T91" s="25" t="s">
        <v>58</v>
      </c>
      <c r="U91" s="31" t="s">
        <v>281</v>
      </c>
      <c r="V91" s="31" t="s">
        <v>629</v>
      </c>
      <c r="W91" s="22"/>
      <c r="X91" s="280"/>
      <c r="Y91" s="22">
        <v>3.63</v>
      </c>
      <c r="Z91" s="35">
        <v>0.53</v>
      </c>
      <c r="AA91" s="35">
        <v>0</v>
      </c>
      <c r="AB91" s="22">
        <v>0.25</v>
      </c>
      <c r="AC91" s="22" t="s">
        <v>630</v>
      </c>
      <c r="AD91" s="22" t="s">
        <v>122</v>
      </c>
      <c r="AE91" s="238"/>
      <c r="AF91" s="238"/>
      <c r="AG91" s="238"/>
      <c r="AH91" s="238"/>
      <c r="AI91" s="238"/>
      <c r="AJ91" s="23" t="s">
        <v>631</v>
      </c>
      <c r="AK91" s="90"/>
      <c r="AL91" s="36">
        <f>AB91/Y91</f>
        <v>6.8870523415977963E-2</v>
      </c>
    </row>
    <row r="92" spans="1:38" s="91" customFormat="1" ht="72" x14ac:dyDescent="0.25">
      <c r="A92" s="237"/>
      <c r="B92" s="237"/>
      <c r="C92" s="237"/>
      <c r="D92" s="238"/>
      <c r="E92" s="237"/>
      <c r="F92" s="22"/>
      <c r="G92" s="23" t="s">
        <v>503</v>
      </c>
      <c r="H92" s="237"/>
      <c r="I92" s="22">
        <v>33</v>
      </c>
      <c r="J92" s="237"/>
      <c r="K92" s="237"/>
      <c r="L92" s="238"/>
      <c r="M92" s="237"/>
      <c r="N92" s="237"/>
      <c r="O92" s="238"/>
      <c r="P92" s="24" t="s">
        <v>580</v>
      </c>
      <c r="Q92" s="22" t="s">
        <v>43</v>
      </c>
      <c r="R92" s="22" t="s">
        <v>266</v>
      </c>
      <c r="S92" s="22"/>
      <c r="T92" s="25" t="s">
        <v>46</v>
      </c>
      <c r="U92" s="26" t="s">
        <v>632</v>
      </c>
      <c r="V92" s="66" t="s">
        <v>633</v>
      </c>
      <c r="W92" s="22">
        <v>1.19</v>
      </c>
      <c r="X92" s="40"/>
      <c r="Y92" s="22"/>
      <c r="Z92" s="35"/>
      <c r="AA92" s="35"/>
      <c r="AB92" s="22"/>
      <c r="AC92" s="22"/>
      <c r="AD92" s="22"/>
      <c r="AE92" s="238"/>
      <c r="AF92" s="238"/>
      <c r="AG92" s="238"/>
      <c r="AH92" s="238"/>
      <c r="AI92" s="238"/>
      <c r="AJ92" s="23" t="s">
        <v>55</v>
      </c>
      <c r="AK92" s="90"/>
    </row>
    <row r="93" spans="1:38" s="91" customFormat="1" ht="144" x14ac:dyDescent="0.2">
      <c r="A93" s="22">
        <f>SUBTOTAL(3,M$5:M93)</f>
        <v>49</v>
      </c>
      <c r="B93" s="22" t="s">
        <v>634</v>
      </c>
      <c r="C93" s="22" t="s">
        <v>635</v>
      </c>
      <c r="D93" s="23" t="s">
        <v>634</v>
      </c>
      <c r="E93" s="22"/>
      <c r="F93" s="22"/>
      <c r="G93" s="71" t="s">
        <v>503</v>
      </c>
      <c r="H93" s="22"/>
      <c r="I93" s="22">
        <v>33</v>
      </c>
      <c r="J93" s="55"/>
      <c r="K93" s="55" t="s">
        <v>636</v>
      </c>
      <c r="L93" s="58" t="s">
        <v>637</v>
      </c>
      <c r="M93" s="22" t="s">
        <v>638</v>
      </c>
      <c r="N93" s="40" t="s">
        <v>537</v>
      </c>
      <c r="O93" s="72" t="s">
        <v>537</v>
      </c>
      <c r="P93" s="24" t="s">
        <v>639</v>
      </c>
      <c r="Q93" s="22" t="s">
        <v>96</v>
      </c>
      <c r="R93" s="40" t="s">
        <v>97</v>
      </c>
      <c r="S93" s="40"/>
      <c r="T93" s="56" t="s">
        <v>46</v>
      </c>
      <c r="U93" s="31" t="s">
        <v>640</v>
      </c>
      <c r="V93" s="31" t="s">
        <v>641</v>
      </c>
      <c r="W93" s="22"/>
      <c r="X93" s="40">
        <v>862.69</v>
      </c>
      <c r="Y93" s="27">
        <v>465.2</v>
      </c>
      <c r="Z93" s="35">
        <v>0.4</v>
      </c>
      <c r="AA93" s="41">
        <v>0.23749999999999999</v>
      </c>
      <c r="AB93" s="29">
        <v>278.5</v>
      </c>
      <c r="AC93" s="22" t="s">
        <v>642</v>
      </c>
      <c r="AD93" s="22" t="s">
        <v>643</v>
      </c>
      <c r="AE93" s="72" t="s">
        <v>50</v>
      </c>
      <c r="AF93" s="74" t="s">
        <v>73</v>
      </c>
      <c r="AG93" s="74" t="s">
        <v>73</v>
      </c>
      <c r="AH93" s="74" t="s">
        <v>73</v>
      </c>
      <c r="AI93" s="74" t="s">
        <v>73</v>
      </c>
      <c r="AJ93" s="23"/>
      <c r="AK93" s="90"/>
      <c r="AL93" s="36">
        <f>AB93/Y93</f>
        <v>0.59866723989681858</v>
      </c>
    </row>
    <row r="94" spans="1:38" s="91" customFormat="1" ht="126" x14ac:dyDescent="0.2">
      <c r="A94" s="22">
        <f>SUBTOTAL(3,M$5:M94)</f>
        <v>50</v>
      </c>
      <c r="B94" s="22" t="s">
        <v>644</v>
      </c>
      <c r="C94" s="22" t="s">
        <v>645</v>
      </c>
      <c r="D94" s="23" t="s">
        <v>644</v>
      </c>
      <c r="E94" s="22"/>
      <c r="F94" s="22" t="s">
        <v>67</v>
      </c>
      <c r="G94" s="33" t="s">
        <v>503</v>
      </c>
      <c r="H94" s="22" t="s">
        <v>537</v>
      </c>
      <c r="I94" s="22">
        <v>35</v>
      </c>
      <c r="J94" s="22"/>
      <c r="K94" s="22" t="s">
        <v>646</v>
      </c>
      <c r="L94" s="23" t="s">
        <v>647</v>
      </c>
      <c r="M94" s="22" t="s">
        <v>638</v>
      </c>
      <c r="N94" s="22" t="s">
        <v>537</v>
      </c>
      <c r="O94" s="23" t="s">
        <v>537</v>
      </c>
      <c r="P94" s="24" t="s">
        <v>648</v>
      </c>
      <c r="Q94" s="22" t="s">
        <v>96</v>
      </c>
      <c r="R94" s="40" t="s">
        <v>97</v>
      </c>
      <c r="S94" s="40"/>
      <c r="T94" s="56" t="s">
        <v>46</v>
      </c>
      <c r="U94" s="61" t="s">
        <v>649</v>
      </c>
      <c r="V94" s="61" t="s">
        <v>650</v>
      </c>
      <c r="W94" s="40"/>
      <c r="X94" s="40">
        <v>1.88</v>
      </c>
      <c r="Y94" s="22">
        <v>1.32</v>
      </c>
      <c r="Z94" s="35">
        <v>0.98</v>
      </c>
      <c r="AA94" s="41">
        <v>0.45</v>
      </c>
      <c r="AB94" s="40">
        <v>1.0900000000000001</v>
      </c>
      <c r="AC94" s="22" t="s">
        <v>651</v>
      </c>
      <c r="AD94" s="22" t="s">
        <v>101</v>
      </c>
      <c r="AE94" s="72" t="s">
        <v>50</v>
      </c>
      <c r="AF94" s="32" t="s">
        <v>73</v>
      </c>
      <c r="AG94" s="32" t="s">
        <v>73</v>
      </c>
      <c r="AH94" s="32" t="s">
        <v>73</v>
      </c>
      <c r="AI94" s="32" t="s">
        <v>73</v>
      </c>
      <c r="AJ94" s="72" t="s">
        <v>628</v>
      </c>
      <c r="AK94" s="90"/>
      <c r="AL94" s="36">
        <f>AB94/Y94</f>
        <v>0.8257575757575758</v>
      </c>
    </row>
    <row r="95" spans="1:38" s="91" customFormat="1" ht="108" x14ac:dyDescent="0.25">
      <c r="A95" s="22">
        <f>SUBTOTAL(3,M$5:M95)</f>
        <v>51</v>
      </c>
      <c r="B95" s="22" t="s">
        <v>652</v>
      </c>
      <c r="C95" s="22" t="s">
        <v>653</v>
      </c>
      <c r="D95" s="23" t="s">
        <v>652</v>
      </c>
      <c r="E95" s="22" t="s">
        <v>654</v>
      </c>
      <c r="F95" s="22" t="s">
        <v>35</v>
      </c>
      <c r="G95" s="23" t="s">
        <v>503</v>
      </c>
      <c r="H95" s="22" t="s">
        <v>537</v>
      </c>
      <c r="I95" s="22">
        <v>36</v>
      </c>
      <c r="J95" s="22"/>
      <c r="K95" s="22" t="s">
        <v>655</v>
      </c>
      <c r="L95" s="23" t="s">
        <v>656</v>
      </c>
      <c r="M95" s="22" t="s">
        <v>638</v>
      </c>
      <c r="N95" s="22" t="s">
        <v>537</v>
      </c>
      <c r="O95" s="23" t="s">
        <v>537</v>
      </c>
      <c r="P95" s="24"/>
      <c r="Q95" s="40"/>
      <c r="R95" s="40"/>
      <c r="S95" s="40"/>
      <c r="T95" s="56"/>
      <c r="U95" s="61"/>
      <c r="V95" s="61"/>
      <c r="W95" s="40"/>
      <c r="X95" s="40"/>
      <c r="Y95" s="22"/>
      <c r="Z95" s="35"/>
      <c r="AA95" s="41"/>
      <c r="AB95" s="40"/>
      <c r="AC95" s="22"/>
      <c r="AD95" s="22"/>
      <c r="AE95" s="72" t="s">
        <v>50</v>
      </c>
      <c r="AF95" s="74" t="s">
        <v>73</v>
      </c>
      <c r="AG95" s="74" t="s">
        <v>73</v>
      </c>
      <c r="AH95" s="74" t="s">
        <v>73</v>
      </c>
      <c r="AI95" s="74" t="s">
        <v>73</v>
      </c>
      <c r="AJ95" s="23" t="s">
        <v>74</v>
      </c>
      <c r="AK95" s="90"/>
    </row>
    <row r="96" spans="1:38" s="91" customFormat="1" ht="72" x14ac:dyDescent="0.2">
      <c r="A96" s="237">
        <f>SUBTOTAL(3,M$5:M96)</f>
        <v>52</v>
      </c>
      <c r="B96" s="237" t="s">
        <v>657</v>
      </c>
      <c r="C96" s="237" t="s">
        <v>658</v>
      </c>
      <c r="D96" s="238" t="s">
        <v>657</v>
      </c>
      <c r="E96" s="237" t="s">
        <v>659</v>
      </c>
      <c r="F96" s="237" t="s">
        <v>35</v>
      </c>
      <c r="G96" s="33" t="s">
        <v>503</v>
      </c>
      <c r="H96" s="237" t="s">
        <v>537</v>
      </c>
      <c r="I96" s="22">
        <v>37</v>
      </c>
      <c r="J96" s="237"/>
      <c r="K96" s="237" t="s">
        <v>660</v>
      </c>
      <c r="L96" s="238" t="s">
        <v>661</v>
      </c>
      <c r="M96" s="237" t="s">
        <v>638</v>
      </c>
      <c r="N96" s="237" t="s">
        <v>537</v>
      </c>
      <c r="O96" s="238" t="s">
        <v>537</v>
      </c>
      <c r="P96" s="24" t="s">
        <v>662</v>
      </c>
      <c r="Q96" s="22" t="s">
        <v>96</v>
      </c>
      <c r="R96" s="22" t="s">
        <v>97</v>
      </c>
      <c r="S96" s="22"/>
      <c r="T96" s="25" t="s">
        <v>46</v>
      </c>
      <c r="U96" s="31" t="s">
        <v>568</v>
      </c>
      <c r="V96" s="31" t="s">
        <v>663</v>
      </c>
      <c r="W96" s="22"/>
      <c r="X96" s="22">
        <v>66.91</v>
      </c>
      <c r="Y96" s="22">
        <v>7.66</v>
      </c>
      <c r="Z96" s="35">
        <v>0.99</v>
      </c>
      <c r="AA96" s="35">
        <v>0.78</v>
      </c>
      <c r="AB96" s="22">
        <v>5.76</v>
      </c>
      <c r="AC96" s="22" t="s">
        <v>664</v>
      </c>
      <c r="AD96" s="22" t="s">
        <v>216</v>
      </c>
      <c r="AE96" s="238" t="s">
        <v>50</v>
      </c>
      <c r="AF96" s="288" t="s">
        <v>73</v>
      </c>
      <c r="AG96" s="288" t="s">
        <v>73</v>
      </c>
      <c r="AH96" s="288" t="s">
        <v>73</v>
      </c>
      <c r="AI96" s="288" t="s">
        <v>73</v>
      </c>
      <c r="AJ96" s="23" t="s">
        <v>665</v>
      </c>
      <c r="AK96" s="90"/>
      <c r="AL96" s="36">
        <f>AB96/Y96</f>
        <v>0.75195822454308092</v>
      </c>
    </row>
    <row r="97" spans="1:38" s="91" customFormat="1" ht="72" x14ac:dyDescent="0.2">
      <c r="A97" s="237"/>
      <c r="B97" s="237"/>
      <c r="C97" s="237"/>
      <c r="D97" s="238"/>
      <c r="E97" s="237"/>
      <c r="F97" s="237"/>
      <c r="G97" s="33" t="s">
        <v>503</v>
      </c>
      <c r="H97" s="237"/>
      <c r="I97" s="22">
        <v>37</v>
      </c>
      <c r="J97" s="237"/>
      <c r="K97" s="237"/>
      <c r="L97" s="238"/>
      <c r="M97" s="237"/>
      <c r="N97" s="237"/>
      <c r="O97" s="238"/>
      <c r="P97" s="24" t="s">
        <v>666</v>
      </c>
      <c r="Q97" s="22" t="s">
        <v>96</v>
      </c>
      <c r="R97" s="22" t="s">
        <v>97</v>
      </c>
      <c r="S97" s="22"/>
      <c r="T97" s="25" t="s">
        <v>58</v>
      </c>
      <c r="U97" s="31" t="s">
        <v>649</v>
      </c>
      <c r="V97" s="31" t="s">
        <v>667</v>
      </c>
      <c r="W97" s="22"/>
      <c r="X97" s="237">
        <v>67.290000000000006</v>
      </c>
      <c r="Y97" s="22">
        <v>15.49</v>
      </c>
      <c r="Z97" s="35">
        <v>0.99</v>
      </c>
      <c r="AA97" s="35">
        <v>0.86</v>
      </c>
      <c r="AB97" s="22">
        <v>13.4</v>
      </c>
      <c r="AC97" s="22" t="s">
        <v>668</v>
      </c>
      <c r="AD97" s="22" t="s">
        <v>216</v>
      </c>
      <c r="AE97" s="238"/>
      <c r="AF97" s="238"/>
      <c r="AG97" s="238"/>
      <c r="AH97" s="238"/>
      <c r="AI97" s="238"/>
      <c r="AJ97" s="23" t="s">
        <v>628</v>
      </c>
      <c r="AK97" s="90"/>
      <c r="AL97" s="36">
        <f>AB97/Y97</f>
        <v>0.86507424144609424</v>
      </c>
    </row>
    <row r="98" spans="1:38" s="91" customFormat="1" ht="72" x14ac:dyDescent="0.2">
      <c r="A98" s="237"/>
      <c r="B98" s="237"/>
      <c r="C98" s="237"/>
      <c r="D98" s="238"/>
      <c r="E98" s="237"/>
      <c r="F98" s="237"/>
      <c r="G98" s="33" t="s">
        <v>503</v>
      </c>
      <c r="H98" s="237"/>
      <c r="I98" s="22">
        <v>37</v>
      </c>
      <c r="J98" s="237"/>
      <c r="K98" s="237"/>
      <c r="L98" s="238"/>
      <c r="M98" s="237"/>
      <c r="N98" s="237"/>
      <c r="O98" s="238"/>
      <c r="P98" s="24" t="s">
        <v>669</v>
      </c>
      <c r="Q98" s="22" t="s">
        <v>96</v>
      </c>
      <c r="R98" s="22" t="s">
        <v>97</v>
      </c>
      <c r="S98" s="22"/>
      <c r="T98" s="25" t="s">
        <v>197</v>
      </c>
      <c r="U98" s="31" t="s">
        <v>649</v>
      </c>
      <c r="V98" s="31" t="s">
        <v>670</v>
      </c>
      <c r="W98" s="22"/>
      <c r="X98" s="237"/>
      <c r="Y98" s="22">
        <v>37.799999999999997</v>
      </c>
      <c r="Z98" s="35">
        <v>0.98</v>
      </c>
      <c r="AA98" s="35">
        <v>0.91</v>
      </c>
      <c r="AB98" s="22">
        <v>33.93</v>
      </c>
      <c r="AC98" s="22" t="s">
        <v>668</v>
      </c>
      <c r="AD98" s="22" t="s">
        <v>216</v>
      </c>
      <c r="AE98" s="238"/>
      <c r="AF98" s="238"/>
      <c r="AG98" s="238"/>
      <c r="AH98" s="238"/>
      <c r="AI98" s="238"/>
      <c r="AJ98" s="23" t="s">
        <v>628</v>
      </c>
      <c r="AK98" s="90"/>
      <c r="AL98" s="36">
        <f>AB98/Y98</f>
        <v>0.89761904761904765</v>
      </c>
    </row>
    <row r="99" spans="1:38" s="91" customFormat="1" ht="108" x14ac:dyDescent="0.25">
      <c r="A99" s="237"/>
      <c r="B99" s="237"/>
      <c r="C99" s="237"/>
      <c r="D99" s="238"/>
      <c r="E99" s="237"/>
      <c r="F99" s="22"/>
      <c r="G99" s="33" t="s">
        <v>503</v>
      </c>
      <c r="H99" s="237"/>
      <c r="I99" s="22">
        <v>37</v>
      </c>
      <c r="J99" s="237"/>
      <c r="K99" s="237"/>
      <c r="L99" s="238"/>
      <c r="M99" s="237"/>
      <c r="N99" s="237"/>
      <c r="O99" s="238"/>
      <c r="P99" s="24" t="s">
        <v>580</v>
      </c>
      <c r="Q99" s="22" t="s">
        <v>43</v>
      </c>
      <c r="R99" s="22" t="s">
        <v>671</v>
      </c>
      <c r="S99" s="22"/>
      <c r="T99" s="25" t="s">
        <v>46</v>
      </c>
      <c r="U99" s="26" t="s">
        <v>672</v>
      </c>
      <c r="V99" s="66" t="s">
        <v>673</v>
      </c>
      <c r="W99" s="22">
        <v>39.479999999999997</v>
      </c>
      <c r="X99" s="22"/>
      <c r="Y99" s="22"/>
      <c r="Z99" s="35"/>
      <c r="AA99" s="35"/>
      <c r="AB99" s="22"/>
      <c r="AC99" s="22"/>
      <c r="AD99" s="22"/>
      <c r="AE99" s="238"/>
      <c r="AF99" s="238"/>
      <c r="AG99" s="238"/>
      <c r="AH99" s="238"/>
      <c r="AI99" s="238"/>
      <c r="AJ99" s="23" t="s">
        <v>55</v>
      </c>
      <c r="AK99" s="90"/>
    </row>
    <row r="100" spans="1:38" s="91" customFormat="1" ht="90" x14ac:dyDescent="0.25">
      <c r="A100" s="237"/>
      <c r="B100" s="237"/>
      <c r="C100" s="237"/>
      <c r="D100" s="238"/>
      <c r="E100" s="237"/>
      <c r="F100" s="22"/>
      <c r="G100" s="33" t="s">
        <v>503</v>
      </c>
      <c r="H100" s="237"/>
      <c r="I100" s="22">
        <v>37</v>
      </c>
      <c r="J100" s="237"/>
      <c r="K100" s="237"/>
      <c r="L100" s="238"/>
      <c r="M100" s="237"/>
      <c r="N100" s="237"/>
      <c r="O100" s="238"/>
      <c r="P100" s="24" t="s">
        <v>674</v>
      </c>
      <c r="Q100" s="22" t="s">
        <v>43</v>
      </c>
      <c r="R100" s="22" t="s">
        <v>671</v>
      </c>
      <c r="S100" s="22"/>
      <c r="T100" s="25" t="s">
        <v>58</v>
      </c>
      <c r="U100" s="26" t="s">
        <v>675</v>
      </c>
      <c r="V100" s="66" t="s">
        <v>676</v>
      </c>
      <c r="W100" s="22">
        <v>34.94</v>
      </c>
      <c r="X100" s="22"/>
      <c r="Y100" s="22"/>
      <c r="Z100" s="35"/>
      <c r="AA100" s="35"/>
      <c r="AB100" s="22"/>
      <c r="AC100" s="22"/>
      <c r="AD100" s="22"/>
      <c r="AE100" s="238"/>
      <c r="AF100" s="238"/>
      <c r="AG100" s="238"/>
      <c r="AH100" s="238"/>
      <c r="AI100" s="238"/>
      <c r="AJ100" s="23" t="s">
        <v>55</v>
      </c>
      <c r="AK100" s="90"/>
    </row>
    <row r="101" spans="1:38" s="91" customFormat="1" ht="71.25" customHeight="1" x14ac:dyDescent="0.25">
      <c r="A101" s="237"/>
      <c r="B101" s="237"/>
      <c r="C101" s="237"/>
      <c r="D101" s="238"/>
      <c r="E101" s="237"/>
      <c r="F101" s="22"/>
      <c r="G101" s="33" t="s">
        <v>503</v>
      </c>
      <c r="H101" s="237"/>
      <c r="I101" s="22">
        <v>37</v>
      </c>
      <c r="J101" s="237"/>
      <c r="K101" s="237"/>
      <c r="L101" s="238"/>
      <c r="M101" s="237"/>
      <c r="N101" s="237"/>
      <c r="O101" s="238"/>
      <c r="P101" s="24" t="s">
        <v>677</v>
      </c>
      <c r="Q101" s="22" t="s">
        <v>43</v>
      </c>
      <c r="R101" s="22" t="s">
        <v>671</v>
      </c>
      <c r="S101" s="22"/>
      <c r="T101" s="25" t="s">
        <v>197</v>
      </c>
      <c r="U101" s="26" t="s">
        <v>678</v>
      </c>
      <c r="V101" s="66" t="s">
        <v>679</v>
      </c>
      <c r="W101" s="22">
        <v>2.93</v>
      </c>
      <c r="X101" s="22"/>
      <c r="Y101" s="22"/>
      <c r="Z101" s="35"/>
      <c r="AA101" s="35"/>
      <c r="AB101" s="22"/>
      <c r="AC101" s="22"/>
      <c r="AD101" s="22"/>
      <c r="AE101" s="238"/>
      <c r="AF101" s="238"/>
      <c r="AG101" s="238"/>
      <c r="AH101" s="238"/>
      <c r="AI101" s="238"/>
      <c r="AJ101" s="23" t="s">
        <v>55</v>
      </c>
      <c r="AK101" s="90"/>
    </row>
    <row r="102" spans="1:38" s="91" customFormat="1" ht="72" x14ac:dyDescent="0.25">
      <c r="A102" s="237"/>
      <c r="B102" s="237"/>
      <c r="C102" s="237"/>
      <c r="D102" s="238"/>
      <c r="E102" s="237"/>
      <c r="F102" s="22"/>
      <c r="G102" s="33" t="s">
        <v>503</v>
      </c>
      <c r="H102" s="237"/>
      <c r="I102" s="22">
        <v>37</v>
      </c>
      <c r="J102" s="237"/>
      <c r="K102" s="237"/>
      <c r="L102" s="238"/>
      <c r="M102" s="237"/>
      <c r="N102" s="237"/>
      <c r="O102" s="238"/>
      <c r="P102" s="24" t="s">
        <v>680</v>
      </c>
      <c r="Q102" s="22" t="s">
        <v>43</v>
      </c>
      <c r="R102" s="22" t="s">
        <v>671</v>
      </c>
      <c r="S102" s="22"/>
      <c r="T102" s="25" t="s">
        <v>201</v>
      </c>
      <c r="U102" s="26" t="s">
        <v>681</v>
      </c>
      <c r="V102" s="66" t="s">
        <v>682</v>
      </c>
      <c r="W102" s="22">
        <v>1.35</v>
      </c>
      <c r="X102" s="22"/>
      <c r="Y102" s="22"/>
      <c r="Z102" s="35"/>
      <c r="AA102" s="35"/>
      <c r="AB102" s="22"/>
      <c r="AC102" s="22"/>
      <c r="AD102" s="22"/>
      <c r="AE102" s="238"/>
      <c r="AF102" s="238"/>
      <c r="AG102" s="238"/>
      <c r="AH102" s="238"/>
      <c r="AI102" s="238"/>
      <c r="AJ102" s="23" t="s">
        <v>55</v>
      </c>
      <c r="AK102" s="90"/>
    </row>
    <row r="103" spans="1:38" s="91" customFormat="1" ht="54.75" customHeight="1" x14ac:dyDescent="0.2">
      <c r="A103" s="237">
        <f>SUBTOTAL(3,M$5:M103)</f>
        <v>53</v>
      </c>
      <c r="B103" s="237" t="s">
        <v>683</v>
      </c>
      <c r="C103" s="94" t="s">
        <v>684</v>
      </c>
      <c r="D103" s="238" t="s">
        <v>683</v>
      </c>
      <c r="E103" s="94" t="s">
        <v>685</v>
      </c>
      <c r="F103" s="94" t="s">
        <v>35</v>
      </c>
      <c r="G103" s="23" t="s">
        <v>503</v>
      </c>
      <c r="H103" s="94" t="s">
        <v>537</v>
      </c>
      <c r="I103" s="22">
        <v>38</v>
      </c>
      <c r="J103" s="94"/>
      <c r="K103" s="94" t="s">
        <v>686</v>
      </c>
      <c r="L103" s="238" t="s">
        <v>687</v>
      </c>
      <c r="M103" s="237" t="s">
        <v>688</v>
      </c>
      <c r="N103" s="237" t="s">
        <v>689</v>
      </c>
      <c r="O103" s="238" t="s">
        <v>689</v>
      </c>
      <c r="P103" s="24" t="s">
        <v>690</v>
      </c>
      <c r="Q103" s="22" t="s">
        <v>96</v>
      </c>
      <c r="R103" s="40" t="s">
        <v>227</v>
      </c>
      <c r="S103" s="40"/>
      <c r="T103" s="25" t="s">
        <v>46</v>
      </c>
      <c r="U103" s="31" t="s">
        <v>568</v>
      </c>
      <c r="V103" s="31" t="s">
        <v>691</v>
      </c>
      <c r="W103" s="22"/>
      <c r="X103" s="22" t="s">
        <v>692</v>
      </c>
      <c r="Y103" s="22" t="s">
        <v>583</v>
      </c>
      <c r="Z103" s="22" t="s">
        <v>583</v>
      </c>
      <c r="AA103" s="22" t="s">
        <v>583</v>
      </c>
      <c r="AB103" s="27">
        <v>0</v>
      </c>
      <c r="AC103" s="22" t="s">
        <v>583</v>
      </c>
      <c r="AD103" s="22" t="s">
        <v>693</v>
      </c>
      <c r="AE103" s="238" t="s">
        <v>50</v>
      </c>
      <c r="AF103" s="288" t="s">
        <v>73</v>
      </c>
      <c r="AG103" s="288" t="s">
        <v>73</v>
      </c>
      <c r="AH103" s="288" t="s">
        <v>73</v>
      </c>
      <c r="AI103" s="288" t="s">
        <v>73</v>
      </c>
      <c r="AJ103" s="42" t="s">
        <v>694</v>
      </c>
      <c r="AK103" s="90"/>
      <c r="AL103" s="36" t="e">
        <f>AB103/Y103</f>
        <v>#VALUE!</v>
      </c>
    </row>
    <row r="104" spans="1:38" s="91" customFormat="1" ht="54" x14ac:dyDescent="0.2">
      <c r="A104" s="237"/>
      <c r="B104" s="237"/>
      <c r="C104" s="95"/>
      <c r="D104" s="238"/>
      <c r="E104" s="95"/>
      <c r="F104" s="95"/>
      <c r="G104" s="23" t="s">
        <v>503</v>
      </c>
      <c r="H104" s="95"/>
      <c r="I104" s="22">
        <v>38</v>
      </c>
      <c r="J104" s="95"/>
      <c r="K104" s="95"/>
      <c r="L104" s="238"/>
      <c r="M104" s="237"/>
      <c r="N104" s="237"/>
      <c r="O104" s="238"/>
      <c r="P104" s="271" t="s">
        <v>695</v>
      </c>
      <c r="Q104" s="22" t="s">
        <v>96</v>
      </c>
      <c r="R104" s="22" t="s">
        <v>227</v>
      </c>
      <c r="S104" s="22"/>
      <c r="T104" s="25" t="s">
        <v>58</v>
      </c>
      <c r="U104" s="31" t="s">
        <v>696</v>
      </c>
      <c r="V104" s="31" t="s">
        <v>697</v>
      </c>
      <c r="W104" s="22"/>
      <c r="X104" s="237">
        <v>17.25</v>
      </c>
      <c r="Y104" s="22">
        <v>3.03</v>
      </c>
      <c r="Z104" s="35">
        <v>0.87</v>
      </c>
      <c r="AA104" s="35">
        <v>0.66</v>
      </c>
      <c r="AB104" s="22">
        <v>2.4</v>
      </c>
      <c r="AC104" s="22" t="s">
        <v>698</v>
      </c>
      <c r="AD104" s="22" t="s">
        <v>122</v>
      </c>
      <c r="AE104" s="238"/>
      <c r="AF104" s="238"/>
      <c r="AG104" s="238"/>
      <c r="AH104" s="238"/>
      <c r="AI104" s="238"/>
      <c r="AJ104" s="23" t="s">
        <v>628</v>
      </c>
      <c r="AK104" s="90"/>
      <c r="AL104" s="36">
        <f>AB104/Y104</f>
        <v>0.79207920792079212</v>
      </c>
    </row>
    <row r="105" spans="1:38" s="91" customFormat="1" ht="54" x14ac:dyDescent="0.2">
      <c r="A105" s="237"/>
      <c r="B105" s="237"/>
      <c r="C105" s="95"/>
      <c r="D105" s="238"/>
      <c r="E105" s="95"/>
      <c r="F105" s="95"/>
      <c r="G105" s="23" t="s">
        <v>503</v>
      </c>
      <c r="H105" s="95"/>
      <c r="I105" s="22">
        <v>38</v>
      </c>
      <c r="J105" s="95"/>
      <c r="K105" s="95"/>
      <c r="L105" s="238"/>
      <c r="M105" s="237"/>
      <c r="N105" s="237"/>
      <c r="O105" s="238"/>
      <c r="P105" s="271"/>
      <c r="Q105" s="22" t="s">
        <v>96</v>
      </c>
      <c r="R105" s="22" t="s">
        <v>227</v>
      </c>
      <c r="S105" s="22"/>
      <c r="T105" s="25" t="s">
        <v>58</v>
      </c>
      <c r="U105" s="31" t="s">
        <v>281</v>
      </c>
      <c r="V105" s="31" t="s">
        <v>699</v>
      </c>
      <c r="W105" s="22"/>
      <c r="X105" s="237"/>
      <c r="Y105" s="22">
        <v>3.16</v>
      </c>
      <c r="Z105" s="35">
        <v>0.52</v>
      </c>
      <c r="AA105" s="35">
        <v>5.3600000000000002E-2</v>
      </c>
      <c r="AB105" s="22">
        <v>0.16</v>
      </c>
      <c r="AC105" s="22" t="s">
        <v>630</v>
      </c>
      <c r="AD105" s="22" t="s">
        <v>122</v>
      </c>
      <c r="AE105" s="238"/>
      <c r="AF105" s="238"/>
      <c r="AG105" s="238"/>
      <c r="AH105" s="238"/>
      <c r="AI105" s="238"/>
      <c r="AJ105" s="23" t="s">
        <v>631</v>
      </c>
      <c r="AK105" s="90"/>
      <c r="AL105" s="36">
        <f>AB105/Y105</f>
        <v>5.0632911392405063E-2</v>
      </c>
    </row>
    <row r="106" spans="1:38" s="91" customFormat="1" ht="72" x14ac:dyDescent="0.25">
      <c r="A106" s="237"/>
      <c r="B106" s="237"/>
      <c r="C106" s="96"/>
      <c r="D106" s="238"/>
      <c r="E106" s="96"/>
      <c r="F106" s="95"/>
      <c r="G106" s="23" t="s">
        <v>503</v>
      </c>
      <c r="H106" s="96"/>
      <c r="I106" s="22">
        <v>38</v>
      </c>
      <c r="J106" s="96"/>
      <c r="K106" s="96"/>
      <c r="L106" s="238"/>
      <c r="M106" s="237"/>
      <c r="N106" s="237"/>
      <c r="O106" s="238"/>
      <c r="P106" s="24" t="s">
        <v>580</v>
      </c>
      <c r="Q106" s="22" t="s">
        <v>43</v>
      </c>
      <c r="R106" s="22" t="s">
        <v>266</v>
      </c>
      <c r="S106" s="22"/>
      <c r="T106" s="25" t="s">
        <v>46</v>
      </c>
      <c r="U106" s="26" t="s">
        <v>581</v>
      </c>
      <c r="V106" s="66" t="s">
        <v>700</v>
      </c>
      <c r="W106" s="40">
        <v>1.27</v>
      </c>
      <c r="X106" s="22"/>
      <c r="Y106" s="22"/>
      <c r="Z106" s="35"/>
      <c r="AA106" s="35"/>
      <c r="AB106" s="22"/>
      <c r="AC106" s="22"/>
      <c r="AD106" s="22"/>
      <c r="AE106" s="238"/>
      <c r="AF106" s="238"/>
      <c r="AG106" s="238"/>
      <c r="AH106" s="238"/>
      <c r="AI106" s="238"/>
      <c r="AJ106" s="23" t="s">
        <v>55</v>
      </c>
      <c r="AK106" s="90"/>
    </row>
    <row r="107" spans="1:38" s="91" customFormat="1" ht="72" customHeight="1" x14ac:dyDescent="0.25">
      <c r="A107" s="237">
        <f>SUBTOTAL(3,M$5:M107)</f>
        <v>54</v>
      </c>
      <c r="B107" s="237" t="s">
        <v>683</v>
      </c>
      <c r="C107" s="237" t="s">
        <v>684</v>
      </c>
      <c r="D107" s="238" t="s">
        <v>683</v>
      </c>
      <c r="E107" s="237"/>
      <c r="F107" s="95"/>
      <c r="G107" s="23" t="s">
        <v>503</v>
      </c>
      <c r="H107" s="94" t="s">
        <v>537</v>
      </c>
      <c r="I107" s="22">
        <v>38</v>
      </c>
      <c r="J107" s="94"/>
      <c r="K107" s="237" t="s">
        <v>686</v>
      </c>
      <c r="L107" s="238" t="s">
        <v>687</v>
      </c>
      <c r="M107" s="237" t="s">
        <v>701</v>
      </c>
      <c r="N107" s="237" t="s">
        <v>702</v>
      </c>
      <c r="O107" s="238" t="s">
        <v>702</v>
      </c>
      <c r="P107" s="24" t="s">
        <v>580</v>
      </c>
      <c r="Q107" s="22" t="s">
        <v>43</v>
      </c>
      <c r="R107" s="22" t="s">
        <v>266</v>
      </c>
      <c r="S107" s="22"/>
      <c r="T107" s="25" t="s">
        <v>46</v>
      </c>
      <c r="U107" s="26" t="s">
        <v>703</v>
      </c>
      <c r="V107" s="66" t="s">
        <v>704</v>
      </c>
      <c r="W107" s="22">
        <v>0.27</v>
      </c>
      <c r="X107" s="22" t="s">
        <v>583</v>
      </c>
      <c r="Y107" s="22"/>
      <c r="Z107" s="35"/>
      <c r="AA107" s="41"/>
      <c r="AB107" s="40"/>
      <c r="AC107" s="22"/>
      <c r="AD107" s="22"/>
      <c r="AE107" s="279" t="s">
        <v>50</v>
      </c>
      <c r="AF107" s="289" t="s">
        <v>73</v>
      </c>
      <c r="AG107" s="289" t="s">
        <v>73</v>
      </c>
      <c r="AH107" s="289" t="s">
        <v>73</v>
      </c>
      <c r="AI107" s="289" t="s">
        <v>73</v>
      </c>
      <c r="AJ107" s="23" t="s">
        <v>55</v>
      </c>
      <c r="AK107" s="90"/>
    </row>
    <row r="108" spans="1:38" s="91" customFormat="1" ht="108" x14ac:dyDescent="0.25">
      <c r="A108" s="237"/>
      <c r="B108" s="237"/>
      <c r="C108" s="237"/>
      <c r="D108" s="238"/>
      <c r="E108" s="237"/>
      <c r="F108" s="95"/>
      <c r="G108" s="23" t="s">
        <v>503</v>
      </c>
      <c r="H108" s="95"/>
      <c r="I108" s="22">
        <v>38</v>
      </c>
      <c r="J108" s="95"/>
      <c r="K108" s="237"/>
      <c r="L108" s="238"/>
      <c r="M108" s="237"/>
      <c r="N108" s="237"/>
      <c r="O108" s="238"/>
      <c r="P108" s="24" t="s">
        <v>589</v>
      </c>
      <c r="Q108" s="22" t="s">
        <v>43</v>
      </c>
      <c r="R108" s="22" t="s">
        <v>80</v>
      </c>
      <c r="S108" s="22"/>
      <c r="T108" s="25" t="s">
        <v>58</v>
      </c>
      <c r="U108" s="26" t="s">
        <v>705</v>
      </c>
      <c r="V108" s="66" t="s">
        <v>706</v>
      </c>
      <c r="W108" s="22">
        <v>24.87</v>
      </c>
      <c r="X108" s="22"/>
      <c r="Y108" s="22"/>
      <c r="Z108" s="35"/>
      <c r="AA108" s="41"/>
      <c r="AB108" s="40"/>
      <c r="AC108" s="43" t="s">
        <v>167</v>
      </c>
      <c r="AD108" s="22"/>
      <c r="AE108" s="279"/>
      <c r="AF108" s="279"/>
      <c r="AG108" s="279"/>
      <c r="AH108" s="279"/>
      <c r="AI108" s="279"/>
      <c r="AJ108" s="23" t="s">
        <v>55</v>
      </c>
      <c r="AK108" s="90"/>
    </row>
    <row r="109" spans="1:38" s="91" customFormat="1" ht="54" x14ac:dyDescent="0.2">
      <c r="A109" s="263">
        <f>SUBTOTAL(3,M$5:M109)</f>
        <v>55</v>
      </c>
      <c r="B109" s="237"/>
      <c r="C109" s="262" t="s">
        <v>684</v>
      </c>
      <c r="D109" s="238"/>
      <c r="E109" s="262"/>
      <c r="F109" s="96"/>
      <c r="G109" s="33" t="s">
        <v>503</v>
      </c>
      <c r="H109" s="95"/>
      <c r="I109" s="22">
        <v>38</v>
      </c>
      <c r="J109" s="95"/>
      <c r="K109" s="262" t="s">
        <v>686</v>
      </c>
      <c r="L109" s="238"/>
      <c r="M109" s="263" t="s">
        <v>707</v>
      </c>
      <c r="N109" s="237" t="s">
        <v>708</v>
      </c>
      <c r="O109" s="238" t="s">
        <v>708</v>
      </c>
      <c r="P109" s="24" t="s">
        <v>589</v>
      </c>
      <c r="Q109" s="22" t="s">
        <v>96</v>
      </c>
      <c r="R109" s="22" t="s">
        <v>709</v>
      </c>
      <c r="S109" s="22"/>
      <c r="T109" s="25" t="s">
        <v>46</v>
      </c>
      <c r="U109" s="31" t="s">
        <v>710</v>
      </c>
      <c r="V109" s="31" t="s">
        <v>711</v>
      </c>
      <c r="W109" s="22"/>
      <c r="X109" s="22">
        <v>57.98</v>
      </c>
      <c r="Y109" s="22">
        <v>3.68</v>
      </c>
      <c r="Z109" s="35">
        <v>0.2</v>
      </c>
      <c r="AA109" s="97">
        <v>5.5100000000000003E-2</v>
      </c>
      <c r="AB109" s="40">
        <v>0.2</v>
      </c>
      <c r="AC109" s="22" t="s">
        <v>712</v>
      </c>
      <c r="AD109" s="22" t="s">
        <v>101</v>
      </c>
      <c r="AE109" s="238" t="s">
        <v>50</v>
      </c>
      <c r="AF109" s="288" t="s">
        <v>73</v>
      </c>
      <c r="AG109" s="288" t="s">
        <v>73</v>
      </c>
      <c r="AH109" s="288" t="s">
        <v>73</v>
      </c>
      <c r="AI109" s="288" t="s">
        <v>73</v>
      </c>
      <c r="AJ109" s="72" t="s">
        <v>628</v>
      </c>
      <c r="AK109" s="90"/>
      <c r="AL109" s="36">
        <f>AB109/Y109</f>
        <v>5.434782608695652E-2</v>
      </c>
    </row>
    <row r="110" spans="1:38" s="91" customFormat="1" ht="144" x14ac:dyDescent="0.25">
      <c r="A110" s="237"/>
      <c r="B110" s="237"/>
      <c r="C110" s="264"/>
      <c r="D110" s="238"/>
      <c r="E110" s="264"/>
      <c r="F110" s="22"/>
      <c r="G110" s="33" t="s">
        <v>503</v>
      </c>
      <c r="H110" s="95"/>
      <c r="I110" s="22">
        <v>38</v>
      </c>
      <c r="J110" s="95"/>
      <c r="K110" s="264"/>
      <c r="L110" s="238"/>
      <c r="M110" s="237"/>
      <c r="N110" s="237"/>
      <c r="O110" s="238"/>
      <c r="P110" s="24" t="s">
        <v>580</v>
      </c>
      <c r="Q110" s="22" t="s">
        <v>43</v>
      </c>
      <c r="R110" s="22" t="s">
        <v>266</v>
      </c>
      <c r="S110" s="22"/>
      <c r="T110" s="25" t="s">
        <v>46</v>
      </c>
      <c r="U110" s="26" t="s">
        <v>713</v>
      </c>
      <c r="V110" s="66" t="s">
        <v>714</v>
      </c>
      <c r="W110" s="22">
        <f>0.42</f>
        <v>0.42</v>
      </c>
      <c r="X110" s="22"/>
      <c r="Y110" s="22"/>
      <c r="Z110" s="35"/>
      <c r="AA110" s="97"/>
      <c r="AB110" s="40"/>
      <c r="AC110" s="98" t="s">
        <v>715</v>
      </c>
      <c r="AD110" s="22"/>
      <c r="AE110" s="238"/>
      <c r="AF110" s="238"/>
      <c r="AG110" s="238"/>
      <c r="AH110" s="238"/>
      <c r="AI110" s="238"/>
      <c r="AJ110" s="23" t="s">
        <v>55</v>
      </c>
      <c r="AK110" s="90"/>
    </row>
    <row r="111" spans="1:38" s="91" customFormat="1" ht="90" x14ac:dyDescent="0.25">
      <c r="A111" s="237"/>
      <c r="B111" s="237"/>
      <c r="C111" s="263"/>
      <c r="D111" s="238"/>
      <c r="E111" s="263"/>
      <c r="F111" s="22"/>
      <c r="G111" s="33" t="s">
        <v>503</v>
      </c>
      <c r="H111" s="96"/>
      <c r="I111" s="22">
        <v>38</v>
      </c>
      <c r="J111" s="96"/>
      <c r="K111" s="263"/>
      <c r="L111" s="238"/>
      <c r="M111" s="237"/>
      <c r="N111" s="237"/>
      <c r="O111" s="238"/>
      <c r="P111" s="24" t="s">
        <v>589</v>
      </c>
      <c r="Q111" s="22" t="s">
        <v>43</v>
      </c>
      <c r="R111" s="22" t="s">
        <v>80</v>
      </c>
      <c r="S111" s="22"/>
      <c r="T111" s="25" t="s">
        <v>58</v>
      </c>
      <c r="U111" s="26" t="s">
        <v>716</v>
      </c>
      <c r="V111" s="66" t="s">
        <v>717</v>
      </c>
      <c r="W111" s="22">
        <v>73.540000000000006</v>
      </c>
      <c r="X111" s="22"/>
      <c r="Y111" s="22"/>
      <c r="Z111" s="35"/>
      <c r="AA111" s="97"/>
      <c r="AB111" s="40"/>
      <c r="AC111" s="43" t="s">
        <v>167</v>
      </c>
      <c r="AD111" s="22"/>
      <c r="AE111" s="238"/>
      <c r="AF111" s="238"/>
      <c r="AG111" s="238"/>
      <c r="AH111" s="238"/>
      <c r="AI111" s="238"/>
      <c r="AJ111" s="23" t="s">
        <v>55</v>
      </c>
      <c r="AK111" s="90"/>
    </row>
    <row r="112" spans="1:38" s="100" customFormat="1" ht="162" x14ac:dyDescent="0.25">
      <c r="A112" s="22">
        <f>SUBTOTAL(3,M$5:M112)</f>
        <v>56</v>
      </c>
      <c r="B112" s="22" t="s">
        <v>718</v>
      </c>
      <c r="C112" s="22" t="s">
        <v>719</v>
      </c>
      <c r="D112" s="23" t="s">
        <v>718</v>
      </c>
      <c r="E112" s="22" t="s">
        <v>720</v>
      </c>
      <c r="F112" s="22" t="s">
        <v>91</v>
      </c>
      <c r="G112" s="23" t="s">
        <v>721</v>
      </c>
      <c r="H112" s="22" t="s">
        <v>722</v>
      </c>
      <c r="I112" s="22">
        <v>39</v>
      </c>
      <c r="J112" s="22"/>
      <c r="K112" s="22" t="s">
        <v>723</v>
      </c>
      <c r="L112" s="23" t="s">
        <v>724</v>
      </c>
      <c r="M112" s="22" t="s">
        <v>725</v>
      </c>
      <c r="N112" s="22" t="s">
        <v>726</v>
      </c>
      <c r="O112" s="23" t="s">
        <v>726</v>
      </c>
      <c r="P112" s="24" t="s">
        <v>85</v>
      </c>
      <c r="Q112" s="22" t="s">
        <v>43</v>
      </c>
      <c r="R112" s="22" t="s">
        <v>239</v>
      </c>
      <c r="S112" s="22"/>
      <c r="T112" s="25" t="s">
        <v>46</v>
      </c>
      <c r="U112" s="26" t="s">
        <v>727</v>
      </c>
      <c r="V112" s="66" t="s">
        <v>728</v>
      </c>
      <c r="W112" s="40">
        <v>16.34</v>
      </c>
      <c r="X112" s="40"/>
      <c r="Y112" s="22"/>
      <c r="Z112" s="22"/>
      <c r="AA112" s="40"/>
      <c r="AB112" s="40"/>
      <c r="AC112" s="22"/>
      <c r="AD112" s="22"/>
      <c r="AE112" s="72" t="s">
        <v>146</v>
      </c>
      <c r="AF112" s="72" t="s">
        <v>729</v>
      </c>
      <c r="AG112" s="23" t="s">
        <v>730</v>
      </c>
      <c r="AH112" s="23" t="s">
        <v>731</v>
      </c>
      <c r="AI112" s="23" t="s">
        <v>732</v>
      </c>
      <c r="AJ112" s="23" t="s">
        <v>55</v>
      </c>
      <c r="AK112" s="99"/>
    </row>
    <row r="113" spans="1:38" s="100" customFormat="1" ht="126" x14ac:dyDescent="0.25">
      <c r="A113" s="22">
        <f>SUBTOTAL(3,M$5:M113)</f>
        <v>57</v>
      </c>
      <c r="B113" s="237" t="s">
        <v>733</v>
      </c>
      <c r="C113" s="237" t="s">
        <v>734</v>
      </c>
      <c r="D113" s="238" t="s">
        <v>733</v>
      </c>
      <c r="E113" s="237"/>
      <c r="F113" s="237" t="s">
        <v>67</v>
      </c>
      <c r="G113" s="23" t="s">
        <v>721</v>
      </c>
      <c r="H113" s="237" t="s">
        <v>722</v>
      </c>
      <c r="I113" s="22">
        <v>40</v>
      </c>
      <c r="J113" s="262"/>
      <c r="K113" s="262" t="s">
        <v>735</v>
      </c>
      <c r="L113" s="265" t="s">
        <v>735</v>
      </c>
      <c r="M113" s="22" t="s">
        <v>736</v>
      </c>
      <c r="N113" s="22" t="s">
        <v>737</v>
      </c>
      <c r="O113" s="23" t="s">
        <v>737</v>
      </c>
      <c r="P113" s="24" t="s">
        <v>85</v>
      </c>
      <c r="Q113" s="22" t="s">
        <v>43</v>
      </c>
      <c r="R113" s="22" t="s">
        <v>239</v>
      </c>
      <c r="S113" s="40"/>
      <c r="T113" s="56"/>
      <c r="U113" s="83" t="s">
        <v>440</v>
      </c>
      <c r="V113" s="70" t="s">
        <v>738</v>
      </c>
      <c r="W113" s="40">
        <v>40.94</v>
      </c>
      <c r="X113" s="40"/>
      <c r="Y113" s="22"/>
      <c r="Z113" s="22"/>
      <c r="AA113" s="40"/>
      <c r="AB113" s="40"/>
      <c r="AC113" s="22"/>
      <c r="AD113" s="22"/>
      <c r="AE113" s="72" t="s">
        <v>50</v>
      </c>
      <c r="AF113" s="74" t="s">
        <v>73</v>
      </c>
      <c r="AG113" s="74" t="s">
        <v>73</v>
      </c>
      <c r="AH113" s="74" t="s">
        <v>73</v>
      </c>
      <c r="AI113" s="74" t="s">
        <v>73</v>
      </c>
      <c r="AJ113" s="23" t="s">
        <v>55</v>
      </c>
      <c r="AK113" s="99"/>
    </row>
    <row r="114" spans="1:38" s="100" customFormat="1" ht="90" x14ac:dyDescent="0.2">
      <c r="A114" s="237">
        <f>SUBTOTAL(3,M$5:M114)</f>
        <v>58</v>
      </c>
      <c r="B114" s="237"/>
      <c r="C114" s="237"/>
      <c r="D114" s="238"/>
      <c r="E114" s="237"/>
      <c r="F114" s="237"/>
      <c r="G114" s="33" t="s">
        <v>721</v>
      </c>
      <c r="H114" s="237"/>
      <c r="I114" s="22">
        <v>40</v>
      </c>
      <c r="J114" s="264"/>
      <c r="K114" s="264"/>
      <c r="L114" s="266"/>
      <c r="M114" s="237" t="s">
        <v>739</v>
      </c>
      <c r="N114" s="237" t="s">
        <v>740</v>
      </c>
      <c r="O114" s="238" t="s">
        <v>740</v>
      </c>
      <c r="P114" s="24" t="s">
        <v>741</v>
      </c>
      <c r="Q114" s="22" t="s">
        <v>96</v>
      </c>
      <c r="R114" s="22" t="s">
        <v>742</v>
      </c>
      <c r="S114" s="40"/>
      <c r="T114" s="25" t="s">
        <v>46</v>
      </c>
      <c r="U114" s="31" t="s">
        <v>743</v>
      </c>
      <c r="V114" s="31" t="s">
        <v>744</v>
      </c>
      <c r="W114" s="22"/>
      <c r="X114" s="40">
        <v>28.51</v>
      </c>
      <c r="Y114" s="22">
        <v>5.88</v>
      </c>
      <c r="Z114" s="35">
        <v>0.46</v>
      </c>
      <c r="AA114" s="41">
        <v>0.4</v>
      </c>
      <c r="AB114" s="40">
        <v>4.45</v>
      </c>
      <c r="AC114" s="101" t="s">
        <v>745</v>
      </c>
      <c r="AD114" s="101" t="s">
        <v>122</v>
      </c>
      <c r="AE114" s="279" t="s">
        <v>146</v>
      </c>
      <c r="AF114" s="238" t="s">
        <v>51</v>
      </c>
      <c r="AG114" s="238" t="s">
        <v>730</v>
      </c>
      <c r="AH114" s="238" t="s">
        <v>731</v>
      </c>
      <c r="AI114" s="238" t="s">
        <v>746</v>
      </c>
      <c r="AJ114" s="72"/>
      <c r="AK114" s="99"/>
      <c r="AL114" s="36">
        <f>AB114/Y114</f>
        <v>0.75680272108843538</v>
      </c>
    </row>
    <row r="115" spans="1:38" s="100" customFormat="1" ht="72" x14ac:dyDescent="0.2">
      <c r="A115" s="237"/>
      <c r="B115" s="237"/>
      <c r="C115" s="237"/>
      <c r="D115" s="238"/>
      <c r="E115" s="237"/>
      <c r="F115" s="22"/>
      <c r="G115" s="33" t="s">
        <v>721</v>
      </c>
      <c r="H115" s="22"/>
      <c r="I115" s="22">
        <v>40</v>
      </c>
      <c r="J115" s="263"/>
      <c r="K115" s="263"/>
      <c r="L115" s="267"/>
      <c r="M115" s="237"/>
      <c r="N115" s="237"/>
      <c r="O115" s="238"/>
      <c r="P115" s="24" t="s">
        <v>85</v>
      </c>
      <c r="Q115" s="22" t="s">
        <v>43</v>
      </c>
      <c r="R115" s="22" t="s">
        <v>239</v>
      </c>
      <c r="S115" s="40"/>
      <c r="T115" s="25"/>
      <c r="U115" s="83" t="s">
        <v>460</v>
      </c>
      <c r="V115" s="70" t="s">
        <v>747</v>
      </c>
      <c r="W115" s="22">
        <v>15.23</v>
      </c>
      <c r="X115" s="40"/>
      <c r="Y115" s="22"/>
      <c r="Z115" s="35"/>
      <c r="AA115" s="41"/>
      <c r="AB115" s="40"/>
      <c r="AC115" s="101"/>
      <c r="AD115" s="101"/>
      <c r="AE115" s="279"/>
      <c r="AF115" s="238"/>
      <c r="AG115" s="238"/>
      <c r="AH115" s="238"/>
      <c r="AI115" s="238"/>
      <c r="AJ115" s="23" t="s">
        <v>55</v>
      </c>
      <c r="AK115" s="99"/>
      <c r="AL115" s="36"/>
    </row>
    <row r="116" spans="1:38" s="100" customFormat="1" ht="90" x14ac:dyDescent="0.2">
      <c r="A116" s="237">
        <f>SUBTOTAL(3,M$5:M116)</f>
        <v>59</v>
      </c>
      <c r="B116" s="237" t="s">
        <v>748</v>
      </c>
      <c r="C116" s="237" t="s">
        <v>749</v>
      </c>
      <c r="D116" s="238" t="s">
        <v>748</v>
      </c>
      <c r="E116" s="237"/>
      <c r="F116" s="237" t="s">
        <v>67</v>
      </c>
      <c r="G116" s="23" t="s">
        <v>721</v>
      </c>
      <c r="H116" s="237" t="s">
        <v>722</v>
      </c>
      <c r="I116" s="22">
        <v>41</v>
      </c>
      <c r="J116" s="237"/>
      <c r="K116" s="237" t="s">
        <v>750</v>
      </c>
      <c r="L116" s="238" t="s">
        <v>751</v>
      </c>
      <c r="M116" s="237" t="s">
        <v>752</v>
      </c>
      <c r="N116" s="237" t="s">
        <v>753</v>
      </c>
      <c r="O116" s="238" t="s">
        <v>753</v>
      </c>
      <c r="P116" s="24" t="s">
        <v>741</v>
      </c>
      <c r="Q116" s="22" t="s">
        <v>96</v>
      </c>
      <c r="R116" s="22" t="s">
        <v>754</v>
      </c>
      <c r="S116" s="22"/>
      <c r="T116" s="25" t="s">
        <v>46</v>
      </c>
      <c r="U116" s="31" t="s">
        <v>743</v>
      </c>
      <c r="V116" s="31" t="s">
        <v>755</v>
      </c>
      <c r="W116" s="22"/>
      <c r="X116" s="40">
        <v>8.56</v>
      </c>
      <c r="Y116" s="22">
        <v>3.04</v>
      </c>
      <c r="Z116" s="35">
        <v>0.95</v>
      </c>
      <c r="AA116" s="41">
        <v>0.68</v>
      </c>
      <c r="AB116" s="40">
        <v>2.08</v>
      </c>
      <c r="AC116" s="101" t="s">
        <v>712</v>
      </c>
      <c r="AD116" s="22" t="s">
        <v>101</v>
      </c>
      <c r="AE116" s="279" t="s">
        <v>146</v>
      </c>
      <c r="AF116" s="238" t="s">
        <v>231</v>
      </c>
      <c r="AG116" s="238" t="s">
        <v>730</v>
      </c>
      <c r="AH116" s="238" t="s">
        <v>731</v>
      </c>
      <c r="AI116" s="290" t="s">
        <v>746</v>
      </c>
      <c r="AJ116" s="72"/>
      <c r="AK116" s="99"/>
      <c r="AL116" s="36">
        <f>AB116/Y116</f>
        <v>0.68421052631578949</v>
      </c>
    </row>
    <row r="117" spans="1:38" s="100" customFormat="1" ht="90" x14ac:dyDescent="0.2">
      <c r="A117" s="237"/>
      <c r="B117" s="237"/>
      <c r="C117" s="237"/>
      <c r="D117" s="238"/>
      <c r="E117" s="237"/>
      <c r="F117" s="237"/>
      <c r="G117" s="23" t="s">
        <v>721</v>
      </c>
      <c r="H117" s="237"/>
      <c r="I117" s="22">
        <v>41</v>
      </c>
      <c r="J117" s="237"/>
      <c r="K117" s="237"/>
      <c r="L117" s="238"/>
      <c r="M117" s="237"/>
      <c r="N117" s="237"/>
      <c r="O117" s="238"/>
      <c r="P117" s="24" t="s">
        <v>85</v>
      </c>
      <c r="Q117" s="22" t="s">
        <v>43</v>
      </c>
      <c r="R117" s="22" t="s">
        <v>239</v>
      </c>
      <c r="S117" s="40"/>
      <c r="T117" s="25"/>
      <c r="U117" s="83" t="s">
        <v>440</v>
      </c>
      <c r="V117" s="70" t="s">
        <v>756</v>
      </c>
      <c r="W117" s="22">
        <v>30.06</v>
      </c>
      <c r="X117" s="40"/>
      <c r="Y117" s="22"/>
      <c r="Z117" s="35"/>
      <c r="AA117" s="41"/>
      <c r="AB117" s="40"/>
      <c r="AC117" s="101"/>
      <c r="AD117" s="101"/>
      <c r="AE117" s="279"/>
      <c r="AF117" s="238"/>
      <c r="AG117" s="238"/>
      <c r="AH117" s="238"/>
      <c r="AI117" s="290"/>
      <c r="AJ117" s="23" t="s">
        <v>55</v>
      </c>
      <c r="AK117" s="99"/>
      <c r="AL117" s="36"/>
    </row>
    <row r="118" spans="1:38" s="100" customFormat="1" ht="54" x14ac:dyDescent="0.25">
      <c r="A118" s="237"/>
      <c r="B118" s="237"/>
      <c r="C118" s="237"/>
      <c r="D118" s="238"/>
      <c r="E118" s="237"/>
      <c r="F118" s="237"/>
      <c r="G118" s="23" t="s">
        <v>721</v>
      </c>
      <c r="H118" s="237"/>
      <c r="I118" s="22">
        <v>41</v>
      </c>
      <c r="J118" s="237"/>
      <c r="K118" s="237"/>
      <c r="L118" s="238"/>
      <c r="M118" s="237"/>
      <c r="N118" s="237"/>
      <c r="O118" s="238"/>
      <c r="P118" s="24" t="s">
        <v>757</v>
      </c>
      <c r="Q118" s="22" t="s">
        <v>43</v>
      </c>
      <c r="R118" s="22" t="s">
        <v>490</v>
      </c>
      <c r="S118" s="22"/>
      <c r="T118" s="25" t="s">
        <v>46</v>
      </c>
      <c r="U118" s="26" t="s">
        <v>758</v>
      </c>
      <c r="V118" s="66" t="s">
        <v>759</v>
      </c>
      <c r="W118" s="40">
        <v>2.25</v>
      </c>
      <c r="X118" s="40"/>
      <c r="Y118" s="22"/>
      <c r="Z118" s="35"/>
      <c r="AA118" s="41"/>
      <c r="AB118" s="40"/>
      <c r="AC118" s="101"/>
      <c r="AD118" s="101"/>
      <c r="AE118" s="279"/>
      <c r="AF118" s="238"/>
      <c r="AG118" s="238"/>
      <c r="AH118" s="238"/>
      <c r="AI118" s="290"/>
      <c r="AJ118" s="23" t="s">
        <v>55</v>
      </c>
      <c r="AK118" s="99"/>
    </row>
    <row r="119" spans="1:38" s="100" customFormat="1" ht="90" x14ac:dyDescent="0.2">
      <c r="A119" s="237">
        <f>SUBTOTAL(3,M$5:M119)</f>
        <v>60</v>
      </c>
      <c r="B119" s="237" t="s">
        <v>748</v>
      </c>
      <c r="C119" s="237" t="s">
        <v>749</v>
      </c>
      <c r="D119" s="238" t="s">
        <v>748</v>
      </c>
      <c r="E119" s="237"/>
      <c r="F119" s="237"/>
      <c r="G119" s="23" t="s">
        <v>721</v>
      </c>
      <c r="H119" s="237"/>
      <c r="I119" s="22">
        <v>41</v>
      </c>
      <c r="J119" s="237"/>
      <c r="K119" s="237" t="s">
        <v>750</v>
      </c>
      <c r="L119" s="238" t="s">
        <v>751</v>
      </c>
      <c r="M119" s="237" t="s">
        <v>760</v>
      </c>
      <c r="N119" s="237" t="s">
        <v>761</v>
      </c>
      <c r="O119" s="238" t="s">
        <v>761</v>
      </c>
      <c r="P119" s="24" t="s">
        <v>741</v>
      </c>
      <c r="Q119" s="22" t="s">
        <v>96</v>
      </c>
      <c r="R119" s="40" t="s">
        <v>227</v>
      </c>
      <c r="S119" s="40"/>
      <c r="T119" s="25" t="s">
        <v>46</v>
      </c>
      <c r="U119" s="31" t="s">
        <v>743</v>
      </c>
      <c r="V119" s="31" t="s">
        <v>762</v>
      </c>
      <c r="W119" s="79"/>
      <c r="X119" s="280">
        <v>14.47</v>
      </c>
      <c r="Y119" s="22">
        <v>9.26</v>
      </c>
      <c r="Z119" s="35">
        <v>0.92</v>
      </c>
      <c r="AA119" s="41">
        <v>0.75</v>
      </c>
      <c r="AB119" s="29">
        <v>6.9</v>
      </c>
      <c r="AC119" s="101" t="s">
        <v>763</v>
      </c>
      <c r="AD119" s="101" t="s">
        <v>216</v>
      </c>
      <c r="AE119" s="291" t="s">
        <v>146</v>
      </c>
      <c r="AF119" s="290" t="s">
        <v>398</v>
      </c>
      <c r="AG119" s="238" t="s">
        <v>730</v>
      </c>
      <c r="AH119" s="238" t="s">
        <v>731</v>
      </c>
      <c r="AI119" s="238" t="s">
        <v>732</v>
      </c>
      <c r="AJ119" s="72"/>
      <c r="AK119" s="99"/>
      <c r="AL119" s="36">
        <f>AB119/Y119</f>
        <v>0.74514038876889854</v>
      </c>
    </row>
    <row r="120" spans="1:38" s="100" customFormat="1" ht="54" x14ac:dyDescent="0.2">
      <c r="A120" s="237"/>
      <c r="B120" s="237"/>
      <c r="C120" s="237"/>
      <c r="D120" s="238"/>
      <c r="E120" s="237"/>
      <c r="F120" s="237"/>
      <c r="G120" s="23" t="s">
        <v>721</v>
      </c>
      <c r="H120" s="237"/>
      <c r="I120" s="22">
        <v>41</v>
      </c>
      <c r="J120" s="237"/>
      <c r="K120" s="237"/>
      <c r="L120" s="238"/>
      <c r="M120" s="237"/>
      <c r="N120" s="237"/>
      <c r="O120" s="238"/>
      <c r="P120" s="24" t="s">
        <v>764</v>
      </c>
      <c r="Q120" s="22" t="s">
        <v>96</v>
      </c>
      <c r="R120" s="40" t="s">
        <v>227</v>
      </c>
      <c r="S120" s="40"/>
      <c r="T120" s="25" t="s">
        <v>58</v>
      </c>
      <c r="U120" s="31" t="s">
        <v>281</v>
      </c>
      <c r="V120" s="61" t="s">
        <v>599</v>
      </c>
      <c r="W120" s="40"/>
      <c r="X120" s="280"/>
      <c r="Y120" s="22">
        <v>3.14</v>
      </c>
      <c r="Z120" s="35">
        <v>0.85</v>
      </c>
      <c r="AA120" s="41">
        <v>0.62</v>
      </c>
      <c r="AB120" s="40">
        <v>1.95</v>
      </c>
      <c r="AC120" s="101" t="s">
        <v>765</v>
      </c>
      <c r="AD120" s="22" t="s">
        <v>101</v>
      </c>
      <c r="AE120" s="291"/>
      <c r="AF120" s="290"/>
      <c r="AG120" s="238"/>
      <c r="AH120" s="238"/>
      <c r="AI120" s="238"/>
      <c r="AJ120" s="72"/>
      <c r="AK120" s="99"/>
      <c r="AL120" s="36">
        <f>AB120/Y120</f>
        <v>0.62101910828025475</v>
      </c>
    </row>
    <row r="121" spans="1:38" s="100" customFormat="1" ht="54" x14ac:dyDescent="0.2">
      <c r="A121" s="237"/>
      <c r="B121" s="237"/>
      <c r="C121" s="237"/>
      <c r="D121" s="238"/>
      <c r="E121" s="237"/>
      <c r="F121" s="237"/>
      <c r="G121" s="23" t="s">
        <v>721</v>
      </c>
      <c r="H121" s="237"/>
      <c r="I121" s="22">
        <v>41</v>
      </c>
      <c r="J121" s="237"/>
      <c r="K121" s="237"/>
      <c r="L121" s="238"/>
      <c r="M121" s="237"/>
      <c r="N121" s="237"/>
      <c r="O121" s="238"/>
      <c r="P121" s="24" t="s">
        <v>766</v>
      </c>
      <c r="Q121" s="22" t="s">
        <v>96</v>
      </c>
      <c r="R121" s="40" t="s">
        <v>227</v>
      </c>
      <c r="S121" s="40"/>
      <c r="T121" s="56" t="s">
        <v>197</v>
      </c>
      <c r="U121" s="31" t="s">
        <v>767</v>
      </c>
      <c r="V121" s="31" t="s">
        <v>768</v>
      </c>
      <c r="W121" s="22"/>
      <c r="X121" s="40">
        <v>0.34</v>
      </c>
      <c r="Y121" s="22">
        <v>0.3</v>
      </c>
      <c r="Z121" s="35">
        <v>0.95</v>
      </c>
      <c r="AA121" s="41">
        <v>0.61</v>
      </c>
      <c r="AB121" s="40">
        <v>0.2</v>
      </c>
      <c r="AC121" s="101" t="s">
        <v>769</v>
      </c>
      <c r="AD121" s="101" t="s">
        <v>216</v>
      </c>
      <c r="AE121" s="291"/>
      <c r="AF121" s="290"/>
      <c r="AG121" s="238"/>
      <c r="AH121" s="238"/>
      <c r="AI121" s="238"/>
      <c r="AJ121" s="72"/>
      <c r="AK121" s="99"/>
      <c r="AL121" s="36"/>
    </row>
    <row r="122" spans="1:38" s="100" customFormat="1" ht="72" x14ac:dyDescent="0.2">
      <c r="A122" s="237"/>
      <c r="B122" s="237"/>
      <c r="C122" s="237"/>
      <c r="D122" s="238"/>
      <c r="E122" s="237"/>
      <c r="F122" s="22"/>
      <c r="G122" s="23" t="s">
        <v>721</v>
      </c>
      <c r="H122" s="22"/>
      <c r="I122" s="22">
        <v>41</v>
      </c>
      <c r="J122" s="237"/>
      <c r="K122" s="237"/>
      <c r="L122" s="238"/>
      <c r="M122" s="237"/>
      <c r="N122" s="237"/>
      <c r="O122" s="238"/>
      <c r="P122" s="24" t="s">
        <v>85</v>
      </c>
      <c r="Q122" s="22" t="s">
        <v>43</v>
      </c>
      <c r="R122" s="22" t="s">
        <v>266</v>
      </c>
      <c r="S122" s="40"/>
      <c r="T122" s="56"/>
      <c r="U122" s="31" t="s">
        <v>770</v>
      </c>
      <c r="V122" s="31" t="s">
        <v>771</v>
      </c>
      <c r="W122" s="22">
        <v>0.28999999999999998</v>
      </c>
      <c r="X122" s="40"/>
      <c r="Y122" s="22"/>
      <c r="Z122" s="35"/>
      <c r="AA122" s="41"/>
      <c r="AB122" s="40"/>
      <c r="AC122" s="101"/>
      <c r="AD122" s="101"/>
      <c r="AE122" s="291"/>
      <c r="AF122" s="290"/>
      <c r="AG122" s="238"/>
      <c r="AH122" s="238"/>
      <c r="AI122" s="238"/>
      <c r="AJ122" s="23" t="s">
        <v>55</v>
      </c>
      <c r="AK122" s="99"/>
      <c r="AL122" s="36"/>
    </row>
    <row r="123" spans="1:38" s="100" customFormat="1" ht="108" x14ac:dyDescent="0.25">
      <c r="A123" s="22">
        <f>SUBTOTAL(3,M$5:M123)</f>
        <v>61</v>
      </c>
      <c r="B123" s="237" t="s">
        <v>772</v>
      </c>
      <c r="C123" s="237" t="s">
        <v>773</v>
      </c>
      <c r="D123" s="238" t="s">
        <v>772</v>
      </c>
      <c r="E123" s="237"/>
      <c r="F123" s="237" t="s">
        <v>67</v>
      </c>
      <c r="G123" s="23" t="s">
        <v>721</v>
      </c>
      <c r="H123" s="237" t="s">
        <v>722</v>
      </c>
      <c r="I123" s="22">
        <v>42</v>
      </c>
      <c r="J123" s="237"/>
      <c r="K123" s="237" t="s">
        <v>774</v>
      </c>
      <c r="L123" s="238" t="s">
        <v>775</v>
      </c>
      <c r="M123" s="22" t="s">
        <v>776</v>
      </c>
      <c r="N123" s="22" t="s">
        <v>777</v>
      </c>
      <c r="O123" s="23" t="s">
        <v>777</v>
      </c>
      <c r="P123" s="24" t="s">
        <v>85</v>
      </c>
      <c r="Q123" s="22" t="s">
        <v>43</v>
      </c>
      <c r="R123" s="22" t="s">
        <v>266</v>
      </c>
      <c r="S123" s="22"/>
      <c r="T123" s="25" t="s">
        <v>46</v>
      </c>
      <c r="U123" s="26" t="s">
        <v>778</v>
      </c>
      <c r="V123" s="66" t="s">
        <v>779</v>
      </c>
      <c r="W123" s="40">
        <v>0.48</v>
      </c>
      <c r="X123" s="40"/>
      <c r="Y123" s="22"/>
      <c r="Z123" s="22"/>
      <c r="AA123" s="40"/>
      <c r="AB123" s="40"/>
      <c r="AC123" s="22"/>
      <c r="AD123" s="22"/>
      <c r="AE123" s="72" t="s">
        <v>50</v>
      </c>
      <c r="AF123" s="74" t="s">
        <v>73</v>
      </c>
      <c r="AG123" s="74" t="s">
        <v>73</v>
      </c>
      <c r="AH123" s="74" t="s">
        <v>73</v>
      </c>
      <c r="AI123" s="74" t="s">
        <v>73</v>
      </c>
      <c r="AJ123" s="23" t="s">
        <v>55</v>
      </c>
      <c r="AK123" s="99"/>
    </row>
    <row r="124" spans="1:38" s="100" customFormat="1" ht="54" x14ac:dyDescent="0.2">
      <c r="A124" s="237">
        <f>SUBTOTAL(3,M$5:M124)</f>
        <v>62</v>
      </c>
      <c r="B124" s="237"/>
      <c r="C124" s="237"/>
      <c r="D124" s="238"/>
      <c r="E124" s="237"/>
      <c r="F124" s="237"/>
      <c r="G124" s="23" t="s">
        <v>721</v>
      </c>
      <c r="H124" s="237"/>
      <c r="I124" s="22">
        <v>42</v>
      </c>
      <c r="J124" s="237"/>
      <c r="K124" s="237"/>
      <c r="L124" s="238"/>
      <c r="M124" s="237" t="s">
        <v>780</v>
      </c>
      <c r="N124" s="237" t="s">
        <v>781</v>
      </c>
      <c r="O124" s="238" t="s">
        <v>781</v>
      </c>
      <c r="P124" s="24" t="s">
        <v>782</v>
      </c>
      <c r="Q124" s="22" t="s">
        <v>96</v>
      </c>
      <c r="R124" s="40" t="s">
        <v>227</v>
      </c>
      <c r="S124" s="40"/>
      <c r="T124" s="25" t="s">
        <v>46</v>
      </c>
      <c r="U124" s="31" t="s">
        <v>281</v>
      </c>
      <c r="V124" s="31" t="s">
        <v>783</v>
      </c>
      <c r="W124" s="22"/>
      <c r="X124" s="40">
        <v>14</v>
      </c>
      <c r="Y124" s="22">
        <v>3.14</v>
      </c>
      <c r="Z124" s="35">
        <v>1</v>
      </c>
      <c r="AA124" s="41">
        <v>1</v>
      </c>
      <c r="AB124" s="40">
        <v>3.1</v>
      </c>
      <c r="AC124" s="101" t="s">
        <v>765</v>
      </c>
      <c r="AD124" s="101" t="s">
        <v>784</v>
      </c>
      <c r="AE124" s="291" t="s">
        <v>146</v>
      </c>
      <c r="AF124" s="291" t="s">
        <v>785</v>
      </c>
      <c r="AG124" s="238" t="s">
        <v>730</v>
      </c>
      <c r="AH124" s="238" t="s">
        <v>786</v>
      </c>
      <c r="AI124" s="238" t="s">
        <v>732</v>
      </c>
      <c r="AJ124" s="23" t="s">
        <v>180</v>
      </c>
      <c r="AK124" s="99"/>
      <c r="AL124" s="36">
        <f>AB124/Y124</f>
        <v>0.98726114649681529</v>
      </c>
    </row>
    <row r="125" spans="1:38" s="100" customFormat="1" ht="72" x14ac:dyDescent="0.25">
      <c r="A125" s="237"/>
      <c r="B125" s="237"/>
      <c r="C125" s="237"/>
      <c r="D125" s="238"/>
      <c r="E125" s="237"/>
      <c r="F125" s="22"/>
      <c r="G125" s="23" t="s">
        <v>721</v>
      </c>
      <c r="H125" s="237"/>
      <c r="I125" s="22">
        <v>42</v>
      </c>
      <c r="J125" s="237"/>
      <c r="K125" s="237"/>
      <c r="L125" s="238"/>
      <c r="M125" s="237"/>
      <c r="N125" s="237"/>
      <c r="O125" s="238"/>
      <c r="P125" s="24" t="s">
        <v>85</v>
      </c>
      <c r="Q125" s="22" t="s">
        <v>43</v>
      </c>
      <c r="R125" s="22" t="s">
        <v>266</v>
      </c>
      <c r="S125" s="22"/>
      <c r="T125" s="25" t="s">
        <v>46</v>
      </c>
      <c r="U125" s="26" t="s">
        <v>787</v>
      </c>
      <c r="V125" s="66" t="s">
        <v>788</v>
      </c>
      <c r="W125" s="40">
        <v>0.8</v>
      </c>
      <c r="X125" s="40"/>
      <c r="Y125" s="22"/>
      <c r="Z125" s="35"/>
      <c r="AA125" s="41"/>
      <c r="AB125" s="40"/>
      <c r="AC125" s="101"/>
      <c r="AD125" s="101"/>
      <c r="AE125" s="291"/>
      <c r="AF125" s="291"/>
      <c r="AG125" s="238"/>
      <c r="AH125" s="238"/>
      <c r="AI125" s="238"/>
      <c r="AJ125" s="23" t="s">
        <v>55</v>
      </c>
      <c r="AK125" s="99"/>
    </row>
    <row r="126" spans="1:38" s="100" customFormat="1" ht="43.5" customHeight="1" x14ac:dyDescent="0.2">
      <c r="A126" s="237">
        <f>SUBTOTAL(3,M$5:M126)</f>
        <v>63</v>
      </c>
      <c r="B126" s="237" t="s">
        <v>789</v>
      </c>
      <c r="C126" s="237" t="s">
        <v>790</v>
      </c>
      <c r="D126" s="238" t="s">
        <v>789</v>
      </c>
      <c r="E126" s="237"/>
      <c r="F126" s="22" t="s">
        <v>67</v>
      </c>
      <c r="G126" s="23" t="s">
        <v>721</v>
      </c>
      <c r="H126" s="237" t="s">
        <v>722</v>
      </c>
      <c r="I126" s="22">
        <v>43</v>
      </c>
      <c r="J126" s="237"/>
      <c r="K126" s="237" t="s">
        <v>791</v>
      </c>
      <c r="L126" s="238" t="s">
        <v>792</v>
      </c>
      <c r="M126" s="237" t="s">
        <v>793</v>
      </c>
      <c r="N126" s="237" t="s">
        <v>722</v>
      </c>
      <c r="O126" s="238" t="s">
        <v>722</v>
      </c>
      <c r="P126" s="24" t="s">
        <v>206</v>
      </c>
      <c r="Q126" s="22" t="s">
        <v>96</v>
      </c>
      <c r="R126" s="40" t="s">
        <v>227</v>
      </c>
      <c r="S126" s="40"/>
      <c r="T126" s="25" t="s">
        <v>46</v>
      </c>
      <c r="U126" s="31" t="s">
        <v>206</v>
      </c>
      <c r="V126" s="31" t="s">
        <v>599</v>
      </c>
      <c r="W126" s="22"/>
      <c r="X126" s="40">
        <v>0.34</v>
      </c>
      <c r="Y126" s="22">
        <v>0.3</v>
      </c>
      <c r="Z126" s="35">
        <v>1</v>
      </c>
      <c r="AA126" s="41">
        <v>0.81</v>
      </c>
      <c r="AB126" s="40">
        <v>0.22</v>
      </c>
      <c r="AC126" s="101" t="s">
        <v>794</v>
      </c>
      <c r="AD126" s="101" t="s">
        <v>795</v>
      </c>
      <c r="AE126" s="291" t="s">
        <v>146</v>
      </c>
      <c r="AF126" s="290" t="s">
        <v>796</v>
      </c>
      <c r="AG126" s="290" t="s">
        <v>730</v>
      </c>
      <c r="AH126" s="290" t="s">
        <v>786</v>
      </c>
      <c r="AI126" s="290" t="s">
        <v>732</v>
      </c>
      <c r="AJ126" s="23" t="s">
        <v>180</v>
      </c>
      <c r="AK126" s="99"/>
      <c r="AL126" s="36">
        <f>AB126/Y126</f>
        <v>0.73333333333333339</v>
      </c>
    </row>
    <row r="127" spans="1:38" s="100" customFormat="1" ht="46.5" customHeight="1" x14ac:dyDescent="0.25">
      <c r="A127" s="237"/>
      <c r="B127" s="237"/>
      <c r="C127" s="237"/>
      <c r="D127" s="238"/>
      <c r="E127" s="237"/>
      <c r="F127" s="22"/>
      <c r="G127" s="23" t="s">
        <v>721</v>
      </c>
      <c r="H127" s="237"/>
      <c r="I127" s="22">
        <v>43</v>
      </c>
      <c r="J127" s="237"/>
      <c r="K127" s="237"/>
      <c r="L127" s="238"/>
      <c r="M127" s="237"/>
      <c r="N127" s="237"/>
      <c r="O127" s="238"/>
      <c r="P127" s="24" t="s">
        <v>797</v>
      </c>
      <c r="Q127" s="22" t="s">
        <v>43</v>
      </c>
      <c r="R127" s="22" t="s">
        <v>671</v>
      </c>
      <c r="S127" s="22"/>
      <c r="T127" s="25" t="s">
        <v>46</v>
      </c>
      <c r="U127" s="26" t="s">
        <v>798</v>
      </c>
      <c r="V127" s="66" t="s">
        <v>799</v>
      </c>
      <c r="W127" s="40">
        <v>7.18</v>
      </c>
      <c r="X127" s="40"/>
      <c r="Y127" s="22"/>
      <c r="Z127" s="35"/>
      <c r="AA127" s="40"/>
      <c r="AB127" s="40"/>
      <c r="AC127" s="101"/>
      <c r="AD127" s="101"/>
      <c r="AE127" s="291"/>
      <c r="AF127" s="290"/>
      <c r="AG127" s="290"/>
      <c r="AH127" s="290"/>
      <c r="AI127" s="290"/>
      <c r="AJ127" s="23" t="s">
        <v>55</v>
      </c>
      <c r="AK127" s="99"/>
    </row>
    <row r="128" spans="1:38" s="100" customFormat="1" ht="108" x14ac:dyDescent="0.25">
      <c r="A128" s="237"/>
      <c r="B128" s="237"/>
      <c r="C128" s="237"/>
      <c r="D128" s="238"/>
      <c r="E128" s="237"/>
      <c r="F128" s="22"/>
      <c r="G128" s="23" t="s">
        <v>721</v>
      </c>
      <c r="H128" s="237"/>
      <c r="I128" s="22">
        <v>43</v>
      </c>
      <c r="J128" s="237"/>
      <c r="K128" s="237"/>
      <c r="L128" s="238"/>
      <c r="M128" s="237"/>
      <c r="N128" s="237"/>
      <c r="O128" s="238"/>
      <c r="P128" s="24" t="s">
        <v>757</v>
      </c>
      <c r="Q128" s="22" t="s">
        <v>43</v>
      </c>
      <c r="R128" s="22" t="s">
        <v>671</v>
      </c>
      <c r="S128" s="22"/>
      <c r="T128" s="25" t="s">
        <v>58</v>
      </c>
      <c r="U128" s="26" t="s">
        <v>800</v>
      </c>
      <c r="V128" s="66" t="s">
        <v>801</v>
      </c>
      <c r="W128" s="40">
        <v>33.53</v>
      </c>
      <c r="X128" s="40"/>
      <c r="Y128" s="22"/>
      <c r="Z128" s="35"/>
      <c r="AA128" s="40"/>
      <c r="AB128" s="40"/>
      <c r="AC128" s="101"/>
      <c r="AD128" s="101"/>
      <c r="AE128" s="291"/>
      <c r="AF128" s="290"/>
      <c r="AG128" s="290"/>
      <c r="AH128" s="290"/>
      <c r="AI128" s="290"/>
      <c r="AJ128" s="23" t="s">
        <v>55</v>
      </c>
      <c r="AK128" s="99"/>
    </row>
    <row r="129" spans="1:42" s="100" customFormat="1" ht="37.5" customHeight="1" x14ac:dyDescent="0.25">
      <c r="A129" s="237"/>
      <c r="B129" s="237"/>
      <c r="C129" s="237"/>
      <c r="D129" s="238"/>
      <c r="E129" s="237"/>
      <c r="F129" s="22"/>
      <c r="G129" s="23" t="s">
        <v>721</v>
      </c>
      <c r="H129" s="237"/>
      <c r="I129" s="22">
        <v>43</v>
      </c>
      <c r="J129" s="237"/>
      <c r="K129" s="237"/>
      <c r="L129" s="238"/>
      <c r="M129" s="237"/>
      <c r="N129" s="237"/>
      <c r="O129" s="238"/>
      <c r="P129" s="24" t="s">
        <v>508</v>
      </c>
      <c r="Q129" s="22" t="s">
        <v>43</v>
      </c>
      <c r="R129" s="22" t="s">
        <v>490</v>
      </c>
      <c r="S129" s="22"/>
      <c r="T129" s="25" t="s">
        <v>197</v>
      </c>
      <c r="U129" s="26" t="s">
        <v>802</v>
      </c>
      <c r="V129" s="66" t="s">
        <v>803</v>
      </c>
      <c r="W129" s="40">
        <v>4.71</v>
      </c>
      <c r="X129" s="40"/>
      <c r="Y129" s="22"/>
      <c r="Z129" s="35"/>
      <c r="AA129" s="40"/>
      <c r="AB129" s="40"/>
      <c r="AC129" s="101"/>
      <c r="AD129" s="101"/>
      <c r="AE129" s="291"/>
      <c r="AF129" s="290"/>
      <c r="AG129" s="290"/>
      <c r="AH129" s="290"/>
      <c r="AI129" s="290"/>
      <c r="AJ129" s="23" t="s">
        <v>55</v>
      </c>
      <c r="AK129" s="99"/>
    </row>
    <row r="130" spans="1:42" s="100" customFormat="1" ht="96" customHeight="1" x14ac:dyDescent="0.25">
      <c r="A130" s="22">
        <f>SUBTOTAL(3,M$5:M130)</f>
        <v>64</v>
      </c>
      <c r="B130" s="22" t="s">
        <v>804</v>
      </c>
      <c r="C130" s="22" t="s">
        <v>805</v>
      </c>
      <c r="D130" s="23" t="s">
        <v>804</v>
      </c>
      <c r="E130" s="22" t="s">
        <v>806</v>
      </c>
      <c r="F130" s="22" t="s">
        <v>35</v>
      </c>
      <c r="G130" s="23" t="s">
        <v>721</v>
      </c>
      <c r="H130" s="22" t="s">
        <v>722</v>
      </c>
      <c r="I130" s="22">
        <v>44</v>
      </c>
      <c r="J130" s="22"/>
      <c r="K130" s="22" t="s">
        <v>807</v>
      </c>
      <c r="L130" s="23" t="s">
        <v>808</v>
      </c>
      <c r="M130" s="22" t="s">
        <v>809</v>
      </c>
      <c r="N130" s="22" t="s">
        <v>810</v>
      </c>
      <c r="O130" s="23" t="s">
        <v>810</v>
      </c>
      <c r="P130" s="24"/>
      <c r="Q130" s="40"/>
      <c r="R130" s="40"/>
      <c r="S130" s="40"/>
      <c r="T130" s="56"/>
      <c r="U130" s="61"/>
      <c r="V130" s="31"/>
      <c r="W130" s="22"/>
      <c r="X130" s="40"/>
      <c r="Y130" s="22"/>
      <c r="Z130" s="22"/>
      <c r="AA130" s="40"/>
      <c r="AB130" s="40"/>
      <c r="AC130" s="22"/>
      <c r="AD130" s="22"/>
      <c r="AE130" s="72" t="s">
        <v>73</v>
      </c>
      <c r="AF130" s="72" t="s">
        <v>73</v>
      </c>
      <c r="AG130" s="285" t="s">
        <v>74</v>
      </c>
      <c r="AH130" s="286"/>
      <c r="AI130" s="287"/>
      <c r="AJ130" s="23" t="s">
        <v>74</v>
      </c>
      <c r="AK130" s="99"/>
    </row>
    <row r="131" spans="1:42" s="100" customFormat="1" ht="54" x14ac:dyDescent="0.2">
      <c r="A131" s="237">
        <f>SUBTOTAL(3,M$5:M131)</f>
        <v>65</v>
      </c>
      <c r="B131" s="237" t="s">
        <v>811</v>
      </c>
      <c r="C131" s="237" t="s">
        <v>812</v>
      </c>
      <c r="D131" s="238" t="s">
        <v>811</v>
      </c>
      <c r="E131" s="237"/>
      <c r="F131" s="22" t="s">
        <v>67</v>
      </c>
      <c r="G131" s="23" t="s">
        <v>721</v>
      </c>
      <c r="H131" s="237" t="s">
        <v>722</v>
      </c>
      <c r="I131" s="22">
        <v>45</v>
      </c>
      <c r="J131" s="262"/>
      <c r="K131" s="262" t="s">
        <v>813</v>
      </c>
      <c r="L131" s="265" t="s">
        <v>814</v>
      </c>
      <c r="M131" s="237" t="s">
        <v>815</v>
      </c>
      <c r="N131" s="237" t="s">
        <v>816</v>
      </c>
      <c r="O131" s="238" t="s">
        <v>816</v>
      </c>
      <c r="P131" s="24" t="s">
        <v>281</v>
      </c>
      <c r="Q131" s="22" t="s">
        <v>96</v>
      </c>
      <c r="R131" s="40" t="s">
        <v>227</v>
      </c>
      <c r="S131" s="40"/>
      <c r="T131" s="25" t="s">
        <v>46</v>
      </c>
      <c r="U131" s="31" t="s">
        <v>281</v>
      </c>
      <c r="V131" s="31" t="s">
        <v>817</v>
      </c>
      <c r="W131" s="22"/>
      <c r="X131" s="40">
        <v>13.39</v>
      </c>
      <c r="Y131" s="22">
        <v>5.23</v>
      </c>
      <c r="Z131" s="35">
        <v>0.2</v>
      </c>
      <c r="AA131" s="40">
        <v>0</v>
      </c>
      <c r="AB131" s="40"/>
      <c r="AC131" s="101" t="s">
        <v>818</v>
      </c>
      <c r="AD131" s="101" t="s">
        <v>122</v>
      </c>
      <c r="AE131" s="291" t="s">
        <v>146</v>
      </c>
      <c r="AF131" s="291" t="s">
        <v>381</v>
      </c>
      <c r="AG131" s="291" t="s">
        <v>819</v>
      </c>
      <c r="AH131" s="290" t="s">
        <v>820</v>
      </c>
      <c r="AI131" s="290" t="s">
        <v>821</v>
      </c>
      <c r="AJ131" s="23" t="s">
        <v>822</v>
      </c>
      <c r="AK131" s="99"/>
      <c r="AL131" s="36">
        <f>AB131/Y131</f>
        <v>0</v>
      </c>
    </row>
    <row r="132" spans="1:42" s="100" customFormat="1" ht="76.5" customHeight="1" x14ac:dyDescent="0.25">
      <c r="A132" s="237"/>
      <c r="B132" s="237"/>
      <c r="C132" s="237"/>
      <c r="D132" s="238"/>
      <c r="E132" s="237"/>
      <c r="F132" s="22"/>
      <c r="G132" s="23" t="s">
        <v>721</v>
      </c>
      <c r="H132" s="237"/>
      <c r="I132" s="22">
        <v>45</v>
      </c>
      <c r="J132" s="264"/>
      <c r="K132" s="264"/>
      <c r="L132" s="266"/>
      <c r="M132" s="237"/>
      <c r="N132" s="237"/>
      <c r="O132" s="238"/>
      <c r="P132" s="24" t="s">
        <v>508</v>
      </c>
      <c r="Q132" s="22" t="s">
        <v>43</v>
      </c>
      <c r="R132" s="22" t="s">
        <v>80</v>
      </c>
      <c r="S132" s="22"/>
      <c r="T132" s="25" t="s">
        <v>46</v>
      </c>
      <c r="U132" s="26" t="s">
        <v>823</v>
      </c>
      <c r="V132" s="66" t="s">
        <v>824</v>
      </c>
      <c r="W132" s="40">
        <v>9.98</v>
      </c>
      <c r="X132" s="40"/>
      <c r="Y132" s="22"/>
      <c r="Z132" s="22"/>
      <c r="AA132" s="40"/>
      <c r="AB132" s="40"/>
      <c r="AC132" s="102" t="s">
        <v>83</v>
      </c>
      <c r="AD132" s="101"/>
      <c r="AE132" s="291"/>
      <c r="AF132" s="291"/>
      <c r="AG132" s="291"/>
      <c r="AH132" s="291"/>
      <c r="AI132" s="291"/>
      <c r="AJ132" s="23" t="s">
        <v>55</v>
      </c>
      <c r="AK132" s="99"/>
      <c r="AP132" s="100">
        <f>6167+2249+820+91+500</f>
        <v>9827</v>
      </c>
    </row>
    <row r="133" spans="1:42" s="100" customFormat="1" ht="72" x14ac:dyDescent="0.25">
      <c r="A133" s="237"/>
      <c r="B133" s="237"/>
      <c r="C133" s="237"/>
      <c r="D133" s="238"/>
      <c r="E133" s="237"/>
      <c r="F133" s="22"/>
      <c r="G133" s="23" t="s">
        <v>721</v>
      </c>
      <c r="H133" s="237"/>
      <c r="I133" s="22">
        <v>45</v>
      </c>
      <c r="J133" s="264"/>
      <c r="K133" s="264"/>
      <c r="L133" s="266"/>
      <c r="M133" s="237"/>
      <c r="N133" s="237"/>
      <c r="O133" s="238"/>
      <c r="P133" s="24" t="s">
        <v>797</v>
      </c>
      <c r="Q133" s="22" t="s">
        <v>43</v>
      </c>
      <c r="R133" s="22" t="s">
        <v>239</v>
      </c>
      <c r="S133" s="22"/>
      <c r="T133" s="25" t="s">
        <v>58</v>
      </c>
      <c r="U133" s="26" t="s">
        <v>778</v>
      </c>
      <c r="V133" s="66" t="s">
        <v>825</v>
      </c>
      <c r="W133" s="40">
        <v>0.6</v>
      </c>
      <c r="X133" s="40"/>
      <c r="Y133" s="22"/>
      <c r="Z133" s="22"/>
      <c r="AA133" s="40"/>
      <c r="AB133" s="40"/>
      <c r="AC133" s="101"/>
      <c r="AD133" s="101"/>
      <c r="AE133" s="291"/>
      <c r="AF133" s="291"/>
      <c r="AG133" s="291"/>
      <c r="AH133" s="291"/>
      <c r="AI133" s="291"/>
      <c r="AJ133" s="23" t="s">
        <v>55</v>
      </c>
      <c r="AK133" s="99"/>
    </row>
    <row r="134" spans="1:42" s="100" customFormat="1" ht="96" customHeight="1" x14ac:dyDescent="0.25">
      <c r="A134" s="237"/>
      <c r="B134" s="237"/>
      <c r="C134" s="237"/>
      <c r="D134" s="238"/>
      <c r="E134" s="237"/>
      <c r="F134" s="22"/>
      <c r="G134" s="33" t="s">
        <v>721</v>
      </c>
      <c r="H134" s="22"/>
      <c r="I134" s="22">
        <v>45</v>
      </c>
      <c r="J134" s="263"/>
      <c r="K134" s="263"/>
      <c r="L134" s="267"/>
      <c r="M134" s="22" t="s">
        <v>826</v>
      </c>
      <c r="N134" s="22" t="s">
        <v>827</v>
      </c>
      <c r="O134" s="23" t="s">
        <v>827</v>
      </c>
      <c r="P134" s="24" t="s">
        <v>508</v>
      </c>
      <c r="Q134" s="22" t="s">
        <v>43</v>
      </c>
      <c r="R134" s="22" t="s">
        <v>80</v>
      </c>
      <c r="S134" s="22"/>
      <c r="T134" s="25"/>
      <c r="U134" s="66" t="s">
        <v>828</v>
      </c>
      <c r="V134" s="66" t="s">
        <v>829</v>
      </c>
      <c r="W134" s="40">
        <v>8.64</v>
      </c>
      <c r="X134" s="40"/>
      <c r="Y134" s="22"/>
      <c r="Z134" s="22"/>
      <c r="AA134" s="40"/>
      <c r="AB134" s="40"/>
      <c r="AC134" s="103" t="s">
        <v>167</v>
      </c>
      <c r="AD134" s="101"/>
      <c r="AE134" s="104" t="s">
        <v>50</v>
      </c>
      <c r="AF134" s="72" t="s">
        <v>73</v>
      </c>
      <c r="AG134" s="72" t="s">
        <v>73</v>
      </c>
      <c r="AH134" s="72" t="s">
        <v>73</v>
      </c>
      <c r="AI134" s="72" t="s">
        <v>73</v>
      </c>
      <c r="AJ134" s="23" t="s">
        <v>55</v>
      </c>
      <c r="AK134" s="99"/>
    </row>
    <row r="135" spans="1:42" s="100" customFormat="1" ht="93" customHeight="1" x14ac:dyDescent="0.25">
      <c r="A135" s="22">
        <f>SUBTOTAL(3,M$5:M135)</f>
        <v>67</v>
      </c>
      <c r="B135" s="22" t="s">
        <v>830</v>
      </c>
      <c r="C135" s="105" t="s">
        <v>831</v>
      </c>
      <c r="D135" s="23" t="s">
        <v>830</v>
      </c>
      <c r="E135" s="22" t="s">
        <v>832</v>
      </c>
      <c r="F135" s="22" t="s">
        <v>314</v>
      </c>
      <c r="G135" s="23" t="s">
        <v>721</v>
      </c>
      <c r="H135" s="22" t="s">
        <v>833</v>
      </c>
      <c r="I135" s="22">
        <v>46</v>
      </c>
      <c r="J135" s="22"/>
      <c r="K135" s="22" t="s">
        <v>834</v>
      </c>
      <c r="L135" s="23" t="s">
        <v>835</v>
      </c>
      <c r="M135" s="22" t="s">
        <v>836</v>
      </c>
      <c r="N135" s="22" t="s">
        <v>837</v>
      </c>
      <c r="O135" s="23" t="s">
        <v>837</v>
      </c>
      <c r="P135" s="24" t="s">
        <v>797</v>
      </c>
      <c r="Q135" s="22" t="s">
        <v>43</v>
      </c>
      <c r="R135" s="22" t="s">
        <v>239</v>
      </c>
      <c r="S135" s="40"/>
      <c r="T135" s="56"/>
      <c r="U135" s="83" t="s">
        <v>440</v>
      </c>
      <c r="V135" s="70" t="s">
        <v>838</v>
      </c>
      <c r="W135" s="22">
        <v>20.5</v>
      </c>
      <c r="X135" s="40"/>
      <c r="Y135" s="22"/>
      <c r="Z135" s="22"/>
      <c r="AA135" s="40"/>
      <c r="AB135" s="40"/>
      <c r="AC135" s="22"/>
      <c r="AD135" s="22"/>
      <c r="AE135" s="72" t="s">
        <v>146</v>
      </c>
      <c r="AF135" s="72" t="s">
        <v>839</v>
      </c>
      <c r="AG135" s="23" t="s">
        <v>819</v>
      </c>
      <c r="AH135" s="23" t="s">
        <v>840</v>
      </c>
      <c r="AI135" s="23" t="s">
        <v>841</v>
      </c>
      <c r="AJ135" s="23" t="s">
        <v>74</v>
      </c>
      <c r="AK135" s="99"/>
    </row>
    <row r="136" spans="1:42" s="100" customFormat="1" ht="54" x14ac:dyDescent="0.2">
      <c r="A136" s="264">
        <f>SUBTOTAL(3,M$5:M136)</f>
        <v>68</v>
      </c>
      <c r="B136" s="264" t="s">
        <v>842</v>
      </c>
      <c r="C136" s="264" t="s">
        <v>843</v>
      </c>
      <c r="D136" s="266" t="s">
        <v>842</v>
      </c>
      <c r="E136" s="264" t="s">
        <v>844</v>
      </c>
      <c r="F136" s="264" t="s">
        <v>845</v>
      </c>
      <c r="G136" s="49" t="s">
        <v>721</v>
      </c>
      <c r="H136" s="264" t="s">
        <v>846</v>
      </c>
      <c r="I136" s="22">
        <v>47</v>
      </c>
      <c r="J136" s="262"/>
      <c r="K136" s="262" t="s">
        <v>847</v>
      </c>
      <c r="L136" s="265" t="s">
        <v>848</v>
      </c>
      <c r="M136" s="264" t="s">
        <v>849</v>
      </c>
      <c r="N136" s="264" t="s">
        <v>850</v>
      </c>
      <c r="O136" s="266" t="s">
        <v>850</v>
      </c>
      <c r="P136" s="24" t="s">
        <v>508</v>
      </c>
      <c r="Q136" s="45" t="s">
        <v>180</v>
      </c>
      <c r="R136" s="22" t="s">
        <v>227</v>
      </c>
      <c r="S136" s="22"/>
      <c r="T136" s="25" t="s">
        <v>46</v>
      </c>
      <c r="U136" s="46" t="s">
        <v>743</v>
      </c>
      <c r="V136" s="46" t="s">
        <v>851</v>
      </c>
      <c r="W136" s="22"/>
      <c r="X136" s="106">
        <v>9.15</v>
      </c>
      <c r="Y136" s="45">
        <v>4.12</v>
      </c>
      <c r="Z136" s="35">
        <v>1</v>
      </c>
      <c r="AA136" s="41">
        <v>1</v>
      </c>
      <c r="AB136" s="40"/>
      <c r="AC136" s="101" t="s">
        <v>852</v>
      </c>
      <c r="AD136" s="101" t="s">
        <v>853</v>
      </c>
      <c r="AE136" s="107"/>
      <c r="AF136" s="107"/>
      <c r="AG136" s="107"/>
      <c r="AH136" s="107"/>
      <c r="AI136" s="107"/>
      <c r="AJ136" s="49" t="s">
        <v>180</v>
      </c>
      <c r="AK136" s="99"/>
      <c r="AL136" s="36">
        <f>AB136/Y136</f>
        <v>0</v>
      </c>
    </row>
    <row r="137" spans="1:42" s="100" customFormat="1" ht="54" x14ac:dyDescent="0.2">
      <c r="A137" s="237"/>
      <c r="B137" s="237"/>
      <c r="C137" s="237"/>
      <c r="D137" s="238"/>
      <c r="E137" s="237"/>
      <c r="F137" s="237"/>
      <c r="G137" s="23" t="s">
        <v>721</v>
      </c>
      <c r="H137" s="237"/>
      <c r="I137" s="22">
        <v>47</v>
      </c>
      <c r="J137" s="264"/>
      <c r="K137" s="264"/>
      <c r="L137" s="266"/>
      <c r="M137" s="237"/>
      <c r="N137" s="237"/>
      <c r="O137" s="238"/>
      <c r="P137" s="24" t="s">
        <v>419</v>
      </c>
      <c r="Q137" s="22" t="s">
        <v>96</v>
      </c>
      <c r="R137" s="22" t="s">
        <v>227</v>
      </c>
      <c r="S137" s="22"/>
      <c r="T137" s="25" t="s">
        <v>58</v>
      </c>
      <c r="U137" s="31" t="s">
        <v>281</v>
      </c>
      <c r="V137" s="31" t="s">
        <v>817</v>
      </c>
      <c r="W137" s="22"/>
      <c r="X137" s="40">
        <v>9.15</v>
      </c>
      <c r="Y137" s="22">
        <v>5.5</v>
      </c>
      <c r="Z137" s="35">
        <v>7.0000000000000007E-2</v>
      </c>
      <c r="AA137" s="41">
        <v>0</v>
      </c>
      <c r="AB137" s="40"/>
      <c r="AC137" s="101" t="s">
        <v>854</v>
      </c>
      <c r="AD137" s="101" t="s">
        <v>855</v>
      </c>
      <c r="AE137" s="104" t="s">
        <v>50</v>
      </c>
      <c r="AF137" s="72" t="s">
        <v>73</v>
      </c>
      <c r="AG137" s="72" t="s">
        <v>73</v>
      </c>
      <c r="AH137" s="72" t="s">
        <v>73</v>
      </c>
      <c r="AI137" s="72" t="s">
        <v>73</v>
      </c>
      <c r="AJ137" s="23" t="s">
        <v>822</v>
      </c>
      <c r="AK137" s="99"/>
      <c r="AL137" s="36">
        <f>AB137/Y137</f>
        <v>0</v>
      </c>
    </row>
    <row r="138" spans="1:42" s="100" customFormat="1" ht="90" x14ac:dyDescent="0.2">
      <c r="A138" s="237"/>
      <c r="B138" s="237"/>
      <c r="C138" s="237"/>
      <c r="D138" s="238"/>
      <c r="E138" s="237"/>
      <c r="F138" s="237"/>
      <c r="G138" s="23" t="s">
        <v>721</v>
      </c>
      <c r="H138" s="237"/>
      <c r="I138" s="22">
        <v>47</v>
      </c>
      <c r="J138" s="264"/>
      <c r="K138" s="264"/>
      <c r="L138" s="266"/>
      <c r="M138" s="237"/>
      <c r="N138" s="237"/>
      <c r="O138" s="238"/>
      <c r="P138" s="24" t="s">
        <v>797</v>
      </c>
      <c r="Q138" s="22" t="s">
        <v>43</v>
      </c>
      <c r="R138" s="22" t="s">
        <v>239</v>
      </c>
      <c r="S138" s="40"/>
      <c r="T138" s="56"/>
      <c r="U138" s="83" t="s">
        <v>440</v>
      </c>
      <c r="V138" s="70" t="s">
        <v>856</v>
      </c>
      <c r="W138" s="22">
        <v>30.21</v>
      </c>
      <c r="X138" s="40"/>
      <c r="Y138" s="22"/>
      <c r="Z138" s="35"/>
      <c r="AA138" s="41"/>
      <c r="AB138" s="40"/>
      <c r="AC138" s="101"/>
      <c r="AD138" s="101"/>
      <c r="AE138" s="104" t="s">
        <v>50</v>
      </c>
      <c r="AF138" s="72" t="s">
        <v>73</v>
      </c>
      <c r="AG138" s="72" t="s">
        <v>73</v>
      </c>
      <c r="AH138" s="72" t="s">
        <v>73</v>
      </c>
      <c r="AI138" s="72" t="s">
        <v>73</v>
      </c>
      <c r="AJ138" s="23" t="s">
        <v>55</v>
      </c>
      <c r="AK138" s="99"/>
      <c r="AL138" s="36"/>
    </row>
    <row r="139" spans="1:42" s="100" customFormat="1" ht="78.75" customHeight="1" x14ac:dyDescent="0.2">
      <c r="A139" s="22"/>
      <c r="B139" s="237"/>
      <c r="C139" s="237"/>
      <c r="D139" s="238"/>
      <c r="E139" s="237"/>
      <c r="F139" s="237"/>
      <c r="G139" s="23" t="s">
        <v>721</v>
      </c>
      <c r="H139" s="237"/>
      <c r="I139" s="22">
        <v>47</v>
      </c>
      <c r="J139" s="264"/>
      <c r="K139" s="264"/>
      <c r="L139" s="266"/>
      <c r="M139" s="237"/>
      <c r="N139" s="237"/>
      <c r="O139" s="238"/>
      <c r="P139" s="24" t="s">
        <v>508</v>
      </c>
      <c r="Q139" s="22" t="s">
        <v>43</v>
      </c>
      <c r="R139" s="22" t="s">
        <v>80</v>
      </c>
      <c r="S139" s="40"/>
      <c r="T139" s="56"/>
      <c r="U139" s="108" t="s">
        <v>281</v>
      </c>
      <c r="V139" s="108" t="s">
        <v>857</v>
      </c>
      <c r="W139" s="22">
        <v>8.82</v>
      </c>
      <c r="X139" s="40"/>
      <c r="Y139" s="22"/>
      <c r="Z139" s="35"/>
      <c r="AA139" s="41"/>
      <c r="AB139" s="40"/>
      <c r="AC139" s="102" t="s">
        <v>83</v>
      </c>
      <c r="AD139" s="101"/>
      <c r="AE139" s="104" t="s">
        <v>50</v>
      </c>
      <c r="AF139" s="72" t="s">
        <v>73</v>
      </c>
      <c r="AG139" s="72" t="s">
        <v>73</v>
      </c>
      <c r="AH139" s="72" t="s">
        <v>73</v>
      </c>
      <c r="AI139" s="72" t="s">
        <v>73</v>
      </c>
      <c r="AJ139" s="23" t="s">
        <v>55</v>
      </c>
      <c r="AK139" s="99"/>
      <c r="AL139" s="36"/>
    </row>
    <row r="140" spans="1:42" s="100" customFormat="1" ht="33.75" customHeight="1" x14ac:dyDescent="0.2">
      <c r="A140" s="237">
        <f>SUBTOTAL(3,M$5:M140)</f>
        <v>69</v>
      </c>
      <c r="B140" s="237"/>
      <c r="C140" s="237"/>
      <c r="D140" s="238"/>
      <c r="E140" s="237"/>
      <c r="F140" s="237"/>
      <c r="G140" s="23" t="s">
        <v>721</v>
      </c>
      <c r="H140" s="237"/>
      <c r="I140" s="22">
        <v>47</v>
      </c>
      <c r="J140" s="264"/>
      <c r="K140" s="264"/>
      <c r="L140" s="266"/>
      <c r="M140" s="237" t="s">
        <v>858</v>
      </c>
      <c r="N140" s="237" t="s">
        <v>859</v>
      </c>
      <c r="O140" s="238" t="s">
        <v>859</v>
      </c>
      <c r="P140" s="24" t="s">
        <v>508</v>
      </c>
      <c r="Q140" s="22" t="s">
        <v>96</v>
      </c>
      <c r="R140" s="40" t="s">
        <v>709</v>
      </c>
      <c r="S140" s="40"/>
      <c r="T140" s="25" t="s">
        <v>46</v>
      </c>
      <c r="U140" s="31" t="s">
        <v>743</v>
      </c>
      <c r="V140" s="31" t="s">
        <v>860</v>
      </c>
      <c r="W140" s="22"/>
      <c r="X140" s="40">
        <v>14.34</v>
      </c>
      <c r="Y140" s="22">
        <v>7.3</v>
      </c>
      <c r="Z140" s="35">
        <v>0.95</v>
      </c>
      <c r="AA140" s="41">
        <v>0.85</v>
      </c>
      <c r="AB140" s="40">
        <v>7.1</v>
      </c>
      <c r="AC140" s="101" t="s">
        <v>861</v>
      </c>
      <c r="AD140" s="101" t="s">
        <v>216</v>
      </c>
      <c r="AE140" s="294" t="s">
        <v>146</v>
      </c>
      <c r="AF140" s="292" t="s">
        <v>85</v>
      </c>
      <c r="AG140" s="292" t="s">
        <v>862</v>
      </c>
      <c r="AH140" s="265" t="s">
        <v>840</v>
      </c>
      <c r="AI140" s="292" t="s">
        <v>863</v>
      </c>
      <c r="AJ140" s="72"/>
      <c r="AK140" s="99"/>
      <c r="AL140" s="36">
        <f>AB140/Y140</f>
        <v>0.9726027397260274</v>
      </c>
    </row>
    <row r="141" spans="1:42" s="112" customFormat="1" ht="90" x14ac:dyDescent="0.2">
      <c r="A141" s="237"/>
      <c r="B141" s="237"/>
      <c r="C141" s="237"/>
      <c r="D141" s="238"/>
      <c r="E141" s="237"/>
      <c r="F141" s="22"/>
      <c r="G141" s="23" t="s">
        <v>721</v>
      </c>
      <c r="H141" s="22"/>
      <c r="I141" s="22">
        <v>47</v>
      </c>
      <c r="J141" s="263"/>
      <c r="K141" s="263"/>
      <c r="L141" s="267"/>
      <c r="M141" s="237"/>
      <c r="N141" s="237"/>
      <c r="O141" s="238"/>
      <c r="P141" s="24" t="s">
        <v>797</v>
      </c>
      <c r="Q141" s="22" t="s">
        <v>43</v>
      </c>
      <c r="R141" s="22" t="s">
        <v>239</v>
      </c>
      <c r="S141" s="40"/>
      <c r="T141" s="56"/>
      <c r="U141" s="83" t="s">
        <v>440</v>
      </c>
      <c r="V141" s="70" t="s">
        <v>864</v>
      </c>
      <c r="W141" s="22">
        <v>34.549999999999997</v>
      </c>
      <c r="X141" s="40"/>
      <c r="Y141" s="22"/>
      <c r="Z141" s="35"/>
      <c r="AA141" s="41"/>
      <c r="AB141" s="40"/>
      <c r="AC141" s="109"/>
      <c r="AD141" s="109"/>
      <c r="AE141" s="295"/>
      <c r="AF141" s="293"/>
      <c r="AG141" s="293"/>
      <c r="AH141" s="267"/>
      <c r="AI141" s="293"/>
      <c r="AJ141" s="23" t="s">
        <v>55</v>
      </c>
      <c r="AK141" s="110"/>
      <c r="AL141" s="111"/>
    </row>
    <row r="142" spans="1:42" s="100" customFormat="1" ht="54" x14ac:dyDescent="0.2">
      <c r="A142" s="237">
        <f>SUBTOTAL(3,M$5:M142)</f>
        <v>70</v>
      </c>
      <c r="B142" s="237" t="s">
        <v>865</v>
      </c>
      <c r="C142" s="237" t="s">
        <v>866</v>
      </c>
      <c r="D142" s="238" t="s">
        <v>865</v>
      </c>
      <c r="E142" s="237"/>
      <c r="F142" s="22" t="s">
        <v>67</v>
      </c>
      <c r="G142" s="33" t="s">
        <v>721</v>
      </c>
      <c r="H142" s="237" t="s">
        <v>833</v>
      </c>
      <c r="I142" s="22">
        <v>48</v>
      </c>
      <c r="J142" s="237"/>
      <c r="K142" s="237" t="s">
        <v>867</v>
      </c>
      <c r="L142" s="238" t="s">
        <v>868</v>
      </c>
      <c r="M142" s="237" t="s">
        <v>869</v>
      </c>
      <c r="N142" s="237" t="s">
        <v>870</v>
      </c>
      <c r="O142" s="238" t="s">
        <v>870</v>
      </c>
      <c r="P142" s="24" t="s">
        <v>281</v>
      </c>
      <c r="Q142" s="22" t="s">
        <v>96</v>
      </c>
      <c r="R142" s="40" t="s">
        <v>227</v>
      </c>
      <c r="S142" s="40"/>
      <c r="T142" s="25" t="s">
        <v>46</v>
      </c>
      <c r="U142" s="31" t="s">
        <v>281</v>
      </c>
      <c r="V142" s="31" t="s">
        <v>871</v>
      </c>
      <c r="W142" s="22"/>
      <c r="X142" s="40">
        <v>18.940000000000001</v>
      </c>
      <c r="Y142" s="22">
        <v>6.23</v>
      </c>
      <c r="Z142" s="35">
        <v>0.8</v>
      </c>
      <c r="AA142" s="41">
        <v>0.6</v>
      </c>
      <c r="AB142" s="40">
        <v>2.1</v>
      </c>
      <c r="AC142" s="101" t="s">
        <v>872</v>
      </c>
      <c r="AD142" s="22" t="s">
        <v>101</v>
      </c>
      <c r="AE142" s="265" t="s">
        <v>146</v>
      </c>
      <c r="AF142" s="290" t="s">
        <v>85</v>
      </c>
      <c r="AG142" s="290" t="s">
        <v>862</v>
      </c>
      <c r="AH142" s="238" t="s">
        <v>840</v>
      </c>
      <c r="AI142" s="290" t="s">
        <v>863</v>
      </c>
      <c r="AJ142" s="72"/>
      <c r="AK142" s="99"/>
      <c r="AL142" s="36">
        <f>AB142/Y142</f>
        <v>0.33707865168539325</v>
      </c>
    </row>
    <row r="143" spans="1:42" s="100" customFormat="1" ht="72" x14ac:dyDescent="0.2">
      <c r="A143" s="237"/>
      <c r="B143" s="237"/>
      <c r="C143" s="237"/>
      <c r="D143" s="238"/>
      <c r="E143" s="237"/>
      <c r="F143" s="22"/>
      <c r="G143" s="33" t="s">
        <v>721</v>
      </c>
      <c r="H143" s="237"/>
      <c r="I143" s="22">
        <v>48</v>
      </c>
      <c r="J143" s="237"/>
      <c r="K143" s="237"/>
      <c r="L143" s="238"/>
      <c r="M143" s="237"/>
      <c r="N143" s="237"/>
      <c r="O143" s="238"/>
      <c r="P143" s="24" t="s">
        <v>51</v>
      </c>
      <c r="Q143" s="22" t="s">
        <v>43</v>
      </c>
      <c r="R143" s="22" t="s">
        <v>266</v>
      </c>
      <c r="S143" s="40"/>
      <c r="T143" s="25" t="s">
        <v>46</v>
      </c>
      <c r="U143" s="83" t="s">
        <v>873</v>
      </c>
      <c r="V143" s="70" t="s">
        <v>874</v>
      </c>
      <c r="W143" s="22">
        <v>5.59</v>
      </c>
      <c r="X143" s="40"/>
      <c r="Y143" s="22"/>
      <c r="Z143" s="35"/>
      <c r="AA143" s="41"/>
      <c r="AB143" s="40"/>
      <c r="AC143" s="101"/>
      <c r="AD143" s="101"/>
      <c r="AE143" s="267"/>
      <c r="AF143" s="290"/>
      <c r="AG143" s="290"/>
      <c r="AH143" s="238"/>
      <c r="AI143" s="290"/>
      <c r="AJ143" s="23" t="s">
        <v>55</v>
      </c>
      <c r="AK143" s="99"/>
      <c r="AL143" s="36"/>
    </row>
    <row r="144" spans="1:42" s="115" customFormat="1" ht="92.25" customHeight="1" x14ac:dyDescent="0.2">
      <c r="A144" s="22">
        <f>SUBTOTAL(3,M$5:M144)</f>
        <v>71</v>
      </c>
      <c r="B144" s="237" t="s">
        <v>875</v>
      </c>
      <c r="C144" s="237" t="s">
        <v>876</v>
      </c>
      <c r="D144" s="238" t="s">
        <v>875</v>
      </c>
      <c r="E144" s="237"/>
      <c r="F144" s="237" t="s">
        <v>67</v>
      </c>
      <c r="G144" s="72" t="s">
        <v>877</v>
      </c>
      <c r="H144" s="237" t="s">
        <v>878</v>
      </c>
      <c r="I144" s="22">
        <v>49</v>
      </c>
      <c r="J144" s="262"/>
      <c r="K144" s="262" t="s">
        <v>879</v>
      </c>
      <c r="L144" s="265" t="s">
        <v>880</v>
      </c>
      <c r="M144" s="22" t="s">
        <v>881</v>
      </c>
      <c r="N144" s="22" t="s">
        <v>882</v>
      </c>
      <c r="O144" s="23" t="s">
        <v>882</v>
      </c>
      <c r="P144" s="24" t="s">
        <v>883</v>
      </c>
      <c r="Q144" s="22" t="s">
        <v>43</v>
      </c>
      <c r="R144" s="22" t="s">
        <v>266</v>
      </c>
      <c r="S144" s="22"/>
      <c r="T144" s="25" t="s">
        <v>46</v>
      </c>
      <c r="U144" s="26" t="s">
        <v>884</v>
      </c>
      <c r="V144" s="66" t="s">
        <v>885</v>
      </c>
      <c r="W144" s="113">
        <v>2.67</v>
      </c>
      <c r="X144" s="79" t="s">
        <v>886</v>
      </c>
      <c r="Y144" s="79" t="s">
        <v>886</v>
      </c>
      <c r="Z144" s="79" t="s">
        <v>886</v>
      </c>
      <c r="AA144" s="79" t="s">
        <v>886</v>
      </c>
      <c r="AB144" s="79" t="s">
        <v>886</v>
      </c>
      <c r="AC144" s="79" t="s">
        <v>886</v>
      </c>
      <c r="AD144" s="79" t="s">
        <v>886</v>
      </c>
      <c r="AE144" s="23" t="s">
        <v>887</v>
      </c>
      <c r="AF144" s="32" t="s">
        <v>73</v>
      </c>
      <c r="AG144" s="23" t="s">
        <v>888</v>
      </c>
      <c r="AH144" s="23" t="s">
        <v>889</v>
      </c>
      <c r="AI144" s="23" t="s">
        <v>890</v>
      </c>
      <c r="AJ144" s="23" t="s">
        <v>55</v>
      </c>
      <c r="AK144" s="114"/>
    </row>
    <row r="145" spans="1:38" s="115" customFormat="1" ht="84.75" customHeight="1" x14ac:dyDescent="0.2">
      <c r="A145" s="237">
        <f>SUBTOTAL(3,M$5:M145)</f>
        <v>72</v>
      </c>
      <c r="B145" s="237"/>
      <c r="C145" s="237"/>
      <c r="D145" s="238"/>
      <c r="E145" s="237"/>
      <c r="F145" s="237"/>
      <c r="G145" s="72" t="s">
        <v>877</v>
      </c>
      <c r="H145" s="237"/>
      <c r="I145" s="22">
        <v>49</v>
      </c>
      <c r="J145" s="264"/>
      <c r="K145" s="264"/>
      <c r="L145" s="266"/>
      <c r="M145" s="237" t="s">
        <v>891</v>
      </c>
      <c r="N145" s="237" t="s">
        <v>892</v>
      </c>
      <c r="O145" s="238" t="s">
        <v>892</v>
      </c>
      <c r="P145" s="24" t="s">
        <v>893</v>
      </c>
      <c r="Q145" s="22" t="s">
        <v>43</v>
      </c>
      <c r="R145" s="22" t="s">
        <v>80</v>
      </c>
      <c r="S145" s="22"/>
      <c r="T145" s="25" t="s">
        <v>46</v>
      </c>
      <c r="U145" s="26" t="s">
        <v>894</v>
      </c>
      <c r="V145" s="66" t="s">
        <v>895</v>
      </c>
      <c r="W145" s="116">
        <v>24.95</v>
      </c>
      <c r="X145" s="79" t="s">
        <v>886</v>
      </c>
      <c r="Y145" s="79" t="s">
        <v>886</v>
      </c>
      <c r="Z145" s="79" t="s">
        <v>886</v>
      </c>
      <c r="AA145" s="79" t="s">
        <v>886</v>
      </c>
      <c r="AB145" s="79" t="s">
        <v>886</v>
      </c>
      <c r="AC145" s="117" t="s">
        <v>167</v>
      </c>
      <c r="AD145" s="79" t="s">
        <v>886</v>
      </c>
      <c r="AE145" s="265" t="s">
        <v>146</v>
      </c>
      <c r="AF145" s="265" t="s">
        <v>896</v>
      </c>
      <c r="AG145" s="238" t="s">
        <v>888</v>
      </c>
      <c r="AH145" s="238" t="s">
        <v>889</v>
      </c>
      <c r="AI145" s="238" t="s">
        <v>890</v>
      </c>
      <c r="AJ145" s="23" t="s">
        <v>55</v>
      </c>
      <c r="AK145" s="114"/>
    </row>
    <row r="146" spans="1:38" s="115" customFormat="1" ht="72" x14ac:dyDescent="0.25">
      <c r="A146" s="237"/>
      <c r="B146" s="237"/>
      <c r="C146" s="237"/>
      <c r="D146" s="238"/>
      <c r="E146" s="237"/>
      <c r="F146" s="237"/>
      <c r="G146" s="72" t="s">
        <v>877</v>
      </c>
      <c r="H146" s="237"/>
      <c r="I146" s="22">
        <v>49</v>
      </c>
      <c r="J146" s="264"/>
      <c r="K146" s="264"/>
      <c r="L146" s="266"/>
      <c r="M146" s="237"/>
      <c r="N146" s="237"/>
      <c r="O146" s="238"/>
      <c r="P146" s="24" t="s">
        <v>85</v>
      </c>
      <c r="Q146" s="22" t="s">
        <v>43</v>
      </c>
      <c r="R146" s="22" t="s">
        <v>266</v>
      </c>
      <c r="S146" s="25"/>
      <c r="T146" s="118" t="s">
        <v>58</v>
      </c>
      <c r="U146" s="66" t="s">
        <v>897</v>
      </c>
      <c r="V146" s="119" t="s">
        <v>898</v>
      </c>
      <c r="W146" s="79">
        <v>3.08</v>
      </c>
      <c r="X146" s="79" t="s">
        <v>886</v>
      </c>
      <c r="Y146" s="79" t="s">
        <v>886</v>
      </c>
      <c r="Z146" s="79" t="s">
        <v>886</v>
      </c>
      <c r="AA146" s="79" t="s">
        <v>886</v>
      </c>
      <c r="AB146" s="79" t="s">
        <v>886</v>
      </c>
      <c r="AC146" s="120"/>
      <c r="AD146" s="79"/>
      <c r="AE146" s="267"/>
      <c r="AF146" s="267"/>
      <c r="AG146" s="238" t="s">
        <v>888</v>
      </c>
      <c r="AH146" s="238" t="s">
        <v>889</v>
      </c>
      <c r="AI146" s="238" t="s">
        <v>890</v>
      </c>
      <c r="AJ146" s="23" t="s">
        <v>55</v>
      </c>
      <c r="AK146" s="114"/>
    </row>
    <row r="147" spans="1:38" s="115" customFormat="1" ht="72" x14ac:dyDescent="0.2">
      <c r="A147" s="237">
        <f>SUBTOTAL(3,M$5:M147)</f>
        <v>73</v>
      </c>
      <c r="B147" s="237" t="s">
        <v>875</v>
      </c>
      <c r="C147" s="237" t="s">
        <v>876</v>
      </c>
      <c r="D147" s="238" t="s">
        <v>875</v>
      </c>
      <c r="E147" s="237"/>
      <c r="F147" s="237"/>
      <c r="G147" s="72" t="s">
        <v>877</v>
      </c>
      <c r="H147" s="237"/>
      <c r="I147" s="22">
        <v>49</v>
      </c>
      <c r="J147" s="237"/>
      <c r="K147" s="237" t="s">
        <v>879</v>
      </c>
      <c r="L147" s="238" t="s">
        <v>880</v>
      </c>
      <c r="M147" s="237" t="s">
        <v>899</v>
      </c>
      <c r="N147" s="237" t="s">
        <v>900</v>
      </c>
      <c r="O147" s="238" t="s">
        <v>900</v>
      </c>
      <c r="P147" s="24" t="s">
        <v>901</v>
      </c>
      <c r="Q147" s="22" t="s">
        <v>96</v>
      </c>
      <c r="R147" s="22" t="s">
        <v>490</v>
      </c>
      <c r="S147" s="22"/>
      <c r="T147" s="25" t="s">
        <v>46</v>
      </c>
      <c r="U147" s="31" t="s">
        <v>902</v>
      </c>
      <c r="V147" s="31" t="s">
        <v>903</v>
      </c>
      <c r="W147" s="40"/>
      <c r="X147" s="79">
        <v>4.83</v>
      </c>
      <c r="Y147" s="79">
        <v>3.93</v>
      </c>
      <c r="Z147" s="121">
        <v>0.5</v>
      </c>
      <c r="AA147" s="121">
        <v>0.06</v>
      </c>
      <c r="AB147" s="79">
        <v>0.13</v>
      </c>
      <c r="AC147" s="22" t="s">
        <v>904</v>
      </c>
      <c r="AD147" s="79" t="s">
        <v>886</v>
      </c>
      <c r="AE147" s="238" t="s">
        <v>146</v>
      </c>
      <c r="AF147" s="238" t="s">
        <v>905</v>
      </c>
      <c r="AG147" s="238" t="s">
        <v>888</v>
      </c>
      <c r="AH147" s="238" t="s">
        <v>906</v>
      </c>
      <c r="AI147" s="238" t="s">
        <v>890</v>
      </c>
      <c r="AJ147" s="23" t="s">
        <v>907</v>
      </c>
      <c r="AK147" s="114"/>
      <c r="AL147" s="36">
        <f>AB147/Y147</f>
        <v>3.3078880407124679E-2</v>
      </c>
    </row>
    <row r="148" spans="1:38" s="115" customFormat="1" ht="72" x14ac:dyDescent="0.2">
      <c r="A148" s="237"/>
      <c r="B148" s="237"/>
      <c r="C148" s="237"/>
      <c r="D148" s="238"/>
      <c r="E148" s="237"/>
      <c r="F148" s="22"/>
      <c r="G148" s="72" t="s">
        <v>877</v>
      </c>
      <c r="H148" s="237"/>
      <c r="I148" s="22">
        <v>49</v>
      </c>
      <c r="J148" s="237"/>
      <c r="K148" s="237"/>
      <c r="L148" s="238"/>
      <c r="M148" s="237"/>
      <c r="N148" s="237"/>
      <c r="O148" s="238"/>
      <c r="P148" s="24" t="s">
        <v>85</v>
      </c>
      <c r="Q148" s="22" t="s">
        <v>43</v>
      </c>
      <c r="R148" s="22" t="s">
        <v>266</v>
      </c>
      <c r="S148" s="25"/>
      <c r="T148" s="118" t="s">
        <v>58</v>
      </c>
      <c r="U148" s="66" t="s">
        <v>908</v>
      </c>
      <c r="V148" s="122" t="s">
        <v>909</v>
      </c>
      <c r="W148" s="40">
        <v>8.84</v>
      </c>
      <c r="X148" s="79"/>
      <c r="Y148" s="79"/>
      <c r="Z148" s="121"/>
      <c r="AA148" s="121"/>
      <c r="AB148" s="79"/>
      <c r="AC148" s="22"/>
      <c r="AD148" s="79"/>
      <c r="AE148" s="238"/>
      <c r="AF148" s="238"/>
      <c r="AG148" s="238"/>
      <c r="AH148" s="238"/>
      <c r="AI148" s="238"/>
      <c r="AJ148" s="23" t="s">
        <v>55</v>
      </c>
      <c r="AK148" s="114"/>
      <c r="AL148" s="36"/>
    </row>
    <row r="149" spans="1:38" s="115" customFormat="1" ht="72" x14ac:dyDescent="0.2">
      <c r="A149" s="237"/>
      <c r="B149" s="237"/>
      <c r="C149" s="237"/>
      <c r="D149" s="238"/>
      <c r="E149" s="237"/>
      <c r="F149" s="22"/>
      <c r="G149" s="72" t="s">
        <v>877</v>
      </c>
      <c r="H149" s="237"/>
      <c r="I149" s="22">
        <v>49</v>
      </c>
      <c r="J149" s="237"/>
      <c r="K149" s="237"/>
      <c r="L149" s="238"/>
      <c r="M149" s="237"/>
      <c r="N149" s="237"/>
      <c r="O149" s="238"/>
      <c r="P149" s="24" t="s">
        <v>910</v>
      </c>
      <c r="Q149" s="22" t="s">
        <v>43</v>
      </c>
      <c r="R149" s="22" t="s">
        <v>490</v>
      </c>
      <c r="S149" s="22"/>
      <c r="T149" s="25" t="s">
        <v>46</v>
      </c>
      <c r="U149" s="26" t="s">
        <v>911</v>
      </c>
      <c r="V149" s="66" t="s">
        <v>912</v>
      </c>
      <c r="W149" s="116">
        <v>24.8</v>
      </c>
      <c r="X149" s="79"/>
      <c r="Y149" s="79"/>
      <c r="Z149" s="121"/>
      <c r="AA149" s="121"/>
      <c r="AB149" s="79"/>
      <c r="AC149" s="22"/>
      <c r="AD149" s="79"/>
      <c r="AE149" s="238"/>
      <c r="AF149" s="238"/>
      <c r="AG149" s="238"/>
      <c r="AH149" s="238"/>
      <c r="AI149" s="238"/>
      <c r="AJ149" s="23" t="s">
        <v>55</v>
      </c>
      <c r="AK149" s="114"/>
    </row>
    <row r="150" spans="1:38" s="124" customFormat="1" ht="90" x14ac:dyDescent="0.25">
      <c r="A150" s="237">
        <f>SUBTOTAL(3,M$5:M150)</f>
        <v>74</v>
      </c>
      <c r="B150" s="237" t="s">
        <v>913</v>
      </c>
      <c r="C150" s="237" t="s">
        <v>914</v>
      </c>
      <c r="D150" s="238" t="s">
        <v>913</v>
      </c>
      <c r="E150" s="237"/>
      <c r="F150" s="22" t="s">
        <v>67</v>
      </c>
      <c r="G150" s="23" t="s">
        <v>877</v>
      </c>
      <c r="H150" s="237" t="s">
        <v>878</v>
      </c>
      <c r="I150" s="22">
        <v>50</v>
      </c>
      <c r="J150" s="237"/>
      <c r="K150" s="237" t="s">
        <v>915</v>
      </c>
      <c r="L150" s="238" t="s">
        <v>916</v>
      </c>
      <c r="M150" s="237" t="s">
        <v>917</v>
      </c>
      <c r="N150" s="237" t="s">
        <v>918</v>
      </c>
      <c r="O150" s="238" t="s">
        <v>918</v>
      </c>
      <c r="P150" s="24" t="s">
        <v>919</v>
      </c>
      <c r="Q150" s="22" t="s">
        <v>96</v>
      </c>
      <c r="R150" s="22" t="s">
        <v>920</v>
      </c>
      <c r="S150" s="22"/>
      <c r="T150" s="25" t="s">
        <v>46</v>
      </c>
      <c r="U150" s="31" t="s">
        <v>921</v>
      </c>
      <c r="V150" s="31" t="s">
        <v>922</v>
      </c>
      <c r="W150" s="40"/>
      <c r="X150" s="79">
        <v>6.28</v>
      </c>
      <c r="Y150" s="79">
        <v>2.94</v>
      </c>
      <c r="Z150" s="121">
        <v>0.7</v>
      </c>
      <c r="AA150" s="121">
        <v>0.6</v>
      </c>
      <c r="AB150" s="79">
        <v>1.94</v>
      </c>
      <c r="AC150" s="22" t="s">
        <v>923</v>
      </c>
      <c r="AD150" s="22" t="s">
        <v>122</v>
      </c>
      <c r="AE150" s="238" t="s">
        <v>146</v>
      </c>
      <c r="AF150" s="238" t="s">
        <v>924</v>
      </c>
      <c r="AG150" s="238" t="s">
        <v>888</v>
      </c>
      <c r="AH150" s="238" t="s">
        <v>925</v>
      </c>
      <c r="AI150" s="238" t="s">
        <v>926</v>
      </c>
      <c r="AJ150" s="23" t="s">
        <v>927</v>
      </c>
      <c r="AK150" s="123"/>
      <c r="AL150" s="36">
        <f>AB150/Y150</f>
        <v>0.65986394557823125</v>
      </c>
    </row>
    <row r="151" spans="1:38" s="124" customFormat="1" ht="94.5" customHeight="1" x14ac:dyDescent="0.25">
      <c r="A151" s="237"/>
      <c r="B151" s="237"/>
      <c r="C151" s="237"/>
      <c r="D151" s="238"/>
      <c r="E151" s="237"/>
      <c r="F151" s="22"/>
      <c r="G151" s="72" t="s">
        <v>877</v>
      </c>
      <c r="H151" s="237"/>
      <c r="I151" s="22">
        <v>50</v>
      </c>
      <c r="J151" s="237"/>
      <c r="K151" s="237"/>
      <c r="L151" s="238"/>
      <c r="M151" s="237"/>
      <c r="N151" s="237"/>
      <c r="O151" s="238"/>
      <c r="P151" s="24" t="s">
        <v>928</v>
      </c>
      <c r="Q151" s="22" t="s">
        <v>43</v>
      </c>
      <c r="R151" s="22" t="s">
        <v>266</v>
      </c>
      <c r="S151" s="22"/>
      <c r="T151" s="25" t="s">
        <v>46</v>
      </c>
      <c r="U151" s="26" t="s">
        <v>929</v>
      </c>
      <c r="V151" s="66" t="s">
        <v>930</v>
      </c>
      <c r="W151" s="113">
        <v>4.83</v>
      </c>
      <c r="X151" s="79"/>
      <c r="Y151" s="79"/>
      <c r="Z151" s="121"/>
      <c r="AA151" s="121"/>
      <c r="AB151" s="79"/>
      <c r="AC151" s="125" t="s">
        <v>462</v>
      </c>
      <c r="AD151" s="22"/>
      <c r="AE151" s="238"/>
      <c r="AF151" s="238"/>
      <c r="AG151" s="238"/>
      <c r="AH151" s="238"/>
      <c r="AI151" s="238"/>
      <c r="AJ151" s="23" t="s">
        <v>55</v>
      </c>
      <c r="AK151" s="123"/>
    </row>
    <row r="152" spans="1:38" s="124" customFormat="1" ht="90" x14ac:dyDescent="0.25">
      <c r="A152" s="237">
        <f>SUBTOTAL(3,M$5:M152)</f>
        <v>75</v>
      </c>
      <c r="B152" s="237" t="s">
        <v>931</v>
      </c>
      <c r="C152" s="237" t="s">
        <v>932</v>
      </c>
      <c r="D152" s="238" t="s">
        <v>931</v>
      </c>
      <c r="E152" s="237"/>
      <c r="F152" s="237" t="s">
        <v>67</v>
      </c>
      <c r="G152" s="23" t="s">
        <v>877</v>
      </c>
      <c r="H152" s="237" t="s">
        <v>878</v>
      </c>
      <c r="I152" s="22">
        <v>51</v>
      </c>
      <c r="J152" s="237"/>
      <c r="K152" s="237" t="s">
        <v>933</v>
      </c>
      <c r="L152" s="238" t="s">
        <v>934</v>
      </c>
      <c r="M152" s="237" t="s">
        <v>935</v>
      </c>
      <c r="N152" s="237" t="s">
        <v>936</v>
      </c>
      <c r="O152" s="238" t="s">
        <v>936</v>
      </c>
      <c r="P152" s="24" t="s">
        <v>937</v>
      </c>
      <c r="Q152" s="22" t="s">
        <v>96</v>
      </c>
      <c r="R152" s="22" t="s">
        <v>709</v>
      </c>
      <c r="S152" s="22"/>
      <c r="T152" s="25" t="s">
        <v>46</v>
      </c>
      <c r="U152" s="31" t="s">
        <v>938</v>
      </c>
      <c r="V152" s="31" t="s">
        <v>939</v>
      </c>
      <c r="W152" s="40"/>
      <c r="X152" s="79">
        <v>5.12</v>
      </c>
      <c r="Y152" s="79">
        <v>2</v>
      </c>
      <c r="Z152" s="121">
        <v>1</v>
      </c>
      <c r="AA152" s="121">
        <v>1</v>
      </c>
      <c r="AB152" s="79">
        <v>3.05</v>
      </c>
      <c r="AC152" s="22" t="s">
        <v>904</v>
      </c>
      <c r="AD152" s="22" t="s">
        <v>101</v>
      </c>
      <c r="AE152" s="238" t="s">
        <v>146</v>
      </c>
      <c r="AF152" s="238" t="s">
        <v>940</v>
      </c>
      <c r="AG152" s="238" t="s">
        <v>888</v>
      </c>
      <c r="AH152" s="238" t="s">
        <v>941</v>
      </c>
      <c r="AI152" s="238" t="s">
        <v>926</v>
      </c>
      <c r="AJ152" s="32" t="s">
        <v>886</v>
      </c>
      <c r="AK152" s="123"/>
      <c r="AL152" s="36">
        <f>AB152/Y152</f>
        <v>1.5249999999999999</v>
      </c>
    </row>
    <row r="153" spans="1:38" s="124" customFormat="1" ht="90" x14ac:dyDescent="0.25">
      <c r="A153" s="237"/>
      <c r="B153" s="237"/>
      <c r="C153" s="237"/>
      <c r="D153" s="238"/>
      <c r="E153" s="237"/>
      <c r="F153" s="237"/>
      <c r="G153" s="72" t="s">
        <v>877</v>
      </c>
      <c r="H153" s="237"/>
      <c r="I153" s="22">
        <v>51</v>
      </c>
      <c r="J153" s="237"/>
      <c r="K153" s="237"/>
      <c r="L153" s="238"/>
      <c r="M153" s="237"/>
      <c r="N153" s="237"/>
      <c r="O153" s="238"/>
      <c r="P153" s="24" t="s">
        <v>942</v>
      </c>
      <c r="Q153" s="22" t="s">
        <v>43</v>
      </c>
      <c r="R153" s="22" t="s">
        <v>943</v>
      </c>
      <c r="S153" s="22"/>
      <c r="T153" s="25" t="s">
        <v>46</v>
      </c>
      <c r="U153" s="26" t="s">
        <v>281</v>
      </c>
      <c r="V153" s="66" t="s">
        <v>599</v>
      </c>
      <c r="W153" s="296">
        <v>17.57</v>
      </c>
      <c r="X153" s="79"/>
      <c r="Y153" s="79"/>
      <c r="Z153" s="121"/>
      <c r="AA153" s="121"/>
      <c r="AB153" s="79"/>
      <c r="AC153" s="22"/>
      <c r="AD153" s="22"/>
      <c r="AE153" s="238"/>
      <c r="AF153" s="238"/>
      <c r="AG153" s="238"/>
      <c r="AH153" s="238"/>
      <c r="AI153" s="238"/>
      <c r="AJ153" s="23" t="s">
        <v>55</v>
      </c>
      <c r="AK153" s="123"/>
    </row>
    <row r="154" spans="1:38" s="124" customFormat="1" ht="108" x14ac:dyDescent="0.25">
      <c r="A154" s="237"/>
      <c r="B154" s="237"/>
      <c r="C154" s="237"/>
      <c r="D154" s="238"/>
      <c r="E154" s="237"/>
      <c r="F154" s="237"/>
      <c r="G154" s="72" t="s">
        <v>877</v>
      </c>
      <c r="H154" s="237"/>
      <c r="I154" s="22">
        <v>51</v>
      </c>
      <c r="J154" s="237"/>
      <c r="K154" s="237"/>
      <c r="L154" s="238"/>
      <c r="M154" s="237"/>
      <c r="N154" s="237"/>
      <c r="O154" s="238"/>
      <c r="P154" s="24" t="s">
        <v>797</v>
      </c>
      <c r="Q154" s="22" t="s">
        <v>43</v>
      </c>
      <c r="R154" s="22" t="s">
        <v>239</v>
      </c>
      <c r="S154" s="40"/>
      <c r="T154" s="56"/>
      <c r="U154" s="83" t="s">
        <v>944</v>
      </c>
      <c r="V154" s="70" t="s">
        <v>945</v>
      </c>
      <c r="W154" s="297"/>
      <c r="X154" s="79"/>
      <c r="Y154" s="79"/>
      <c r="Z154" s="121"/>
      <c r="AA154" s="121"/>
      <c r="AB154" s="79"/>
      <c r="AC154" s="22"/>
      <c r="AD154" s="22"/>
      <c r="AE154" s="238"/>
      <c r="AF154" s="238"/>
      <c r="AG154" s="238"/>
      <c r="AH154" s="238"/>
      <c r="AI154" s="238"/>
      <c r="AJ154" s="23" t="s">
        <v>55</v>
      </c>
      <c r="AK154" s="123"/>
    </row>
    <row r="155" spans="1:38" s="124" customFormat="1" ht="72" x14ac:dyDescent="0.25">
      <c r="A155" s="237">
        <f>SUBTOTAL(3,M$5:M155)</f>
        <v>76</v>
      </c>
      <c r="B155" s="237" t="s">
        <v>931</v>
      </c>
      <c r="C155" s="237" t="s">
        <v>932</v>
      </c>
      <c r="D155" s="238" t="s">
        <v>931</v>
      </c>
      <c r="E155" s="237"/>
      <c r="F155" s="237"/>
      <c r="G155" s="72" t="s">
        <v>877</v>
      </c>
      <c r="H155" s="237" t="s">
        <v>878</v>
      </c>
      <c r="I155" s="22">
        <v>51</v>
      </c>
      <c r="J155" s="237"/>
      <c r="K155" s="237" t="s">
        <v>933</v>
      </c>
      <c r="L155" s="238" t="s">
        <v>934</v>
      </c>
      <c r="M155" s="237" t="s">
        <v>946</v>
      </c>
      <c r="N155" s="237" t="s">
        <v>947</v>
      </c>
      <c r="O155" s="238" t="s">
        <v>947</v>
      </c>
      <c r="P155" s="24" t="s">
        <v>948</v>
      </c>
      <c r="Q155" s="22" t="s">
        <v>96</v>
      </c>
      <c r="R155" s="22" t="s">
        <v>709</v>
      </c>
      <c r="S155" s="22"/>
      <c r="T155" s="25" t="s">
        <v>46</v>
      </c>
      <c r="U155" s="31" t="s">
        <v>949</v>
      </c>
      <c r="V155" s="31" t="s">
        <v>950</v>
      </c>
      <c r="W155" s="40"/>
      <c r="X155" s="79">
        <v>40.340000000000003</v>
      </c>
      <c r="Y155" s="79">
        <v>23.86</v>
      </c>
      <c r="Z155" s="121">
        <v>0.8</v>
      </c>
      <c r="AA155" s="121">
        <v>0.67</v>
      </c>
      <c r="AB155" s="79">
        <v>16.03</v>
      </c>
      <c r="AC155" s="22" t="s">
        <v>904</v>
      </c>
      <c r="AD155" s="22" t="s">
        <v>122</v>
      </c>
      <c r="AE155" s="238" t="s">
        <v>146</v>
      </c>
      <c r="AF155" s="238" t="s">
        <v>951</v>
      </c>
      <c r="AG155" s="238" t="s">
        <v>888</v>
      </c>
      <c r="AH155" s="238" t="s">
        <v>906</v>
      </c>
      <c r="AI155" s="238" t="s">
        <v>926</v>
      </c>
      <c r="AJ155" s="32" t="s">
        <v>886</v>
      </c>
      <c r="AK155" s="123"/>
      <c r="AL155" s="36">
        <f>AB155/Y155</f>
        <v>0.67183570829840744</v>
      </c>
    </row>
    <row r="156" spans="1:38" s="124" customFormat="1" ht="72" x14ac:dyDescent="0.25">
      <c r="A156" s="237"/>
      <c r="B156" s="237"/>
      <c r="C156" s="237"/>
      <c r="D156" s="238"/>
      <c r="E156" s="237"/>
      <c r="F156" s="237"/>
      <c r="G156" s="72" t="s">
        <v>877</v>
      </c>
      <c r="H156" s="237"/>
      <c r="I156" s="22">
        <v>51</v>
      </c>
      <c r="J156" s="237"/>
      <c r="K156" s="237"/>
      <c r="L156" s="238"/>
      <c r="M156" s="237"/>
      <c r="N156" s="237"/>
      <c r="O156" s="238"/>
      <c r="P156" s="24" t="s">
        <v>952</v>
      </c>
      <c r="Q156" s="22" t="s">
        <v>43</v>
      </c>
      <c r="R156" s="22" t="s">
        <v>239</v>
      </c>
      <c r="S156" s="22"/>
      <c r="T156" s="25" t="s">
        <v>46</v>
      </c>
      <c r="U156" s="26" t="s">
        <v>953</v>
      </c>
      <c r="V156" s="66" t="s">
        <v>954</v>
      </c>
      <c r="W156" s="113">
        <v>25.85</v>
      </c>
      <c r="X156" s="79"/>
      <c r="Y156" s="79"/>
      <c r="Z156" s="121"/>
      <c r="AA156" s="121"/>
      <c r="AB156" s="79"/>
      <c r="AC156" s="30" t="s">
        <v>61</v>
      </c>
      <c r="AD156" s="22"/>
      <c r="AE156" s="238"/>
      <c r="AF156" s="238"/>
      <c r="AG156" s="238"/>
      <c r="AH156" s="238"/>
      <c r="AI156" s="238"/>
      <c r="AJ156" s="23" t="s">
        <v>55</v>
      </c>
      <c r="AK156" s="123"/>
    </row>
    <row r="157" spans="1:38" s="124" customFormat="1" ht="89.25" customHeight="1" x14ac:dyDescent="0.25">
      <c r="A157" s="22">
        <f>SUBTOTAL(3,M$5:M157)</f>
        <v>77</v>
      </c>
      <c r="B157" s="237"/>
      <c r="C157" s="237"/>
      <c r="D157" s="238"/>
      <c r="E157" s="237"/>
      <c r="F157" s="237"/>
      <c r="G157" s="71" t="s">
        <v>877</v>
      </c>
      <c r="H157" s="237"/>
      <c r="I157" s="22">
        <v>51</v>
      </c>
      <c r="J157" s="237"/>
      <c r="K157" s="237"/>
      <c r="L157" s="238"/>
      <c r="M157" s="22" t="s">
        <v>955</v>
      </c>
      <c r="N157" s="22" t="s">
        <v>956</v>
      </c>
      <c r="O157" s="23" t="s">
        <v>956</v>
      </c>
      <c r="P157" s="24" t="s">
        <v>957</v>
      </c>
      <c r="Q157" s="22" t="s">
        <v>43</v>
      </c>
      <c r="R157" s="79" t="s">
        <v>80</v>
      </c>
      <c r="S157" s="79"/>
      <c r="T157" s="25" t="s">
        <v>46</v>
      </c>
      <c r="U157" s="26" t="s">
        <v>958</v>
      </c>
      <c r="V157" s="66" t="s">
        <v>959</v>
      </c>
      <c r="W157" s="116">
        <v>42</v>
      </c>
      <c r="X157" s="79" t="s">
        <v>886</v>
      </c>
      <c r="Y157" s="79" t="s">
        <v>886</v>
      </c>
      <c r="Z157" s="79" t="s">
        <v>886</v>
      </c>
      <c r="AA157" s="79" t="s">
        <v>886</v>
      </c>
      <c r="AB157" s="79" t="s">
        <v>886</v>
      </c>
      <c r="AC157" s="126" t="s">
        <v>83</v>
      </c>
      <c r="AD157" s="79" t="s">
        <v>886</v>
      </c>
      <c r="AE157" s="23" t="s">
        <v>50</v>
      </c>
      <c r="AF157" s="32" t="s">
        <v>73</v>
      </c>
      <c r="AG157" s="23" t="s">
        <v>888</v>
      </c>
      <c r="AH157" s="23" t="s">
        <v>906</v>
      </c>
      <c r="AI157" s="23" t="s">
        <v>926</v>
      </c>
      <c r="AJ157" s="23" t="s">
        <v>55</v>
      </c>
      <c r="AK157" s="123"/>
    </row>
    <row r="158" spans="1:38" s="124" customFormat="1" ht="54" x14ac:dyDescent="0.25">
      <c r="A158" s="262">
        <f>SUBTOTAL(3,M$5:M158)</f>
        <v>78</v>
      </c>
      <c r="B158" s="262" t="s">
        <v>960</v>
      </c>
      <c r="C158" s="262" t="s">
        <v>961</v>
      </c>
      <c r="D158" s="265" t="s">
        <v>960</v>
      </c>
      <c r="E158" s="262"/>
      <c r="F158" s="237" t="s">
        <v>67</v>
      </c>
      <c r="G158" s="23" t="s">
        <v>877</v>
      </c>
      <c r="H158" s="237" t="s">
        <v>962</v>
      </c>
      <c r="I158" s="22">
        <v>52</v>
      </c>
      <c r="J158" s="237"/>
      <c r="K158" s="237" t="s">
        <v>963</v>
      </c>
      <c r="L158" s="265" t="s">
        <v>964</v>
      </c>
      <c r="M158" s="237" t="s">
        <v>965</v>
      </c>
      <c r="N158" s="237" t="s">
        <v>966</v>
      </c>
      <c r="O158" s="238" t="s">
        <v>966</v>
      </c>
      <c r="P158" s="24" t="s">
        <v>967</v>
      </c>
      <c r="Q158" s="22" t="s">
        <v>96</v>
      </c>
      <c r="R158" s="22" t="s">
        <v>490</v>
      </c>
      <c r="S158" s="22"/>
      <c r="T158" s="25" t="s">
        <v>46</v>
      </c>
      <c r="U158" s="31" t="s">
        <v>968</v>
      </c>
      <c r="V158" s="31" t="s">
        <v>969</v>
      </c>
      <c r="W158" s="40"/>
      <c r="X158" s="79">
        <v>17.47</v>
      </c>
      <c r="Y158" s="79">
        <v>14.63</v>
      </c>
      <c r="Z158" s="121">
        <v>0.05</v>
      </c>
      <c r="AA158" s="121">
        <v>0.03</v>
      </c>
      <c r="AB158" s="79">
        <v>0.48</v>
      </c>
      <c r="AC158" s="22" t="s">
        <v>970</v>
      </c>
      <c r="AD158" s="22" t="s">
        <v>971</v>
      </c>
      <c r="AE158" s="238" t="s">
        <v>146</v>
      </c>
      <c r="AF158" s="238" t="s">
        <v>454</v>
      </c>
      <c r="AG158" s="238" t="s">
        <v>888</v>
      </c>
      <c r="AH158" s="238" t="s">
        <v>906</v>
      </c>
      <c r="AI158" s="238" t="s">
        <v>926</v>
      </c>
      <c r="AJ158" s="23" t="s">
        <v>972</v>
      </c>
      <c r="AK158" s="123"/>
      <c r="AL158" s="36">
        <f>AB158/Y158</f>
        <v>3.2809295967190698E-2</v>
      </c>
    </row>
    <row r="159" spans="1:38" s="124" customFormat="1" ht="108" x14ac:dyDescent="0.25">
      <c r="A159" s="264"/>
      <c r="B159" s="264"/>
      <c r="C159" s="264"/>
      <c r="D159" s="266"/>
      <c r="E159" s="264"/>
      <c r="F159" s="237"/>
      <c r="G159" s="72" t="s">
        <v>877</v>
      </c>
      <c r="H159" s="237"/>
      <c r="I159" s="22">
        <v>52</v>
      </c>
      <c r="J159" s="237"/>
      <c r="K159" s="237"/>
      <c r="L159" s="266"/>
      <c r="M159" s="237"/>
      <c r="N159" s="237"/>
      <c r="O159" s="238"/>
      <c r="P159" s="24" t="s">
        <v>973</v>
      </c>
      <c r="Q159" s="22" t="s">
        <v>43</v>
      </c>
      <c r="R159" s="22" t="s">
        <v>974</v>
      </c>
      <c r="S159" s="22"/>
      <c r="T159" s="25" t="s">
        <v>46</v>
      </c>
      <c r="U159" s="26" t="s">
        <v>975</v>
      </c>
      <c r="V159" s="66" t="s">
        <v>976</v>
      </c>
      <c r="W159" s="116">
        <v>77.8</v>
      </c>
      <c r="X159" s="79"/>
      <c r="Y159" s="79"/>
      <c r="Z159" s="121"/>
      <c r="AA159" s="121"/>
      <c r="AB159" s="79"/>
      <c r="AC159" s="22"/>
      <c r="AD159" s="22"/>
      <c r="AE159" s="238"/>
      <c r="AF159" s="238"/>
      <c r="AG159" s="238"/>
      <c r="AH159" s="238"/>
      <c r="AI159" s="238"/>
      <c r="AJ159" s="23" t="s">
        <v>55</v>
      </c>
      <c r="AK159" s="123"/>
    </row>
    <row r="160" spans="1:38" s="124" customFormat="1" ht="90" x14ac:dyDescent="0.25">
      <c r="A160" s="263"/>
      <c r="B160" s="264"/>
      <c r="C160" s="264"/>
      <c r="D160" s="266"/>
      <c r="E160" s="264"/>
      <c r="F160" s="237"/>
      <c r="G160" s="72" t="s">
        <v>877</v>
      </c>
      <c r="H160" s="237"/>
      <c r="I160" s="22">
        <v>52</v>
      </c>
      <c r="J160" s="237"/>
      <c r="K160" s="237"/>
      <c r="L160" s="266"/>
      <c r="M160" s="237"/>
      <c r="N160" s="237"/>
      <c r="O160" s="238"/>
      <c r="P160" s="24" t="s">
        <v>797</v>
      </c>
      <c r="Q160" s="22" t="s">
        <v>43</v>
      </c>
      <c r="R160" s="22" t="s">
        <v>239</v>
      </c>
      <c r="S160" s="40"/>
      <c r="T160" s="56"/>
      <c r="U160" s="83" t="s">
        <v>977</v>
      </c>
      <c r="V160" s="70" t="s">
        <v>978</v>
      </c>
      <c r="W160" s="116">
        <v>117.04</v>
      </c>
      <c r="X160" s="79"/>
      <c r="Y160" s="79"/>
      <c r="Z160" s="121"/>
      <c r="AA160" s="121"/>
      <c r="AB160" s="79"/>
      <c r="AC160" s="30" t="s">
        <v>61</v>
      </c>
      <c r="AD160" s="22"/>
      <c r="AE160" s="238"/>
      <c r="AF160" s="238"/>
      <c r="AG160" s="238"/>
      <c r="AH160" s="238"/>
      <c r="AI160" s="238"/>
      <c r="AJ160" s="23" t="s">
        <v>55</v>
      </c>
      <c r="AK160" s="123"/>
    </row>
    <row r="161" spans="1:38" s="124" customFormat="1" ht="69" customHeight="1" x14ac:dyDescent="0.25">
      <c r="A161" s="237">
        <f>SUBTOTAL(3,M$5:M161)</f>
        <v>79</v>
      </c>
      <c r="B161" s="237" t="s">
        <v>960</v>
      </c>
      <c r="C161" s="237" t="s">
        <v>961</v>
      </c>
      <c r="D161" s="238" t="s">
        <v>960</v>
      </c>
      <c r="E161" s="237"/>
      <c r="F161" s="237"/>
      <c r="G161" s="72" t="s">
        <v>877</v>
      </c>
      <c r="H161" s="237" t="s">
        <v>962</v>
      </c>
      <c r="I161" s="22">
        <v>52</v>
      </c>
      <c r="J161" s="237"/>
      <c r="K161" s="237" t="s">
        <v>963</v>
      </c>
      <c r="L161" s="238" t="s">
        <v>964</v>
      </c>
      <c r="M161" s="237" t="s">
        <v>979</v>
      </c>
      <c r="N161" s="237" t="s">
        <v>980</v>
      </c>
      <c r="O161" s="238" t="s">
        <v>980</v>
      </c>
      <c r="P161" s="24" t="s">
        <v>981</v>
      </c>
      <c r="Q161" s="22" t="s">
        <v>43</v>
      </c>
      <c r="R161" s="22" t="s">
        <v>80</v>
      </c>
      <c r="S161" s="22"/>
      <c r="T161" s="25" t="s">
        <v>46</v>
      </c>
      <c r="U161" s="26" t="s">
        <v>982</v>
      </c>
      <c r="V161" s="66" t="s">
        <v>983</v>
      </c>
      <c r="W161" s="113">
        <v>34.07</v>
      </c>
      <c r="X161" s="79" t="s">
        <v>886</v>
      </c>
      <c r="Y161" s="79" t="s">
        <v>886</v>
      </c>
      <c r="Z161" s="79" t="s">
        <v>886</v>
      </c>
      <c r="AA161" s="79" t="s">
        <v>886</v>
      </c>
      <c r="AB161" s="79" t="s">
        <v>886</v>
      </c>
      <c r="AC161" s="127" t="s">
        <v>83</v>
      </c>
      <c r="AD161" s="79" t="s">
        <v>886</v>
      </c>
      <c r="AE161" s="238" t="s">
        <v>50</v>
      </c>
      <c r="AF161" s="288" t="s">
        <v>73</v>
      </c>
      <c r="AG161" s="238" t="s">
        <v>888</v>
      </c>
      <c r="AH161" s="238" t="s">
        <v>906</v>
      </c>
      <c r="AI161" s="238" t="s">
        <v>926</v>
      </c>
      <c r="AJ161" s="23" t="s">
        <v>55</v>
      </c>
      <c r="AK161" s="123"/>
    </row>
    <row r="162" spans="1:38" s="124" customFormat="1" ht="72" x14ac:dyDescent="0.25">
      <c r="A162" s="237"/>
      <c r="B162" s="237"/>
      <c r="C162" s="237"/>
      <c r="D162" s="238"/>
      <c r="E162" s="237"/>
      <c r="F162" s="237"/>
      <c r="G162" s="72" t="s">
        <v>877</v>
      </c>
      <c r="H162" s="237"/>
      <c r="I162" s="22">
        <v>52</v>
      </c>
      <c r="J162" s="237"/>
      <c r="K162" s="237"/>
      <c r="L162" s="238"/>
      <c r="M162" s="237"/>
      <c r="N162" s="237"/>
      <c r="O162" s="238"/>
      <c r="P162" s="24" t="s">
        <v>797</v>
      </c>
      <c r="Q162" s="22" t="s">
        <v>43</v>
      </c>
      <c r="R162" s="22" t="s">
        <v>266</v>
      </c>
      <c r="S162" s="22"/>
      <c r="T162" s="25" t="s">
        <v>58</v>
      </c>
      <c r="U162" s="26" t="s">
        <v>984</v>
      </c>
      <c r="V162" s="66" t="s">
        <v>985</v>
      </c>
      <c r="W162" s="113">
        <v>2.83</v>
      </c>
      <c r="X162" s="79"/>
      <c r="Y162" s="79"/>
      <c r="Z162" s="79"/>
      <c r="AA162" s="79"/>
      <c r="AB162" s="79"/>
      <c r="AC162" s="79"/>
      <c r="AD162" s="79"/>
      <c r="AE162" s="238"/>
      <c r="AF162" s="238"/>
      <c r="AG162" s="238"/>
      <c r="AH162" s="238"/>
      <c r="AI162" s="238"/>
      <c r="AJ162" s="23" t="s">
        <v>55</v>
      </c>
      <c r="AK162" s="123"/>
    </row>
    <row r="163" spans="1:38" s="124" customFormat="1" ht="53.25" customHeight="1" x14ac:dyDescent="0.25">
      <c r="A163" s="22">
        <f>SUBTOTAL(3,M$5:M163)</f>
        <v>80</v>
      </c>
      <c r="B163" s="237"/>
      <c r="C163" s="237"/>
      <c r="D163" s="238"/>
      <c r="E163" s="237"/>
      <c r="F163" s="237"/>
      <c r="G163" s="72" t="s">
        <v>877</v>
      </c>
      <c r="H163" s="237"/>
      <c r="I163" s="22">
        <v>52</v>
      </c>
      <c r="J163" s="237"/>
      <c r="K163" s="237"/>
      <c r="L163" s="238"/>
      <c r="M163" s="105" t="s">
        <v>986</v>
      </c>
      <c r="N163" s="105" t="s">
        <v>987</v>
      </c>
      <c r="O163" s="23" t="s">
        <v>987</v>
      </c>
      <c r="P163" s="128" t="s">
        <v>952</v>
      </c>
      <c r="Q163" s="105" t="s">
        <v>43</v>
      </c>
      <c r="R163" s="105" t="s">
        <v>239</v>
      </c>
      <c r="S163" s="22"/>
      <c r="T163" s="25" t="s">
        <v>46</v>
      </c>
      <c r="U163" s="26" t="s">
        <v>988</v>
      </c>
      <c r="V163" s="66" t="s">
        <v>989</v>
      </c>
      <c r="W163" s="113">
        <v>34.11</v>
      </c>
      <c r="X163" s="79" t="s">
        <v>886</v>
      </c>
      <c r="Y163" s="79" t="s">
        <v>886</v>
      </c>
      <c r="Z163" s="79" t="s">
        <v>886</v>
      </c>
      <c r="AA163" s="79" t="s">
        <v>886</v>
      </c>
      <c r="AB163" s="79" t="s">
        <v>886</v>
      </c>
      <c r="AC163" s="79" t="s">
        <v>886</v>
      </c>
      <c r="AD163" s="79" t="s">
        <v>886</v>
      </c>
      <c r="AE163" s="23" t="s">
        <v>50</v>
      </c>
      <c r="AF163" s="32" t="s">
        <v>73</v>
      </c>
      <c r="AG163" s="23" t="s">
        <v>888</v>
      </c>
      <c r="AH163" s="23" t="s">
        <v>906</v>
      </c>
      <c r="AI163" s="23" t="s">
        <v>926</v>
      </c>
      <c r="AJ163" s="23" t="s">
        <v>55</v>
      </c>
      <c r="AK163" s="123"/>
    </row>
    <row r="164" spans="1:38" s="124" customFormat="1" ht="108" x14ac:dyDescent="0.25">
      <c r="A164" s="22">
        <f>SUBTOTAL(3,M$5:M164)</f>
        <v>81</v>
      </c>
      <c r="B164" s="22" t="s">
        <v>990</v>
      </c>
      <c r="C164" s="22" t="s">
        <v>991</v>
      </c>
      <c r="D164" s="23" t="s">
        <v>990</v>
      </c>
      <c r="E164" s="22"/>
      <c r="F164" s="22" t="s">
        <v>67</v>
      </c>
      <c r="G164" s="72" t="s">
        <v>877</v>
      </c>
      <c r="H164" s="22" t="s">
        <v>962</v>
      </c>
      <c r="I164" s="22">
        <v>53</v>
      </c>
      <c r="J164" s="22"/>
      <c r="K164" s="22" t="s">
        <v>992</v>
      </c>
      <c r="L164" s="23" t="s">
        <v>993</v>
      </c>
      <c r="M164" s="22" t="s">
        <v>994</v>
      </c>
      <c r="N164" s="22" t="s">
        <v>995</v>
      </c>
      <c r="O164" s="23" t="s">
        <v>995</v>
      </c>
      <c r="P164" s="24" t="s">
        <v>996</v>
      </c>
      <c r="Q164" s="22"/>
      <c r="R164" s="79" t="s">
        <v>886</v>
      </c>
      <c r="S164" s="79"/>
      <c r="T164" s="82"/>
      <c r="U164" s="129" t="s">
        <v>886</v>
      </c>
      <c r="V164" s="61"/>
      <c r="W164" s="40"/>
      <c r="X164" s="79" t="s">
        <v>886</v>
      </c>
      <c r="Y164" s="79" t="s">
        <v>886</v>
      </c>
      <c r="Z164" s="79" t="s">
        <v>886</v>
      </c>
      <c r="AA164" s="79" t="s">
        <v>886</v>
      </c>
      <c r="AB164" s="79" t="s">
        <v>886</v>
      </c>
      <c r="AC164" s="79" t="s">
        <v>886</v>
      </c>
      <c r="AD164" s="79" t="s">
        <v>886</v>
      </c>
      <c r="AE164" s="32"/>
      <c r="AF164" s="32"/>
      <c r="AG164" s="298" t="s">
        <v>74</v>
      </c>
      <c r="AH164" s="299"/>
      <c r="AI164" s="300"/>
      <c r="AJ164" s="23" t="s">
        <v>74</v>
      </c>
      <c r="AK164" s="123"/>
    </row>
    <row r="165" spans="1:38" customFormat="1" ht="162" x14ac:dyDescent="0.25">
      <c r="A165" s="22">
        <f>SUBTOTAL(3,M$5:M165)</f>
        <v>82</v>
      </c>
      <c r="B165" s="237" t="s">
        <v>997</v>
      </c>
      <c r="C165" s="237" t="s">
        <v>998</v>
      </c>
      <c r="D165" s="238" t="s">
        <v>997</v>
      </c>
      <c r="E165" s="237"/>
      <c r="F165" s="237" t="s">
        <v>67</v>
      </c>
      <c r="G165" s="23" t="s">
        <v>999</v>
      </c>
      <c r="H165" s="237" t="s">
        <v>1000</v>
      </c>
      <c r="I165" s="22">
        <v>54</v>
      </c>
      <c r="J165" s="237"/>
      <c r="K165" s="237" t="s">
        <v>1001</v>
      </c>
      <c r="L165" s="238" t="s">
        <v>1002</v>
      </c>
      <c r="M165" s="22" t="s">
        <v>1003</v>
      </c>
      <c r="N165" s="22" t="s">
        <v>1004</v>
      </c>
      <c r="O165" s="23" t="s">
        <v>1004</v>
      </c>
      <c r="P165" s="24" t="s">
        <v>1005</v>
      </c>
      <c r="Q165" s="22" t="s">
        <v>96</v>
      </c>
      <c r="R165" s="22" t="s">
        <v>227</v>
      </c>
      <c r="S165" s="22"/>
      <c r="T165" s="25" t="s">
        <v>46</v>
      </c>
      <c r="U165" s="31" t="s">
        <v>1006</v>
      </c>
      <c r="V165" s="31" t="s">
        <v>1007</v>
      </c>
      <c r="W165" s="22"/>
      <c r="X165" s="40">
        <v>23.93</v>
      </c>
      <c r="Y165" s="22">
        <v>22.12</v>
      </c>
      <c r="Z165" s="35">
        <v>0.91</v>
      </c>
      <c r="AA165" s="41">
        <v>0.84</v>
      </c>
      <c r="AB165" s="40">
        <v>18.68</v>
      </c>
      <c r="AC165" s="22" t="s">
        <v>1008</v>
      </c>
      <c r="AD165" s="22" t="s">
        <v>1009</v>
      </c>
      <c r="AE165" s="23" t="s">
        <v>146</v>
      </c>
      <c r="AF165" s="23" t="s">
        <v>231</v>
      </c>
      <c r="AG165" s="23" t="s">
        <v>1010</v>
      </c>
      <c r="AH165" s="23" t="s">
        <v>1011</v>
      </c>
      <c r="AI165" s="23" t="s">
        <v>1012</v>
      </c>
      <c r="AJ165" s="72"/>
      <c r="AK165" s="50"/>
      <c r="AL165" s="36">
        <f>AB165/Y165</f>
        <v>0.84448462929475587</v>
      </c>
    </row>
    <row r="166" spans="1:38" customFormat="1" ht="72" x14ac:dyDescent="0.25">
      <c r="A166" s="237">
        <f>SUBTOTAL(3,M$5:M166)</f>
        <v>83</v>
      </c>
      <c r="B166" s="237"/>
      <c r="C166" s="237"/>
      <c r="D166" s="238"/>
      <c r="E166" s="237"/>
      <c r="F166" s="237"/>
      <c r="G166" s="23" t="s">
        <v>999</v>
      </c>
      <c r="H166" s="237"/>
      <c r="I166" s="22">
        <v>54</v>
      </c>
      <c r="J166" s="237"/>
      <c r="K166" s="237"/>
      <c r="L166" s="238"/>
      <c r="M166" s="237" t="s">
        <v>1013</v>
      </c>
      <c r="N166" s="237" t="s">
        <v>1014</v>
      </c>
      <c r="O166" s="238" t="s">
        <v>1014</v>
      </c>
      <c r="P166" s="24" t="s">
        <v>1015</v>
      </c>
      <c r="Q166" s="22" t="s">
        <v>43</v>
      </c>
      <c r="R166" s="22" t="s">
        <v>239</v>
      </c>
      <c r="S166" s="22"/>
      <c r="T166" s="25" t="s">
        <v>46</v>
      </c>
      <c r="U166" s="26" t="s">
        <v>1016</v>
      </c>
      <c r="V166" s="66" t="s">
        <v>1017</v>
      </c>
      <c r="W166" s="29">
        <v>31.56</v>
      </c>
      <c r="X166" s="40"/>
      <c r="Y166" s="22"/>
      <c r="Z166" s="35"/>
      <c r="AA166" s="41"/>
      <c r="AB166" s="40"/>
      <c r="AC166" s="30" t="s">
        <v>61</v>
      </c>
      <c r="AD166" s="22"/>
      <c r="AE166" s="279" t="s">
        <v>50</v>
      </c>
      <c r="AF166" s="279" t="s">
        <v>73</v>
      </c>
      <c r="AG166" s="238" t="s">
        <v>1010</v>
      </c>
      <c r="AH166" s="238" t="s">
        <v>1011</v>
      </c>
      <c r="AI166" s="238" t="s">
        <v>1012</v>
      </c>
      <c r="AJ166" s="23" t="s">
        <v>55</v>
      </c>
      <c r="AK166" s="50"/>
    </row>
    <row r="167" spans="1:38" customFormat="1" ht="126" x14ac:dyDescent="0.25">
      <c r="A167" s="237"/>
      <c r="B167" s="262"/>
      <c r="C167" s="262"/>
      <c r="D167" s="265"/>
      <c r="E167" s="262"/>
      <c r="F167" s="22"/>
      <c r="G167" s="23" t="s">
        <v>999</v>
      </c>
      <c r="H167" s="237"/>
      <c r="I167" s="22">
        <v>54</v>
      </c>
      <c r="J167" s="262"/>
      <c r="K167" s="262"/>
      <c r="L167" s="265"/>
      <c r="M167" s="237"/>
      <c r="N167" s="237"/>
      <c r="O167" s="238"/>
      <c r="P167" s="24" t="s">
        <v>1018</v>
      </c>
      <c r="Q167" s="22" t="s">
        <v>43</v>
      </c>
      <c r="R167" s="22" t="s">
        <v>80</v>
      </c>
      <c r="S167" s="22"/>
      <c r="T167" s="25" t="s">
        <v>58</v>
      </c>
      <c r="U167" s="26" t="s">
        <v>1019</v>
      </c>
      <c r="V167" s="66" t="s">
        <v>1020</v>
      </c>
      <c r="W167" s="29">
        <v>16.05</v>
      </c>
      <c r="X167" s="40"/>
      <c r="Y167" s="22"/>
      <c r="Z167" s="35"/>
      <c r="AA167" s="41"/>
      <c r="AB167" s="40"/>
      <c r="AC167" s="34" t="s">
        <v>1021</v>
      </c>
      <c r="AD167" s="22"/>
      <c r="AE167" s="279"/>
      <c r="AF167" s="279"/>
      <c r="AG167" s="238"/>
      <c r="AH167" s="238"/>
      <c r="AI167" s="238"/>
      <c r="AJ167" s="23" t="s">
        <v>55</v>
      </c>
      <c r="AK167" s="50"/>
    </row>
    <row r="168" spans="1:38" customFormat="1" ht="216" x14ac:dyDescent="0.25">
      <c r="A168" s="237">
        <f>SUBTOTAL(3,M$5:M168)</f>
        <v>84</v>
      </c>
      <c r="B168" s="237" t="s">
        <v>1022</v>
      </c>
      <c r="C168" s="237" t="s">
        <v>1023</v>
      </c>
      <c r="D168" s="238" t="s">
        <v>1022</v>
      </c>
      <c r="E168" s="237"/>
      <c r="F168" s="237" t="s">
        <v>67</v>
      </c>
      <c r="G168" s="23" t="s">
        <v>999</v>
      </c>
      <c r="H168" s="237" t="s">
        <v>1000</v>
      </c>
      <c r="I168" s="22">
        <v>55</v>
      </c>
      <c r="J168" s="237"/>
      <c r="K168" s="237" t="s">
        <v>1024</v>
      </c>
      <c r="L168" s="238" t="s">
        <v>1025</v>
      </c>
      <c r="M168" s="237" t="s">
        <v>1026</v>
      </c>
      <c r="N168" s="237" t="s">
        <v>1027</v>
      </c>
      <c r="O168" s="238" t="s">
        <v>1027</v>
      </c>
      <c r="P168" s="24" t="s">
        <v>1005</v>
      </c>
      <c r="Q168" s="22" t="s">
        <v>96</v>
      </c>
      <c r="R168" s="22" t="s">
        <v>227</v>
      </c>
      <c r="S168" s="22"/>
      <c r="T168" s="25" t="s">
        <v>46</v>
      </c>
      <c r="U168" s="130" t="s">
        <v>1028</v>
      </c>
      <c r="V168" s="130" t="s">
        <v>1029</v>
      </c>
      <c r="W168" s="131"/>
      <c r="X168" s="29">
        <v>74.900000000000006</v>
      </c>
      <c r="Y168" s="22">
        <v>70.760000000000005</v>
      </c>
      <c r="Z168" s="35">
        <v>0.85</v>
      </c>
      <c r="AA168" s="41">
        <v>0.85</v>
      </c>
      <c r="AB168" s="40">
        <v>61.25</v>
      </c>
      <c r="AC168" s="22" t="s">
        <v>1030</v>
      </c>
      <c r="AD168" s="22" t="s">
        <v>1009</v>
      </c>
      <c r="AE168" s="238" t="s">
        <v>146</v>
      </c>
      <c r="AF168" s="238" t="s">
        <v>231</v>
      </c>
      <c r="AG168" s="238" t="s">
        <v>1010</v>
      </c>
      <c r="AH168" s="238" t="s">
        <v>1031</v>
      </c>
      <c r="AI168" s="238" t="s">
        <v>1032</v>
      </c>
      <c r="AJ168" s="72"/>
      <c r="AK168" s="50"/>
      <c r="AL168" s="36">
        <f>AB168/Y168</f>
        <v>0.86560203504804967</v>
      </c>
    </row>
    <row r="169" spans="1:38" customFormat="1" ht="90" x14ac:dyDescent="0.25">
      <c r="A169" s="237"/>
      <c r="B169" s="237"/>
      <c r="C169" s="237"/>
      <c r="D169" s="238"/>
      <c r="E169" s="237"/>
      <c r="F169" s="237"/>
      <c r="G169" s="23" t="s">
        <v>999</v>
      </c>
      <c r="H169" s="237"/>
      <c r="I169" s="22">
        <v>55</v>
      </c>
      <c r="J169" s="237"/>
      <c r="K169" s="237"/>
      <c r="L169" s="238"/>
      <c r="M169" s="237"/>
      <c r="N169" s="237"/>
      <c r="O169" s="238"/>
      <c r="P169" s="24" t="s">
        <v>1033</v>
      </c>
      <c r="Q169" s="22" t="s">
        <v>96</v>
      </c>
      <c r="R169" s="40" t="s">
        <v>709</v>
      </c>
      <c r="S169" s="40"/>
      <c r="T169" s="56">
        <v>2</v>
      </c>
      <c r="U169" s="130" t="s">
        <v>1034</v>
      </c>
      <c r="V169" s="130" t="s">
        <v>1035</v>
      </c>
      <c r="W169" s="131"/>
      <c r="X169" s="280">
        <v>30.81</v>
      </c>
      <c r="Y169" s="27">
        <v>10.6</v>
      </c>
      <c r="Z169" s="35">
        <v>0.82</v>
      </c>
      <c r="AA169" s="41">
        <v>0.77</v>
      </c>
      <c r="AB169" s="40">
        <v>8.27</v>
      </c>
      <c r="AC169" s="22" t="s">
        <v>1036</v>
      </c>
      <c r="AD169" s="22" t="s">
        <v>191</v>
      </c>
      <c r="AE169" s="238"/>
      <c r="AF169" s="238"/>
      <c r="AG169" s="238"/>
      <c r="AH169" s="238"/>
      <c r="AI169" s="238"/>
      <c r="AJ169" s="72"/>
      <c r="AK169" s="50"/>
      <c r="AL169" s="36">
        <f>AB169/Y169</f>
        <v>0.78018867924528301</v>
      </c>
    </row>
    <row r="170" spans="1:38" customFormat="1" ht="90" x14ac:dyDescent="0.25">
      <c r="A170" s="237"/>
      <c r="B170" s="237" t="s">
        <v>1022</v>
      </c>
      <c r="C170" s="237" t="s">
        <v>1023</v>
      </c>
      <c r="D170" s="238" t="s">
        <v>1022</v>
      </c>
      <c r="E170" s="237"/>
      <c r="F170" s="237"/>
      <c r="G170" s="23" t="s">
        <v>999</v>
      </c>
      <c r="H170" s="237" t="s">
        <v>1000</v>
      </c>
      <c r="I170" s="22">
        <v>55</v>
      </c>
      <c r="J170" s="237"/>
      <c r="K170" s="237" t="s">
        <v>1024</v>
      </c>
      <c r="L170" s="267" t="s">
        <v>1025</v>
      </c>
      <c r="M170" s="237" t="s">
        <v>1026</v>
      </c>
      <c r="N170" s="264" t="s">
        <v>1027</v>
      </c>
      <c r="O170" s="266" t="s">
        <v>1027</v>
      </c>
      <c r="P170" s="24" t="s">
        <v>1033</v>
      </c>
      <c r="Q170" s="22" t="s">
        <v>96</v>
      </c>
      <c r="R170" s="40" t="s">
        <v>709</v>
      </c>
      <c r="S170" s="40"/>
      <c r="T170" s="56">
        <v>3</v>
      </c>
      <c r="U170" s="130" t="s">
        <v>1037</v>
      </c>
      <c r="V170" s="130" t="s">
        <v>1038</v>
      </c>
      <c r="W170" s="131"/>
      <c r="X170" s="280"/>
      <c r="Y170" s="22">
        <v>3.91</v>
      </c>
      <c r="Z170" s="35">
        <v>0.61</v>
      </c>
      <c r="AA170" s="41">
        <v>0.42</v>
      </c>
      <c r="AB170" s="40">
        <v>1.65</v>
      </c>
      <c r="AC170" s="22" t="s">
        <v>1039</v>
      </c>
      <c r="AD170" s="22" t="s">
        <v>101</v>
      </c>
      <c r="AE170" s="238" t="s">
        <v>146</v>
      </c>
      <c r="AF170" s="238" t="s">
        <v>231</v>
      </c>
      <c r="AG170" s="238" t="s">
        <v>1010</v>
      </c>
      <c r="AH170" s="238" t="s">
        <v>1031</v>
      </c>
      <c r="AI170" s="238" t="s">
        <v>1032</v>
      </c>
      <c r="AJ170" s="72"/>
      <c r="AK170" s="50"/>
      <c r="AL170" s="36">
        <f>AB170/Y170</f>
        <v>0.42199488491048587</v>
      </c>
    </row>
    <row r="171" spans="1:38" customFormat="1" ht="72" x14ac:dyDescent="0.25">
      <c r="A171" s="237"/>
      <c r="B171" s="237"/>
      <c r="C171" s="237"/>
      <c r="D171" s="238"/>
      <c r="E171" s="237"/>
      <c r="F171" s="22"/>
      <c r="G171" s="23" t="s">
        <v>999</v>
      </c>
      <c r="H171" s="237"/>
      <c r="I171" s="22">
        <v>55</v>
      </c>
      <c r="J171" s="237"/>
      <c r="K171" s="237"/>
      <c r="L171" s="238"/>
      <c r="M171" s="237"/>
      <c r="N171" s="263"/>
      <c r="O171" s="267"/>
      <c r="P171" s="24" t="s">
        <v>1015</v>
      </c>
      <c r="Q171" s="22" t="s">
        <v>43</v>
      </c>
      <c r="R171" s="22" t="s">
        <v>239</v>
      </c>
      <c r="S171" s="22"/>
      <c r="T171" s="25" t="s">
        <v>46</v>
      </c>
      <c r="U171" s="26" t="s">
        <v>1040</v>
      </c>
      <c r="V171" s="66" t="s">
        <v>1041</v>
      </c>
      <c r="W171" s="29">
        <v>53.66</v>
      </c>
      <c r="X171" s="40"/>
      <c r="Y171" s="22"/>
      <c r="Z171" s="35"/>
      <c r="AA171" s="41"/>
      <c r="AB171" s="40"/>
      <c r="AC171" s="22"/>
      <c r="AD171" s="22"/>
      <c r="AE171" s="238"/>
      <c r="AF171" s="238"/>
      <c r="AG171" s="238"/>
      <c r="AH171" s="238"/>
      <c r="AI171" s="238"/>
      <c r="AJ171" s="23" t="s">
        <v>55</v>
      </c>
      <c r="AK171" s="50"/>
    </row>
    <row r="172" spans="1:38" customFormat="1" ht="72" x14ac:dyDescent="0.25">
      <c r="A172" s="237">
        <f>SUBTOTAL(3,M$5:M172)</f>
        <v>86</v>
      </c>
      <c r="B172" s="263" t="s">
        <v>1042</v>
      </c>
      <c r="C172" s="263" t="s">
        <v>1043</v>
      </c>
      <c r="D172" s="267" t="s">
        <v>1042</v>
      </c>
      <c r="E172" s="263"/>
      <c r="F172" s="237" t="s">
        <v>67</v>
      </c>
      <c r="G172" s="33" t="s">
        <v>999</v>
      </c>
      <c r="H172" s="237" t="s">
        <v>1000</v>
      </c>
      <c r="I172" s="22">
        <v>56</v>
      </c>
      <c r="J172" s="263"/>
      <c r="K172" s="263" t="s">
        <v>1044</v>
      </c>
      <c r="L172" s="267" t="s">
        <v>1045</v>
      </c>
      <c r="M172" s="237" t="s">
        <v>1046</v>
      </c>
      <c r="N172" s="237" t="s">
        <v>1047</v>
      </c>
      <c r="O172" s="238" t="s">
        <v>1047</v>
      </c>
      <c r="P172" s="24" t="s">
        <v>1048</v>
      </c>
      <c r="Q172" s="22" t="s">
        <v>96</v>
      </c>
      <c r="R172" s="22" t="s">
        <v>227</v>
      </c>
      <c r="S172" s="22"/>
      <c r="T172" s="25" t="s">
        <v>46</v>
      </c>
      <c r="U172" s="130" t="s">
        <v>1049</v>
      </c>
      <c r="V172" s="132" t="s">
        <v>1050</v>
      </c>
      <c r="W172" s="133"/>
      <c r="X172" s="40">
        <v>16.72</v>
      </c>
      <c r="Y172" s="22">
        <v>5.45</v>
      </c>
      <c r="Z172" s="35">
        <v>0.64</v>
      </c>
      <c r="AA172" s="41">
        <v>0.17</v>
      </c>
      <c r="AB172" s="40">
        <v>0.94</v>
      </c>
      <c r="AC172" s="22" t="s">
        <v>1051</v>
      </c>
      <c r="AD172" s="22" t="s">
        <v>254</v>
      </c>
      <c r="AE172" s="279" t="s">
        <v>50</v>
      </c>
      <c r="AF172" s="238" t="s">
        <v>73</v>
      </c>
      <c r="AG172" s="238" t="s">
        <v>1010</v>
      </c>
      <c r="AH172" s="238" t="s">
        <v>1011</v>
      </c>
      <c r="AI172" s="238" t="s">
        <v>1012</v>
      </c>
      <c r="AJ172" s="72"/>
      <c r="AK172" s="50"/>
      <c r="AL172" s="36">
        <f>AB172/Y172</f>
        <v>0.17247706422018347</v>
      </c>
    </row>
    <row r="173" spans="1:38" customFormat="1" ht="54" x14ac:dyDescent="0.25">
      <c r="A173" s="237"/>
      <c r="B173" s="237"/>
      <c r="C173" s="237"/>
      <c r="D173" s="238"/>
      <c r="E173" s="237"/>
      <c r="F173" s="237"/>
      <c r="G173" s="33" t="s">
        <v>999</v>
      </c>
      <c r="H173" s="237"/>
      <c r="I173" s="22">
        <v>56</v>
      </c>
      <c r="J173" s="237"/>
      <c r="K173" s="237"/>
      <c r="L173" s="238"/>
      <c r="M173" s="237"/>
      <c r="N173" s="237"/>
      <c r="O173" s="238"/>
      <c r="P173" s="24" t="s">
        <v>1052</v>
      </c>
      <c r="Q173" s="22" t="s">
        <v>96</v>
      </c>
      <c r="R173" s="22" t="s">
        <v>742</v>
      </c>
      <c r="S173" s="22"/>
      <c r="T173" s="25" t="s">
        <v>58</v>
      </c>
      <c r="U173" s="130" t="s">
        <v>1053</v>
      </c>
      <c r="V173" s="132" t="s">
        <v>1054</v>
      </c>
      <c r="W173" s="133"/>
      <c r="X173" s="280">
        <v>9.17</v>
      </c>
      <c r="Y173" s="22">
        <v>2.41</v>
      </c>
      <c r="Z173" s="35">
        <v>0.54</v>
      </c>
      <c r="AA173" s="41">
        <v>0.52</v>
      </c>
      <c r="AB173" s="40">
        <v>1.26</v>
      </c>
      <c r="AC173" s="22" t="s">
        <v>1055</v>
      </c>
      <c r="AD173" s="22" t="s">
        <v>191</v>
      </c>
      <c r="AE173" s="279"/>
      <c r="AF173" s="238"/>
      <c r="AG173" s="238"/>
      <c r="AH173" s="238"/>
      <c r="AI173" s="238"/>
      <c r="AJ173" s="72"/>
      <c r="AK173" s="50"/>
      <c r="AL173" s="36">
        <f>AB173/Y173</f>
        <v>0.5228215767634854</v>
      </c>
    </row>
    <row r="174" spans="1:38" customFormat="1" ht="54" x14ac:dyDescent="0.25">
      <c r="A174" s="237"/>
      <c r="B174" s="237"/>
      <c r="C174" s="237"/>
      <c r="D174" s="238"/>
      <c r="E174" s="237"/>
      <c r="F174" s="237"/>
      <c r="G174" s="33" t="s">
        <v>999</v>
      </c>
      <c r="H174" s="237"/>
      <c r="I174" s="22">
        <v>56</v>
      </c>
      <c r="J174" s="237"/>
      <c r="K174" s="237"/>
      <c r="L174" s="238"/>
      <c r="M174" s="237"/>
      <c r="N174" s="237"/>
      <c r="O174" s="238"/>
      <c r="P174" s="24" t="s">
        <v>1056</v>
      </c>
      <c r="Q174" s="22" t="s">
        <v>96</v>
      </c>
      <c r="R174" s="22" t="s">
        <v>742</v>
      </c>
      <c r="S174" s="22"/>
      <c r="T174" s="25" t="s">
        <v>197</v>
      </c>
      <c r="U174" s="130" t="s">
        <v>1053</v>
      </c>
      <c r="V174" s="132" t="s">
        <v>1057</v>
      </c>
      <c r="W174" s="133"/>
      <c r="X174" s="280"/>
      <c r="Y174" s="22">
        <v>2.36</v>
      </c>
      <c r="Z174" s="35">
        <v>0.63</v>
      </c>
      <c r="AA174" s="41">
        <v>0.53</v>
      </c>
      <c r="AB174" s="40">
        <v>3.06</v>
      </c>
      <c r="AC174" s="22" t="s">
        <v>1055</v>
      </c>
      <c r="AD174" s="22" t="s">
        <v>191</v>
      </c>
      <c r="AE174" s="279"/>
      <c r="AF174" s="238"/>
      <c r="AG174" s="238"/>
      <c r="AH174" s="238"/>
      <c r="AI174" s="238"/>
      <c r="AJ174" s="72"/>
      <c r="AK174" s="50"/>
      <c r="AL174" s="36">
        <f>AB174/Y174</f>
        <v>1.2966101694915255</v>
      </c>
    </row>
    <row r="175" spans="1:38" customFormat="1" ht="126" x14ac:dyDescent="0.25">
      <c r="A175" s="237"/>
      <c r="B175" s="237"/>
      <c r="C175" s="237"/>
      <c r="D175" s="238"/>
      <c r="E175" s="237"/>
      <c r="F175" s="237"/>
      <c r="G175" s="33" t="s">
        <v>999</v>
      </c>
      <c r="H175" s="237"/>
      <c r="I175" s="22">
        <v>56</v>
      </c>
      <c r="J175" s="237"/>
      <c r="K175" s="237"/>
      <c r="L175" s="238"/>
      <c r="M175" s="237"/>
      <c r="N175" s="237"/>
      <c r="O175" s="238"/>
      <c r="P175" s="24" t="s">
        <v>1015</v>
      </c>
      <c r="Q175" s="22" t="s">
        <v>43</v>
      </c>
      <c r="R175" s="22" t="s">
        <v>239</v>
      </c>
      <c r="S175" s="22"/>
      <c r="T175" s="25" t="s">
        <v>46</v>
      </c>
      <c r="U175" s="26" t="s">
        <v>1058</v>
      </c>
      <c r="V175" s="66" t="s">
        <v>1059</v>
      </c>
      <c r="W175" s="29">
        <v>21.71</v>
      </c>
      <c r="X175" s="40"/>
      <c r="Y175" s="22"/>
      <c r="Z175" s="35"/>
      <c r="AA175" s="40"/>
      <c r="AB175" s="40"/>
      <c r="AC175" s="89" t="s">
        <v>462</v>
      </c>
      <c r="AD175" s="22"/>
      <c r="AE175" s="279"/>
      <c r="AF175" s="238"/>
      <c r="AG175" s="238"/>
      <c r="AH175" s="238"/>
      <c r="AI175" s="238"/>
      <c r="AJ175" s="23" t="s">
        <v>55</v>
      </c>
      <c r="AK175" s="50"/>
    </row>
    <row r="176" spans="1:38" customFormat="1" ht="72" x14ac:dyDescent="0.25">
      <c r="A176" s="237">
        <f>SUBTOTAL(3,M$5:M176)</f>
        <v>87</v>
      </c>
      <c r="B176" s="237" t="s">
        <v>1042</v>
      </c>
      <c r="C176" s="237" t="s">
        <v>1043</v>
      </c>
      <c r="D176" s="238" t="s">
        <v>1042</v>
      </c>
      <c r="E176" s="237"/>
      <c r="F176" s="237" t="s">
        <v>67</v>
      </c>
      <c r="G176" s="23" t="s">
        <v>999</v>
      </c>
      <c r="H176" s="237" t="s">
        <v>1000</v>
      </c>
      <c r="I176" s="22">
        <v>56</v>
      </c>
      <c r="J176" s="237"/>
      <c r="K176" s="237"/>
      <c r="L176" s="238"/>
      <c r="M176" s="237" t="s">
        <v>1060</v>
      </c>
      <c r="N176" s="237" t="s">
        <v>1061</v>
      </c>
      <c r="O176" s="238" t="s">
        <v>1061</v>
      </c>
      <c r="P176" s="24" t="s">
        <v>1062</v>
      </c>
      <c r="Q176" s="22" t="s">
        <v>96</v>
      </c>
      <c r="R176" s="22" t="s">
        <v>490</v>
      </c>
      <c r="S176" s="22"/>
      <c r="T176" s="25" t="s">
        <v>46</v>
      </c>
      <c r="U176" s="31" t="s">
        <v>1063</v>
      </c>
      <c r="V176" s="31" t="s">
        <v>1064</v>
      </c>
      <c r="W176" s="22"/>
      <c r="X176" s="40">
        <v>13.36</v>
      </c>
      <c r="Y176" s="22">
        <v>4.68</v>
      </c>
      <c r="Z176" s="35">
        <v>0.8</v>
      </c>
      <c r="AA176" s="41">
        <v>0.65</v>
      </c>
      <c r="AB176" s="40">
        <v>3.06</v>
      </c>
      <c r="AC176" s="22" t="s">
        <v>1065</v>
      </c>
      <c r="AD176" s="22" t="s">
        <v>191</v>
      </c>
      <c r="AE176" s="279" t="s">
        <v>146</v>
      </c>
      <c r="AF176" s="265" t="s">
        <v>1066</v>
      </c>
      <c r="AG176" s="238" t="s">
        <v>1010</v>
      </c>
      <c r="AH176" s="238" t="s">
        <v>1011</v>
      </c>
      <c r="AI176" s="238" t="s">
        <v>1067</v>
      </c>
      <c r="AJ176" s="279"/>
      <c r="AK176" s="50"/>
      <c r="AL176" s="36">
        <f>AB176/Y176</f>
        <v>0.65384615384615385</v>
      </c>
    </row>
    <row r="177" spans="1:38" customFormat="1" ht="72" x14ac:dyDescent="0.25">
      <c r="A177" s="237"/>
      <c r="B177" s="237"/>
      <c r="C177" s="237"/>
      <c r="D177" s="238"/>
      <c r="E177" s="237"/>
      <c r="F177" s="237"/>
      <c r="G177" s="23" t="s">
        <v>999</v>
      </c>
      <c r="H177" s="237"/>
      <c r="I177" s="22">
        <v>56</v>
      </c>
      <c r="J177" s="237"/>
      <c r="K177" s="237"/>
      <c r="L177" s="238"/>
      <c r="M177" s="237"/>
      <c r="N177" s="237"/>
      <c r="O177" s="238"/>
      <c r="P177" s="24" t="s">
        <v>1068</v>
      </c>
      <c r="Q177" s="22" t="s">
        <v>96</v>
      </c>
      <c r="R177" s="22" t="s">
        <v>742</v>
      </c>
      <c r="S177" s="22"/>
      <c r="T177" s="25" t="s">
        <v>197</v>
      </c>
      <c r="U177" s="31" t="s">
        <v>1069</v>
      </c>
      <c r="V177" s="31" t="s">
        <v>1070</v>
      </c>
      <c r="W177" s="40"/>
      <c r="X177" s="40">
        <v>5.01</v>
      </c>
      <c r="Y177" s="22">
        <v>3.5</v>
      </c>
      <c r="Z177" s="35">
        <v>0.33</v>
      </c>
      <c r="AA177" s="41">
        <v>0.18</v>
      </c>
      <c r="AB177" s="40">
        <v>0.74</v>
      </c>
      <c r="AC177" s="22" t="s">
        <v>1071</v>
      </c>
      <c r="AD177" s="22" t="s">
        <v>1072</v>
      </c>
      <c r="AE177" s="279"/>
      <c r="AF177" s="266"/>
      <c r="AG177" s="238"/>
      <c r="AH177" s="238"/>
      <c r="AI177" s="238"/>
      <c r="AJ177" s="279"/>
      <c r="AK177" s="50"/>
      <c r="AL177" s="36">
        <f>AB177/Y177</f>
        <v>0.21142857142857144</v>
      </c>
    </row>
    <row r="178" spans="1:38" customFormat="1" ht="72" x14ac:dyDescent="0.25">
      <c r="A178" s="237"/>
      <c r="B178" s="237"/>
      <c r="C178" s="237"/>
      <c r="D178" s="238"/>
      <c r="E178" s="237"/>
      <c r="F178" s="237"/>
      <c r="G178" s="23" t="s">
        <v>999</v>
      </c>
      <c r="H178" s="237"/>
      <c r="I178" s="22">
        <v>56</v>
      </c>
      <c r="J178" s="237"/>
      <c r="K178" s="237"/>
      <c r="L178" s="238"/>
      <c r="M178" s="237"/>
      <c r="N178" s="237"/>
      <c r="O178" s="238"/>
      <c r="P178" s="24" t="s">
        <v>1015</v>
      </c>
      <c r="Q178" s="22" t="s">
        <v>43</v>
      </c>
      <c r="R178" s="22" t="s">
        <v>239</v>
      </c>
      <c r="S178" s="22"/>
      <c r="T178" s="25" t="s">
        <v>46</v>
      </c>
      <c r="U178" s="26" t="s">
        <v>1058</v>
      </c>
      <c r="V178" s="66" t="s">
        <v>1073</v>
      </c>
      <c r="W178" s="29">
        <v>104.87</v>
      </c>
      <c r="X178" s="40"/>
      <c r="Y178" s="22"/>
      <c r="Z178" s="35"/>
      <c r="AA178" s="41"/>
      <c r="AB178" s="40"/>
      <c r="AC178" s="22"/>
      <c r="AD178" s="22"/>
      <c r="AE178" s="279"/>
      <c r="AF178" s="267"/>
      <c r="AG178" s="238"/>
      <c r="AH178" s="238"/>
      <c r="AI178" s="238"/>
      <c r="AJ178" s="23" t="s">
        <v>55</v>
      </c>
      <c r="AK178" s="50"/>
    </row>
    <row r="179" spans="1:38" customFormat="1" ht="180" x14ac:dyDescent="0.25">
      <c r="A179" s="22">
        <f>SUBTOTAL(3,M$5:M179)</f>
        <v>88</v>
      </c>
      <c r="B179" s="22" t="s">
        <v>1074</v>
      </c>
      <c r="C179" s="22" t="s">
        <v>1075</v>
      </c>
      <c r="D179" s="23" t="s">
        <v>1074</v>
      </c>
      <c r="E179" s="22"/>
      <c r="F179" s="22" t="s">
        <v>67</v>
      </c>
      <c r="G179" s="23" t="s">
        <v>1076</v>
      </c>
      <c r="H179" s="22" t="s">
        <v>1077</v>
      </c>
      <c r="I179" s="22">
        <v>57</v>
      </c>
      <c r="J179" s="22"/>
      <c r="K179" s="22" t="s">
        <v>1078</v>
      </c>
      <c r="L179" s="23" t="s">
        <v>1079</v>
      </c>
      <c r="M179" s="22" t="s">
        <v>1080</v>
      </c>
      <c r="N179" s="22" t="s">
        <v>1081</v>
      </c>
      <c r="O179" s="23" t="s">
        <v>1081</v>
      </c>
      <c r="P179" s="24" t="s">
        <v>1082</v>
      </c>
      <c r="Q179" s="22" t="s">
        <v>43</v>
      </c>
      <c r="R179" s="22" t="s">
        <v>671</v>
      </c>
      <c r="S179" s="22"/>
      <c r="T179" s="25" t="s">
        <v>46</v>
      </c>
      <c r="U179" s="26" t="s">
        <v>1083</v>
      </c>
      <c r="V179" s="66" t="s">
        <v>1084</v>
      </c>
      <c r="W179" s="27">
        <v>85.01</v>
      </c>
      <c r="X179" s="40"/>
      <c r="Y179" s="22"/>
      <c r="Z179" s="22"/>
      <c r="AA179" s="40"/>
      <c r="AB179" s="40"/>
      <c r="AC179" s="22"/>
      <c r="AD179" s="22"/>
      <c r="AE179" s="23" t="s">
        <v>146</v>
      </c>
      <c r="AF179" s="23" t="s">
        <v>1066</v>
      </c>
      <c r="AG179" s="23" t="s">
        <v>1085</v>
      </c>
      <c r="AH179" s="72" t="s">
        <v>1086</v>
      </c>
      <c r="AI179" s="23" t="s">
        <v>1087</v>
      </c>
      <c r="AJ179" s="23" t="s">
        <v>55</v>
      </c>
      <c r="AK179" s="50"/>
    </row>
    <row r="180" spans="1:38" s="135" customFormat="1" ht="72" x14ac:dyDescent="0.2">
      <c r="A180" s="237">
        <f>SUBTOTAL(3,M$5:M180)</f>
        <v>89</v>
      </c>
      <c r="B180" s="237" t="s">
        <v>1088</v>
      </c>
      <c r="C180" s="237" t="s">
        <v>1089</v>
      </c>
      <c r="D180" s="238" t="s">
        <v>1088</v>
      </c>
      <c r="E180" s="237"/>
      <c r="F180" s="237" t="s">
        <v>67</v>
      </c>
      <c r="G180" s="23" t="s">
        <v>1076</v>
      </c>
      <c r="H180" s="237" t="s">
        <v>1077</v>
      </c>
      <c r="I180" s="22">
        <v>58</v>
      </c>
      <c r="J180" s="262"/>
      <c r="K180" s="262" t="s">
        <v>1090</v>
      </c>
      <c r="L180" s="265" t="s">
        <v>1091</v>
      </c>
      <c r="M180" s="237" t="s">
        <v>1092</v>
      </c>
      <c r="N180" s="237" t="s">
        <v>1093</v>
      </c>
      <c r="O180" s="238" t="s">
        <v>1093</v>
      </c>
      <c r="P180" s="24" t="s">
        <v>1094</v>
      </c>
      <c r="Q180" s="22" t="s">
        <v>96</v>
      </c>
      <c r="R180" s="22" t="s">
        <v>227</v>
      </c>
      <c r="S180" s="22"/>
      <c r="T180" s="25" t="s">
        <v>46</v>
      </c>
      <c r="U180" s="31" t="s">
        <v>1095</v>
      </c>
      <c r="V180" s="31" t="s">
        <v>1096</v>
      </c>
      <c r="W180" s="22"/>
      <c r="X180" s="40">
        <v>22.81</v>
      </c>
      <c r="Y180" s="22">
        <v>2.3569</v>
      </c>
      <c r="Z180" s="35">
        <v>0.7</v>
      </c>
      <c r="AA180" s="35">
        <v>0.82</v>
      </c>
      <c r="AB180" s="22">
        <v>1.9338</v>
      </c>
      <c r="AC180" s="22" t="s">
        <v>1097</v>
      </c>
      <c r="AD180" s="22" t="s">
        <v>101</v>
      </c>
      <c r="AE180" s="238" t="s">
        <v>50</v>
      </c>
      <c r="AF180" s="288" t="s">
        <v>73</v>
      </c>
      <c r="AG180" s="288" t="s">
        <v>73</v>
      </c>
      <c r="AH180" s="288" t="s">
        <v>73</v>
      </c>
      <c r="AI180" s="288" t="s">
        <v>73</v>
      </c>
      <c r="AJ180" s="23" t="s">
        <v>192</v>
      </c>
      <c r="AK180" s="134"/>
      <c r="AL180" s="36">
        <f>AB180/Y180</f>
        <v>0.82048453477024907</v>
      </c>
    </row>
    <row r="181" spans="1:38" s="137" customFormat="1" ht="72" x14ac:dyDescent="0.2">
      <c r="A181" s="237"/>
      <c r="B181" s="237"/>
      <c r="C181" s="237"/>
      <c r="D181" s="238"/>
      <c r="E181" s="237"/>
      <c r="F181" s="237"/>
      <c r="G181" s="23" t="s">
        <v>1076</v>
      </c>
      <c r="H181" s="237"/>
      <c r="I181" s="22">
        <v>58</v>
      </c>
      <c r="J181" s="264"/>
      <c r="K181" s="264"/>
      <c r="L181" s="266"/>
      <c r="M181" s="237"/>
      <c r="N181" s="237"/>
      <c r="O181" s="238"/>
      <c r="P181" s="24" t="s">
        <v>1098</v>
      </c>
      <c r="Q181" s="22" t="s">
        <v>96</v>
      </c>
      <c r="R181" s="22" t="s">
        <v>227</v>
      </c>
      <c r="S181" s="22"/>
      <c r="T181" s="25" t="s">
        <v>58</v>
      </c>
      <c r="U181" s="31" t="s">
        <v>871</v>
      </c>
      <c r="V181" s="31" t="s">
        <v>599</v>
      </c>
      <c r="W181" s="22"/>
      <c r="X181" s="40">
        <v>22.81</v>
      </c>
      <c r="Y181" s="22">
        <v>6.3</v>
      </c>
      <c r="Z181" s="35">
        <v>0.82</v>
      </c>
      <c r="AA181" s="35">
        <v>0.79</v>
      </c>
      <c r="AB181" s="22">
        <v>3.7686999999999999</v>
      </c>
      <c r="AC181" s="22" t="s">
        <v>1099</v>
      </c>
      <c r="AD181" s="22" t="s">
        <v>101</v>
      </c>
      <c r="AE181" s="238"/>
      <c r="AF181" s="238"/>
      <c r="AG181" s="238"/>
      <c r="AH181" s="238"/>
      <c r="AI181" s="238"/>
      <c r="AJ181" s="23" t="s">
        <v>192</v>
      </c>
      <c r="AK181" s="136"/>
      <c r="AL181" s="36">
        <f>AB181/Y181</f>
        <v>0.59820634920634919</v>
      </c>
    </row>
    <row r="182" spans="1:38" s="137" customFormat="1" ht="162" x14ac:dyDescent="0.2">
      <c r="A182" s="237"/>
      <c r="B182" s="237"/>
      <c r="C182" s="237"/>
      <c r="D182" s="238"/>
      <c r="E182" s="237"/>
      <c r="F182" s="22"/>
      <c r="G182" s="23" t="s">
        <v>1076</v>
      </c>
      <c r="H182" s="237"/>
      <c r="I182" s="22">
        <v>58</v>
      </c>
      <c r="J182" s="264"/>
      <c r="K182" s="264"/>
      <c r="L182" s="266"/>
      <c r="M182" s="237"/>
      <c r="N182" s="237"/>
      <c r="O182" s="238"/>
      <c r="P182" s="24" t="s">
        <v>1100</v>
      </c>
      <c r="Q182" s="22" t="s">
        <v>43</v>
      </c>
      <c r="R182" s="22" t="s">
        <v>239</v>
      </c>
      <c r="S182" s="22"/>
      <c r="T182" s="25" t="s">
        <v>58</v>
      </c>
      <c r="U182" s="26" t="s">
        <v>1101</v>
      </c>
      <c r="V182" s="66" t="s">
        <v>1102</v>
      </c>
      <c r="W182" s="22">
        <v>9.82</v>
      </c>
      <c r="X182" s="40"/>
      <c r="Y182" s="22"/>
      <c r="Z182" s="35"/>
      <c r="AA182" s="35"/>
      <c r="AB182" s="22"/>
      <c r="AC182" s="22"/>
      <c r="AD182" s="27"/>
      <c r="AE182" s="238"/>
      <c r="AF182" s="238"/>
      <c r="AG182" s="238"/>
      <c r="AH182" s="238"/>
      <c r="AI182" s="238"/>
      <c r="AJ182" s="23" t="s">
        <v>55</v>
      </c>
      <c r="AK182" s="136"/>
    </row>
    <row r="183" spans="1:38" s="137" customFormat="1" ht="108" x14ac:dyDescent="0.2">
      <c r="A183" s="22"/>
      <c r="B183" s="237"/>
      <c r="C183" s="237"/>
      <c r="D183" s="238"/>
      <c r="E183" s="237"/>
      <c r="F183" s="22"/>
      <c r="G183" s="33" t="s">
        <v>1076</v>
      </c>
      <c r="H183" s="22"/>
      <c r="I183" s="22">
        <v>58</v>
      </c>
      <c r="J183" s="263"/>
      <c r="K183" s="263"/>
      <c r="L183" s="267"/>
      <c r="M183" s="22" t="s">
        <v>1103</v>
      </c>
      <c r="N183" s="22" t="s">
        <v>1104</v>
      </c>
      <c r="O183" s="23" t="s">
        <v>1104</v>
      </c>
      <c r="P183" s="24" t="s">
        <v>1100</v>
      </c>
      <c r="Q183" s="22" t="s">
        <v>43</v>
      </c>
      <c r="R183" s="22" t="s">
        <v>239</v>
      </c>
      <c r="S183" s="22"/>
      <c r="T183" s="25"/>
      <c r="U183" s="83" t="s">
        <v>1105</v>
      </c>
      <c r="V183" s="70" t="s">
        <v>1106</v>
      </c>
      <c r="W183" s="22">
        <v>21.05</v>
      </c>
      <c r="X183" s="40"/>
      <c r="Y183" s="22"/>
      <c r="Z183" s="35"/>
      <c r="AA183" s="35"/>
      <c r="AB183" s="22"/>
      <c r="AC183" s="22"/>
      <c r="AD183" s="27"/>
      <c r="AE183" s="138" t="s">
        <v>50</v>
      </c>
      <c r="AF183" s="139" t="s">
        <v>73</v>
      </c>
      <c r="AG183" s="139" t="s">
        <v>73</v>
      </c>
      <c r="AH183" s="139" t="s">
        <v>73</v>
      </c>
      <c r="AI183" s="139" t="s">
        <v>73</v>
      </c>
      <c r="AJ183" s="23" t="s">
        <v>55</v>
      </c>
      <c r="AK183" s="136"/>
    </row>
    <row r="184" spans="1:38" customFormat="1" ht="144" x14ac:dyDescent="0.25">
      <c r="A184" s="22">
        <f>SUBTOTAL(3,M$5:M184)</f>
        <v>91</v>
      </c>
      <c r="B184" s="22" t="s">
        <v>1107</v>
      </c>
      <c r="C184" s="22" t="s">
        <v>1108</v>
      </c>
      <c r="D184" s="23" t="s">
        <v>1107</v>
      </c>
      <c r="E184" s="22"/>
      <c r="F184" s="22" t="s">
        <v>67</v>
      </c>
      <c r="G184" s="33" t="s">
        <v>1076</v>
      </c>
      <c r="H184" s="22" t="s">
        <v>1077</v>
      </c>
      <c r="I184" s="22">
        <v>59</v>
      </c>
      <c r="J184" s="22"/>
      <c r="K184" s="22" t="s">
        <v>1109</v>
      </c>
      <c r="L184" s="23" t="s">
        <v>1110</v>
      </c>
      <c r="M184" s="22" t="s">
        <v>1111</v>
      </c>
      <c r="N184" s="22" t="s">
        <v>1112</v>
      </c>
      <c r="O184" s="23" t="s">
        <v>1112</v>
      </c>
      <c r="P184" s="24" t="s">
        <v>1113</v>
      </c>
      <c r="Q184" s="22" t="s">
        <v>43</v>
      </c>
      <c r="R184" s="22" t="s">
        <v>239</v>
      </c>
      <c r="S184" s="22"/>
      <c r="T184" s="25" t="s">
        <v>46</v>
      </c>
      <c r="U184" s="26" t="s">
        <v>1114</v>
      </c>
      <c r="V184" s="66" t="s">
        <v>1115</v>
      </c>
      <c r="W184" s="40">
        <v>4.75</v>
      </c>
      <c r="X184" s="40"/>
      <c r="Y184" s="22"/>
      <c r="Z184" s="22"/>
      <c r="AA184" s="40"/>
      <c r="AB184" s="40"/>
      <c r="AC184" s="22"/>
      <c r="AD184" s="22"/>
      <c r="AE184" s="23" t="s">
        <v>146</v>
      </c>
      <c r="AF184" s="23" t="s">
        <v>1066</v>
      </c>
      <c r="AG184" s="23" t="s">
        <v>1085</v>
      </c>
      <c r="AH184" s="72" t="s">
        <v>1086</v>
      </c>
      <c r="AI184" s="23" t="s">
        <v>1087</v>
      </c>
      <c r="AJ184" s="23" t="s">
        <v>55</v>
      </c>
      <c r="AK184" s="50"/>
    </row>
    <row r="185" spans="1:38" s="137" customFormat="1" ht="108" x14ac:dyDescent="0.2">
      <c r="A185" s="22">
        <f>SUBTOTAL(3,M$5:M185)</f>
        <v>92</v>
      </c>
      <c r="B185" s="22" t="s">
        <v>1116</v>
      </c>
      <c r="C185" s="22" t="s">
        <v>1117</v>
      </c>
      <c r="D185" s="23" t="s">
        <v>1116</v>
      </c>
      <c r="E185" s="22"/>
      <c r="F185" s="22" t="s">
        <v>67</v>
      </c>
      <c r="G185" s="33" t="s">
        <v>1076</v>
      </c>
      <c r="H185" s="22" t="s">
        <v>1077</v>
      </c>
      <c r="I185" s="22">
        <v>60</v>
      </c>
      <c r="J185" s="22"/>
      <c r="K185" s="22" t="s">
        <v>1118</v>
      </c>
      <c r="L185" s="23" t="s">
        <v>1119</v>
      </c>
      <c r="M185" s="22" t="s">
        <v>1120</v>
      </c>
      <c r="N185" s="22" t="s">
        <v>1121</v>
      </c>
      <c r="O185" s="23" t="s">
        <v>1121</v>
      </c>
      <c r="P185" s="271" t="s">
        <v>1122</v>
      </c>
      <c r="Q185" s="22" t="s">
        <v>96</v>
      </c>
      <c r="R185" s="280" t="s">
        <v>97</v>
      </c>
      <c r="S185" s="40"/>
      <c r="T185" s="25" t="s">
        <v>46</v>
      </c>
      <c r="U185" s="31" t="s">
        <v>1123</v>
      </c>
      <c r="V185" s="31" t="s">
        <v>1124</v>
      </c>
      <c r="W185" s="22"/>
      <c r="X185" s="280">
        <v>650</v>
      </c>
      <c r="Y185" s="237">
        <v>519</v>
      </c>
      <c r="Z185" s="301">
        <v>0.7</v>
      </c>
      <c r="AA185" s="301">
        <v>0.59</v>
      </c>
      <c r="AB185" s="237">
        <v>420</v>
      </c>
      <c r="AC185" s="237" t="s">
        <v>1125</v>
      </c>
      <c r="AD185" s="237" t="s">
        <v>101</v>
      </c>
      <c r="AE185" s="238" t="s">
        <v>146</v>
      </c>
      <c r="AF185" s="238" t="s">
        <v>1066</v>
      </c>
      <c r="AG185" s="238" t="s">
        <v>1085</v>
      </c>
      <c r="AH185" s="238" t="s">
        <v>1086</v>
      </c>
      <c r="AI185" s="238" t="s">
        <v>1126</v>
      </c>
      <c r="AJ185" s="238" t="s">
        <v>192</v>
      </c>
      <c r="AK185" s="136"/>
      <c r="AL185" s="36">
        <f t="shared" ref="AL185:AL193" si="1">AB185/Y185</f>
        <v>0.80924855491329484</v>
      </c>
    </row>
    <row r="186" spans="1:38" s="137" customFormat="1" ht="180" x14ac:dyDescent="0.2">
      <c r="A186" s="22">
        <f>SUBTOTAL(3,M$5:M186)</f>
        <v>93</v>
      </c>
      <c r="B186" s="22" t="s">
        <v>1127</v>
      </c>
      <c r="C186" s="22" t="s">
        <v>1128</v>
      </c>
      <c r="D186" s="23" t="s">
        <v>1127</v>
      </c>
      <c r="E186" s="22"/>
      <c r="F186" s="22" t="s">
        <v>67</v>
      </c>
      <c r="G186" s="33" t="s">
        <v>1076</v>
      </c>
      <c r="H186" s="22" t="s">
        <v>1077</v>
      </c>
      <c r="I186" s="22">
        <v>61</v>
      </c>
      <c r="J186" s="22"/>
      <c r="K186" s="22" t="s">
        <v>1129</v>
      </c>
      <c r="L186" s="23" t="s">
        <v>1130</v>
      </c>
      <c r="M186" s="22" t="s">
        <v>1131</v>
      </c>
      <c r="N186" s="22" t="s">
        <v>1132</v>
      </c>
      <c r="O186" s="23" t="s">
        <v>1132</v>
      </c>
      <c r="P186" s="271"/>
      <c r="Q186" s="22" t="s">
        <v>96</v>
      </c>
      <c r="R186" s="280"/>
      <c r="S186" s="40"/>
      <c r="T186" s="25" t="s">
        <v>58</v>
      </c>
      <c r="U186" s="31" t="s">
        <v>1133</v>
      </c>
      <c r="V186" s="31" t="s">
        <v>1134</v>
      </c>
      <c r="W186" s="22"/>
      <c r="X186" s="280"/>
      <c r="Y186" s="237"/>
      <c r="Z186" s="301"/>
      <c r="AA186" s="301"/>
      <c r="AB186" s="237"/>
      <c r="AC186" s="237"/>
      <c r="AD186" s="237"/>
      <c r="AE186" s="238"/>
      <c r="AF186" s="238"/>
      <c r="AG186" s="238"/>
      <c r="AH186" s="238"/>
      <c r="AI186" s="238"/>
      <c r="AJ186" s="238"/>
      <c r="AK186" s="136"/>
      <c r="AL186" s="36" t="e">
        <f t="shared" si="1"/>
        <v>#DIV/0!</v>
      </c>
    </row>
    <row r="187" spans="1:38" s="137" customFormat="1" ht="90" x14ac:dyDescent="0.2">
      <c r="A187" s="22">
        <f>SUBTOTAL(3,M$5:M187)</f>
        <v>94</v>
      </c>
      <c r="B187" s="22" t="s">
        <v>1135</v>
      </c>
      <c r="C187" s="22" t="s">
        <v>1136</v>
      </c>
      <c r="D187" s="42" t="s">
        <v>1135</v>
      </c>
      <c r="E187" s="22"/>
      <c r="F187" s="22" t="s">
        <v>67</v>
      </c>
      <c r="G187" s="33" t="s">
        <v>1076</v>
      </c>
      <c r="H187" s="22" t="s">
        <v>1077</v>
      </c>
      <c r="I187" s="22">
        <v>62</v>
      </c>
      <c r="J187" s="22"/>
      <c r="K187" s="22" t="s">
        <v>1137</v>
      </c>
      <c r="L187" s="23" t="s">
        <v>1138</v>
      </c>
      <c r="M187" s="22" t="s">
        <v>1139</v>
      </c>
      <c r="N187" s="22" t="s">
        <v>1077</v>
      </c>
      <c r="O187" s="23" t="s">
        <v>1077</v>
      </c>
      <c r="P187" s="271"/>
      <c r="Q187" s="22" t="s">
        <v>96</v>
      </c>
      <c r="R187" s="280"/>
      <c r="S187" s="40"/>
      <c r="T187" s="56" t="s">
        <v>197</v>
      </c>
      <c r="U187" s="31" t="s">
        <v>1140</v>
      </c>
      <c r="V187" s="61" t="s">
        <v>853</v>
      </c>
      <c r="W187" s="40"/>
      <c r="X187" s="280"/>
      <c r="Y187" s="237"/>
      <c r="Z187" s="301"/>
      <c r="AA187" s="301"/>
      <c r="AB187" s="237"/>
      <c r="AC187" s="237"/>
      <c r="AD187" s="237"/>
      <c r="AE187" s="238"/>
      <c r="AF187" s="238"/>
      <c r="AG187" s="238"/>
      <c r="AH187" s="238"/>
      <c r="AI187" s="238"/>
      <c r="AJ187" s="238"/>
      <c r="AK187" s="136"/>
      <c r="AL187" s="36" t="e">
        <f t="shared" si="1"/>
        <v>#DIV/0!</v>
      </c>
    </row>
    <row r="188" spans="1:38" s="137" customFormat="1" ht="108" x14ac:dyDescent="0.2">
      <c r="A188" s="22">
        <f>SUBTOTAL(3,M$5:M188)</f>
        <v>95</v>
      </c>
      <c r="B188" s="22" t="s">
        <v>1141</v>
      </c>
      <c r="C188" s="22" t="s">
        <v>1142</v>
      </c>
      <c r="D188" s="23" t="s">
        <v>1141</v>
      </c>
      <c r="E188" s="22"/>
      <c r="F188" s="22" t="s">
        <v>67</v>
      </c>
      <c r="G188" s="33" t="s">
        <v>1076</v>
      </c>
      <c r="H188" s="22" t="s">
        <v>1077</v>
      </c>
      <c r="I188" s="22">
        <v>63</v>
      </c>
      <c r="J188" s="22"/>
      <c r="K188" s="22" t="s">
        <v>1143</v>
      </c>
      <c r="L188" s="23" t="s">
        <v>1144</v>
      </c>
      <c r="M188" s="22" t="s">
        <v>1145</v>
      </c>
      <c r="N188" s="22" t="s">
        <v>1146</v>
      </c>
      <c r="O188" s="23" t="s">
        <v>1146</v>
      </c>
      <c r="P188" s="271"/>
      <c r="Q188" s="22" t="s">
        <v>96</v>
      </c>
      <c r="R188" s="280"/>
      <c r="S188" s="40"/>
      <c r="T188" s="56" t="s">
        <v>201</v>
      </c>
      <c r="U188" s="31" t="s">
        <v>1147</v>
      </c>
      <c r="V188" s="61" t="s">
        <v>853</v>
      </c>
      <c r="W188" s="40"/>
      <c r="X188" s="280"/>
      <c r="Y188" s="237"/>
      <c r="Z188" s="301"/>
      <c r="AA188" s="301"/>
      <c r="AB188" s="237"/>
      <c r="AC188" s="237"/>
      <c r="AD188" s="237"/>
      <c r="AE188" s="238"/>
      <c r="AF188" s="238"/>
      <c r="AG188" s="238"/>
      <c r="AH188" s="238"/>
      <c r="AI188" s="238"/>
      <c r="AJ188" s="238"/>
      <c r="AK188" s="136"/>
      <c r="AL188" s="36" t="e">
        <f t="shared" si="1"/>
        <v>#DIV/0!</v>
      </c>
    </row>
    <row r="189" spans="1:38" s="137" customFormat="1" ht="90" x14ac:dyDescent="0.2">
      <c r="A189" s="22">
        <f>SUBTOTAL(3,M$5:M189)</f>
        <v>96</v>
      </c>
      <c r="B189" s="22" t="s">
        <v>1148</v>
      </c>
      <c r="C189" s="22" t="s">
        <v>1149</v>
      </c>
      <c r="D189" s="23" t="s">
        <v>1148</v>
      </c>
      <c r="E189" s="22"/>
      <c r="F189" s="22" t="s">
        <v>67</v>
      </c>
      <c r="G189" s="33" t="s">
        <v>1076</v>
      </c>
      <c r="H189" s="22" t="s">
        <v>1077</v>
      </c>
      <c r="I189" s="22">
        <v>64</v>
      </c>
      <c r="J189" s="22"/>
      <c r="K189" s="22" t="s">
        <v>1150</v>
      </c>
      <c r="L189" s="23" t="s">
        <v>1151</v>
      </c>
      <c r="M189" s="22" t="s">
        <v>1139</v>
      </c>
      <c r="N189" s="22" t="s">
        <v>1077</v>
      </c>
      <c r="O189" s="23" t="s">
        <v>1077</v>
      </c>
      <c r="P189" s="271"/>
      <c r="Q189" s="22" t="s">
        <v>96</v>
      </c>
      <c r="R189" s="280"/>
      <c r="S189" s="40"/>
      <c r="T189" s="56" t="s">
        <v>205</v>
      </c>
      <c r="U189" s="31" t="s">
        <v>1152</v>
      </c>
      <c r="V189" s="61" t="s">
        <v>853</v>
      </c>
      <c r="W189" s="40"/>
      <c r="X189" s="280"/>
      <c r="Y189" s="237"/>
      <c r="Z189" s="301"/>
      <c r="AA189" s="301"/>
      <c r="AB189" s="237"/>
      <c r="AC189" s="237"/>
      <c r="AD189" s="237"/>
      <c r="AE189" s="238"/>
      <c r="AF189" s="238"/>
      <c r="AG189" s="238"/>
      <c r="AH189" s="238"/>
      <c r="AI189" s="238"/>
      <c r="AJ189" s="238"/>
      <c r="AK189" s="136"/>
      <c r="AL189" s="36" t="e">
        <f t="shared" si="1"/>
        <v>#DIV/0!</v>
      </c>
    </row>
    <row r="190" spans="1:38" s="137" customFormat="1" ht="144" x14ac:dyDescent="0.2">
      <c r="A190" s="22">
        <f>SUBTOTAL(3,M$5:M190)</f>
        <v>97</v>
      </c>
      <c r="B190" s="22" t="s">
        <v>1153</v>
      </c>
      <c r="C190" s="22" t="s">
        <v>1154</v>
      </c>
      <c r="D190" s="23" t="s">
        <v>1153</v>
      </c>
      <c r="E190" s="22"/>
      <c r="F190" s="22" t="s">
        <v>67</v>
      </c>
      <c r="G190" s="33" t="s">
        <v>1076</v>
      </c>
      <c r="H190" s="22" t="s">
        <v>1077</v>
      </c>
      <c r="I190" s="22">
        <v>65</v>
      </c>
      <c r="J190" s="22"/>
      <c r="K190" s="22" t="s">
        <v>1155</v>
      </c>
      <c r="L190" s="23" t="s">
        <v>1156</v>
      </c>
      <c r="M190" s="22" t="s">
        <v>1157</v>
      </c>
      <c r="N190" s="22" t="s">
        <v>1158</v>
      </c>
      <c r="O190" s="23" t="s">
        <v>1158</v>
      </c>
      <c r="P190" s="271"/>
      <c r="Q190" s="22" t="s">
        <v>96</v>
      </c>
      <c r="R190" s="280"/>
      <c r="S190" s="40"/>
      <c r="T190" s="56" t="s">
        <v>212</v>
      </c>
      <c r="U190" s="31" t="s">
        <v>1159</v>
      </c>
      <c r="V190" s="31" t="s">
        <v>1160</v>
      </c>
      <c r="W190" s="22"/>
      <c r="X190" s="280"/>
      <c r="Y190" s="237"/>
      <c r="Z190" s="301"/>
      <c r="AA190" s="301"/>
      <c r="AB190" s="237"/>
      <c r="AC190" s="237"/>
      <c r="AD190" s="237"/>
      <c r="AE190" s="238"/>
      <c r="AF190" s="238"/>
      <c r="AG190" s="238"/>
      <c r="AH190" s="238"/>
      <c r="AI190" s="238"/>
      <c r="AJ190" s="238"/>
      <c r="AK190" s="136"/>
      <c r="AL190" s="36" t="e">
        <f t="shared" si="1"/>
        <v>#DIV/0!</v>
      </c>
    </row>
    <row r="191" spans="1:38" s="137" customFormat="1" ht="108" x14ac:dyDescent="0.2">
      <c r="A191" s="22">
        <f>SUBTOTAL(3,M$5:M191)</f>
        <v>98</v>
      </c>
      <c r="B191" s="237" t="s">
        <v>1161</v>
      </c>
      <c r="C191" s="237" t="s">
        <v>1162</v>
      </c>
      <c r="D191" s="238" t="s">
        <v>1161</v>
      </c>
      <c r="E191" s="237"/>
      <c r="F191" s="237" t="s">
        <v>67</v>
      </c>
      <c r="G191" s="33" t="s">
        <v>1076</v>
      </c>
      <c r="H191" s="237" t="s">
        <v>1077</v>
      </c>
      <c r="I191" s="22">
        <v>66</v>
      </c>
      <c r="J191" s="237"/>
      <c r="K191" s="237" t="s">
        <v>1163</v>
      </c>
      <c r="L191" s="238" t="s">
        <v>1164</v>
      </c>
      <c r="M191" s="237" t="s">
        <v>1165</v>
      </c>
      <c r="N191" s="237"/>
      <c r="O191" s="238"/>
      <c r="P191" s="271"/>
      <c r="Q191" s="22" t="s">
        <v>96</v>
      </c>
      <c r="R191" s="280"/>
      <c r="S191" s="40"/>
      <c r="T191" s="56" t="s">
        <v>1166</v>
      </c>
      <c r="U191" s="31" t="s">
        <v>1167</v>
      </c>
      <c r="V191" s="31" t="s">
        <v>1168</v>
      </c>
      <c r="W191" s="22"/>
      <c r="X191" s="280"/>
      <c r="Y191" s="237"/>
      <c r="Z191" s="301"/>
      <c r="AA191" s="301"/>
      <c r="AB191" s="237"/>
      <c r="AC191" s="237"/>
      <c r="AD191" s="237"/>
      <c r="AE191" s="238"/>
      <c r="AF191" s="238"/>
      <c r="AG191" s="238"/>
      <c r="AH191" s="238"/>
      <c r="AI191" s="238"/>
      <c r="AJ191" s="238"/>
      <c r="AK191" s="136"/>
      <c r="AL191" s="36" t="e">
        <f t="shared" si="1"/>
        <v>#DIV/0!</v>
      </c>
    </row>
    <row r="192" spans="1:38" s="137" customFormat="1" ht="108" x14ac:dyDescent="0.2">
      <c r="A192" s="22">
        <f>SUBTOTAL(3,M$5:M192)</f>
        <v>98</v>
      </c>
      <c r="B192" s="237"/>
      <c r="C192" s="237"/>
      <c r="D192" s="238"/>
      <c r="E192" s="237"/>
      <c r="F192" s="237"/>
      <c r="G192" s="33" t="s">
        <v>1076</v>
      </c>
      <c r="H192" s="237"/>
      <c r="I192" s="22">
        <v>66</v>
      </c>
      <c r="J192" s="237"/>
      <c r="K192" s="237"/>
      <c r="L192" s="238"/>
      <c r="M192" s="237"/>
      <c r="N192" s="237"/>
      <c r="O192" s="238"/>
      <c r="P192" s="271"/>
      <c r="Q192" s="22" t="s">
        <v>96</v>
      </c>
      <c r="R192" s="280"/>
      <c r="S192" s="40"/>
      <c r="T192" s="56" t="s">
        <v>1169</v>
      </c>
      <c r="U192" s="31" t="s">
        <v>1170</v>
      </c>
      <c r="V192" s="31" t="s">
        <v>1171</v>
      </c>
      <c r="W192" s="22"/>
      <c r="X192" s="280"/>
      <c r="Y192" s="237"/>
      <c r="Z192" s="301"/>
      <c r="AA192" s="301"/>
      <c r="AB192" s="237"/>
      <c r="AC192" s="237"/>
      <c r="AD192" s="237"/>
      <c r="AE192" s="238"/>
      <c r="AF192" s="238"/>
      <c r="AG192" s="238"/>
      <c r="AH192" s="238"/>
      <c r="AI192" s="238"/>
      <c r="AJ192" s="238"/>
      <c r="AK192" s="136"/>
      <c r="AL192" s="36" t="e">
        <f t="shared" si="1"/>
        <v>#DIV/0!</v>
      </c>
    </row>
    <row r="193" spans="1:38" s="137" customFormat="1" ht="108" x14ac:dyDescent="0.2">
      <c r="A193" s="22">
        <f>SUBTOTAL(3,M$5:M193)</f>
        <v>98</v>
      </c>
      <c r="B193" s="237"/>
      <c r="C193" s="237"/>
      <c r="D193" s="238"/>
      <c r="E193" s="237"/>
      <c r="F193" s="237"/>
      <c r="G193" s="33" t="s">
        <v>1076</v>
      </c>
      <c r="H193" s="237"/>
      <c r="I193" s="22">
        <v>66</v>
      </c>
      <c r="J193" s="237"/>
      <c r="K193" s="237"/>
      <c r="L193" s="238"/>
      <c r="M193" s="237"/>
      <c r="N193" s="237"/>
      <c r="O193" s="238"/>
      <c r="P193" s="271"/>
      <c r="Q193" s="22" t="s">
        <v>96</v>
      </c>
      <c r="R193" s="280"/>
      <c r="S193" s="40"/>
      <c r="T193" s="56" t="s">
        <v>1172</v>
      </c>
      <c r="U193" s="31" t="s">
        <v>1173</v>
      </c>
      <c r="V193" s="31" t="s">
        <v>1174</v>
      </c>
      <c r="W193" s="22"/>
      <c r="X193" s="280"/>
      <c r="Y193" s="237"/>
      <c r="Z193" s="301"/>
      <c r="AA193" s="301"/>
      <c r="AB193" s="237"/>
      <c r="AC193" s="237"/>
      <c r="AD193" s="237"/>
      <c r="AE193" s="238"/>
      <c r="AF193" s="238"/>
      <c r="AG193" s="238"/>
      <c r="AH193" s="238"/>
      <c r="AI193" s="238"/>
      <c r="AJ193" s="238"/>
      <c r="AK193" s="136"/>
      <c r="AL193" s="36" t="e">
        <f t="shared" si="1"/>
        <v>#DIV/0!</v>
      </c>
    </row>
    <row r="194" spans="1:38" customFormat="1" ht="108" x14ac:dyDescent="0.25">
      <c r="A194" s="22">
        <f>SUBTOTAL(3,M$5:M194)</f>
        <v>99</v>
      </c>
      <c r="B194" s="237" t="s">
        <v>1175</v>
      </c>
      <c r="C194" s="237" t="s">
        <v>1176</v>
      </c>
      <c r="D194" s="238" t="s">
        <v>1175</v>
      </c>
      <c r="E194" s="237"/>
      <c r="F194" s="237" t="s">
        <v>67</v>
      </c>
      <c r="G194" s="33" t="s">
        <v>1076</v>
      </c>
      <c r="H194" s="237" t="s">
        <v>1077</v>
      </c>
      <c r="I194" s="22">
        <v>67</v>
      </c>
      <c r="J194" s="237"/>
      <c r="K194" s="237" t="s">
        <v>1177</v>
      </c>
      <c r="L194" s="238" t="s">
        <v>1178</v>
      </c>
      <c r="M194" s="22" t="s">
        <v>1179</v>
      </c>
      <c r="N194" s="22" t="s">
        <v>1180</v>
      </c>
      <c r="O194" s="23" t="s">
        <v>1180</v>
      </c>
      <c r="P194" s="24" t="s">
        <v>797</v>
      </c>
      <c r="Q194" s="22" t="s">
        <v>43</v>
      </c>
      <c r="R194" s="22" t="s">
        <v>239</v>
      </c>
      <c r="S194" s="40"/>
      <c r="T194" s="56"/>
      <c r="U194" s="83" t="s">
        <v>440</v>
      </c>
      <c r="V194" s="70" t="s">
        <v>1181</v>
      </c>
      <c r="W194" s="22">
        <v>12.35</v>
      </c>
      <c r="X194" s="40"/>
      <c r="Y194" s="22"/>
      <c r="Z194" s="22"/>
      <c r="AA194" s="40"/>
      <c r="AB194" s="40"/>
      <c r="AC194" s="22"/>
      <c r="AD194" s="22"/>
      <c r="AE194" s="23" t="s">
        <v>146</v>
      </c>
      <c r="AF194" s="72" t="s">
        <v>839</v>
      </c>
      <c r="AG194" s="23" t="s">
        <v>1085</v>
      </c>
      <c r="AH194" s="72" t="s">
        <v>1086</v>
      </c>
      <c r="AI194" s="23" t="s">
        <v>1182</v>
      </c>
      <c r="AJ194" s="39" t="s">
        <v>55</v>
      </c>
      <c r="AK194" s="50"/>
    </row>
    <row r="195" spans="1:38" customFormat="1" ht="90" x14ac:dyDescent="0.25">
      <c r="A195" s="22">
        <f>SUBTOTAL(3,M$5:M195)</f>
        <v>100</v>
      </c>
      <c r="B195" s="237"/>
      <c r="C195" s="237"/>
      <c r="D195" s="238"/>
      <c r="E195" s="237"/>
      <c r="F195" s="237"/>
      <c r="G195" s="23" t="s">
        <v>1076</v>
      </c>
      <c r="H195" s="237"/>
      <c r="I195" s="22">
        <v>67</v>
      </c>
      <c r="J195" s="237"/>
      <c r="K195" s="237"/>
      <c r="L195" s="238"/>
      <c r="M195" s="22" t="s">
        <v>1183</v>
      </c>
      <c r="N195" s="22" t="s">
        <v>1184</v>
      </c>
      <c r="O195" s="23" t="s">
        <v>1184</v>
      </c>
      <c r="P195" s="24" t="s">
        <v>797</v>
      </c>
      <c r="Q195" s="22" t="s">
        <v>43</v>
      </c>
      <c r="R195" s="22" t="s">
        <v>239</v>
      </c>
      <c r="S195" s="40"/>
      <c r="T195" s="56"/>
      <c r="U195" s="83" t="s">
        <v>440</v>
      </c>
      <c r="V195" s="70" t="s">
        <v>1185</v>
      </c>
      <c r="W195" s="22">
        <v>13.67</v>
      </c>
      <c r="X195" s="40"/>
      <c r="Y195" s="22"/>
      <c r="Z195" s="22"/>
      <c r="AA195" s="40"/>
      <c r="AB195" s="40"/>
      <c r="AC195" s="22"/>
      <c r="AD195" s="22"/>
      <c r="AE195" s="23" t="s">
        <v>146</v>
      </c>
      <c r="AF195" s="23" t="s">
        <v>51</v>
      </c>
      <c r="AG195" s="23" t="s">
        <v>1085</v>
      </c>
      <c r="AH195" s="72" t="s">
        <v>1086</v>
      </c>
      <c r="AI195" s="23" t="s">
        <v>1186</v>
      </c>
      <c r="AJ195" s="39" t="s">
        <v>55</v>
      </c>
      <c r="AK195" s="50"/>
    </row>
    <row r="196" spans="1:38" customFormat="1" ht="90" x14ac:dyDescent="0.25">
      <c r="A196" s="22">
        <f>SUBTOTAL(3,M$5:M196)</f>
        <v>101</v>
      </c>
      <c r="B196" s="237"/>
      <c r="C196" s="237"/>
      <c r="D196" s="238"/>
      <c r="E196" s="237"/>
      <c r="F196" s="237"/>
      <c r="G196" s="23" t="s">
        <v>1076</v>
      </c>
      <c r="H196" s="237"/>
      <c r="I196" s="22">
        <v>67</v>
      </c>
      <c r="J196" s="237"/>
      <c r="K196" s="237"/>
      <c r="L196" s="238"/>
      <c r="M196" s="22" t="s">
        <v>1187</v>
      </c>
      <c r="N196" s="22" t="s">
        <v>1188</v>
      </c>
      <c r="O196" s="23" t="s">
        <v>1188</v>
      </c>
      <c r="P196" s="24" t="s">
        <v>797</v>
      </c>
      <c r="Q196" s="22" t="s">
        <v>43</v>
      </c>
      <c r="R196" s="22" t="s">
        <v>239</v>
      </c>
      <c r="S196" s="40"/>
      <c r="T196" s="56"/>
      <c r="U196" s="83" t="s">
        <v>440</v>
      </c>
      <c r="V196" s="70" t="s">
        <v>1189</v>
      </c>
      <c r="W196" s="22">
        <v>20.399999999999999</v>
      </c>
      <c r="X196" s="40"/>
      <c r="Y196" s="22"/>
      <c r="Z196" s="22"/>
      <c r="AA196" s="40"/>
      <c r="AB196" s="40"/>
      <c r="AC196" s="22"/>
      <c r="AD196" s="22"/>
      <c r="AE196" s="72" t="s">
        <v>50</v>
      </c>
      <c r="AF196" s="74" t="s">
        <v>73</v>
      </c>
      <c r="AG196" s="74" t="s">
        <v>73</v>
      </c>
      <c r="AH196" s="74" t="s">
        <v>73</v>
      </c>
      <c r="AI196" s="74" t="s">
        <v>73</v>
      </c>
      <c r="AJ196" s="39" t="s">
        <v>55</v>
      </c>
      <c r="AK196" s="50"/>
    </row>
    <row r="197" spans="1:38" customFormat="1" ht="108" x14ac:dyDescent="0.25">
      <c r="A197" s="22">
        <f>SUBTOTAL(3,M$5:M197)</f>
        <v>102</v>
      </c>
      <c r="B197" s="22" t="s">
        <v>1190</v>
      </c>
      <c r="C197" s="22" t="s">
        <v>1191</v>
      </c>
      <c r="D197" s="23" t="s">
        <v>1190</v>
      </c>
      <c r="E197" s="22"/>
      <c r="F197" s="22" t="s">
        <v>314</v>
      </c>
      <c r="G197" s="33" t="s">
        <v>1076</v>
      </c>
      <c r="H197" s="22" t="s">
        <v>1077</v>
      </c>
      <c r="I197" s="22">
        <v>68</v>
      </c>
      <c r="J197" s="22"/>
      <c r="K197" s="22" t="s">
        <v>1192</v>
      </c>
      <c r="L197" s="23" t="s">
        <v>1193</v>
      </c>
      <c r="M197" s="22" t="s">
        <v>1194</v>
      </c>
      <c r="N197" s="22" t="s">
        <v>1195</v>
      </c>
      <c r="O197" s="23" t="s">
        <v>1195</v>
      </c>
      <c r="P197" s="24" t="s">
        <v>797</v>
      </c>
      <c r="Q197" s="22" t="s">
        <v>43</v>
      </c>
      <c r="R197" s="22" t="s">
        <v>239</v>
      </c>
      <c r="S197" s="22"/>
      <c r="T197" s="25" t="s">
        <v>46</v>
      </c>
      <c r="U197" s="26" t="s">
        <v>1196</v>
      </c>
      <c r="V197" s="66" t="s">
        <v>1197</v>
      </c>
      <c r="W197" s="40">
        <v>6.93</v>
      </c>
      <c r="X197" s="40"/>
      <c r="Y197" s="22"/>
      <c r="Z197" s="22"/>
      <c r="AA197" s="40"/>
      <c r="AB197" s="40"/>
      <c r="AC197" s="22"/>
      <c r="AD197" s="22"/>
      <c r="AE197" s="23" t="s">
        <v>146</v>
      </c>
      <c r="AF197" s="72" t="s">
        <v>839</v>
      </c>
      <c r="AG197" s="23" t="s">
        <v>1085</v>
      </c>
      <c r="AH197" s="72" t="s">
        <v>1086</v>
      </c>
      <c r="AI197" s="23" t="s">
        <v>1198</v>
      </c>
      <c r="AJ197" s="23" t="s">
        <v>55</v>
      </c>
      <c r="AK197" s="50"/>
    </row>
    <row r="198" spans="1:38" s="137" customFormat="1" ht="72" x14ac:dyDescent="0.2">
      <c r="A198" s="237">
        <f>SUBTOTAL(3,M$5:M198)</f>
        <v>103</v>
      </c>
      <c r="B198" s="237" t="s">
        <v>1199</v>
      </c>
      <c r="C198" s="237" t="s">
        <v>1200</v>
      </c>
      <c r="D198" s="238" t="s">
        <v>1199</v>
      </c>
      <c r="E198" s="237"/>
      <c r="F198" s="237" t="s">
        <v>67</v>
      </c>
      <c r="G198" s="23" t="s">
        <v>1076</v>
      </c>
      <c r="H198" s="237" t="s">
        <v>1077</v>
      </c>
      <c r="I198" s="22">
        <v>69</v>
      </c>
      <c r="J198" s="237"/>
      <c r="K198" s="237" t="s">
        <v>1201</v>
      </c>
      <c r="L198" s="238" t="s">
        <v>1202</v>
      </c>
      <c r="M198" s="237" t="s">
        <v>1203</v>
      </c>
      <c r="N198" s="237" t="s">
        <v>1204</v>
      </c>
      <c r="O198" s="238" t="s">
        <v>1204</v>
      </c>
      <c r="P198" s="24" t="s">
        <v>1033</v>
      </c>
      <c r="Q198" s="22" t="s">
        <v>96</v>
      </c>
      <c r="R198" s="40" t="s">
        <v>709</v>
      </c>
      <c r="S198" s="40"/>
      <c r="T198" s="25" t="s">
        <v>46</v>
      </c>
      <c r="U198" s="31" t="s">
        <v>1205</v>
      </c>
      <c r="V198" s="31" t="s">
        <v>1206</v>
      </c>
      <c r="W198" s="22"/>
      <c r="X198" s="40">
        <v>17.07</v>
      </c>
      <c r="Y198" s="27">
        <v>14.989100000000001</v>
      </c>
      <c r="Z198" s="35">
        <v>0.66</v>
      </c>
      <c r="AA198" s="41">
        <v>0.73</v>
      </c>
      <c r="AB198" s="27">
        <v>10.9488</v>
      </c>
      <c r="AC198" s="22" t="s">
        <v>1207</v>
      </c>
      <c r="AD198" s="22" t="s">
        <v>122</v>
      </c>
      <c r="AE198" s="238" t="s">
        <v>50</v>
      </c>
      <c r="AF198" s="288" t="s">
        <v>73</v>
      </c>
      <c r="AG198" s="288" t="s">
        <v>73</v>
      </c>
      <c r="AH198" s="288" t="s">
        <v>73</v>
      </c>
      <c r="AI198" s="288" t="s">
        <v>73</v>
      </c>
      <c r="AJ198" s="23" t="s">
        <v>192</v>
      </c>
      <c r="AK198" s="136"/>
      <c r="AL198" s="36">
        <f>AB198/Y198</f>
        <v>0.7304507942438172</v>
      </c>
    </row>
    <row r="199" spans="1:38" s="137" customFormat="1" ht="72" x14ac:dyDescent="0.2">
      <c r="A199" s="237">
        <f>SUBTOTAL(3,M$5:M199)</f>
        <v>103</v>
      </c>
      <c r="B199" s="237"/>
      <c r="C199" s="237"/>
      <c r="D199" s="238"/>
      <c r="E199" s="237"/>
      <c r="F199" s="237"/>
      <c r="G199" s="23" t="s">
        <v>1076</v>
      </c>
      <c r="H199" s="237"/>
      <c r="I199" s="22">
        <v>69</v>
      </c>
      <c r="J199" s="237"/>
      <c r="K199" s="237"/>
      <c r="L199" s="238"/>
      <c r="M199" s="237"/>
      <c r="N199" s="237"/>
      <c r="O199" s="238"/>
      <c r="P199" s="24" t="s">
        <v>1208</v>
      </c>
      <c r="Q199" s="22" t="s">
        <v>96</v>
      </c>
      <c r="R199" s="22" t="s">
        <v>227</v>
      </c>
      <c r="S199" s="22"/>
      <c r="T199" s="25" t="s">
        <v>58</v>
      </c>
      <c r="U199" s="31" t="s">
        <v>1209</v>
      </c>
      <c r="V199" s="31" t="s">
        <v>1210</v>
      </c>
      <c r="W199" s="22"/>
      <c r="X199" s="40">
        <v>13.76</v>
      </c>
      <c r="Y199" s="27">
        <v>2.9285000000000001</v>
      </c>
      <c r="Z199" s="35">
        <v>0.72</v>
      </c>
      <c r="AA199" s="35">
        <v>0.71</v>
      </c>
      <c r="AB199" s="27">
        <v>2.0699999999999998</v>
      </c>
      <c r="AC199" s="22" t="s">
        <v>1211</v>
      </c>
      <c r="AD199" s="22" t="s">
        <v>122</v>
      </c>
      <c r="AE199" s="238"/>
      <c r="AF199" s="238"/>
      <c r="AG199" s="238"/>
      <c r="AH199" s="238"/>
      <c r="AI199" s="238"/>
      <c r="AJ199" s="23" t="s">
        <v>192</v>
      </c>
      <c r="AK199" s="136"/>
      <c r="AL199" s="36">
        <f>AB199/Y199</f>
        <v>0.7068465084514256</v>
      </c>
    </row>
    <row r="200" spans="1:38" s="137" customFormat="1" ht="72" x14ac:dyDescent="0.2">
      <c r="A200" s="237">
        <f>SUBTOTAL(3,M$5:M200)</f>
        <v>103</v>
      </c>
      <c r="B200" s="237"/>
      <c r="C200" s="237"/>
      <c r="D200" s="238"/>
      <c r="E200" s="237"/>
      <c r="F200" s="237"/>
      <c r="G200" s="23" t="s">
        <v>1076</v>
      </c>
      <c r="H200" s="237"/>
      <c r="I200" s="22">
        <v>69</v>
      </c>
      <c r="J200" s="237"/>
      <c r="K200" s="237"/>
      <c r="L200" s="238"/>
      <c r="M200" s="237"/>
      <c r="N200" s="237"/>
      <c r="O200" s="238"/>
      <c r="P200" s="24" t="s">
        <v>1212</v>
      </c>
      <c r="Q200" s="22" t="s">
        <v>96</v>
      </c>
      <c r="R200" s="22" t="s">
        <v>227</v>
      </c>
      <c r="S200" s="22"/>
      <c r="T200" s="25" t="s">
        <v>197</v>
      </c>
      <c r="U200" s="31" t="s">
        <v>1213</v>
      </c>
      <c r="V200" s="31" t="s">
        <v>599</v>
      </c>
      <c r="W200" s="22"/>
      <c r="X200" s="40">
        <v>13.76</v>
      </c>
      <c r="Y200" s="22">
        <v>9</v>
      </c>
      <c r="Z200" s="35">
        <v>0.4</v>
      </c>
      <c r="AA200" s="35">
        <v>0.55000000000000004</v>
      </c>
      <c r="AB200" s="27">
        <v>4.24</v>
      </c>
      <c r="AC200" s="22" t="s">
        <v>1099</v>
      </c>
      <c r="AD200" s="22" t="s">
        <v>122</v>
      </c>
      <c r="AE200" s="238"/>
      <c r="AF200" s="238"/>
      <c r="AG200" s="238"/>
      <c r="AH200" s="238"/>
      <c r="AI200" s="238"/>
      <c r="AJ200" s="23" t="s">
        <v>192</v>
      </c>
      <c r="AK200" s="136"/>
      <c r="AL200" s="36">
        <f>AB200/Y200</f>
        <v>0.47111111111111115</v>
      </c>
    </row>
    <row r="201" spans="1:38" s="137" customFormat="1" ht="108" x14ac:dyDescent="0.2">
      <c r="A201" s="237"/>
      <c r="B201" s="237"/>
      <c r="C201" s="237"/>
      <c r="D201" s="238"/>
      <c r="E201" s="237"/>
      <c r="F201" s="22"/>
      <c r="G201" s="23" t="s">
        <v>1076</v>
      </c>
      <c r="H201" s="237"/>
      <c r="I201" s="22">
        <v>69</v>
      </c>
      <c r="J201" s="237"/>
      <c r="K201" s="237"/>
      <c r="L201" s="238"/>
      <c r="M201" s="237"/>
      <c r="N201" s="237"/>
      <c r="O201" s="238"/>
      <c r="P201" s="24" t="s">
        <v>1214</v>
      </c>
      <c r="Q201" s="22" t="s">
        <v>43</v>
      </c>
      <c r="R201" s="22" t="s">
        <v>239</v>
      </c>
      <c r="S201" s="22"/>
      <c r="T201" s="25" t="s">
        <v>58</v>
      </c>
      <c r="U201" s="26" t="s">
        <v>1215</v>
      </c>
      <c r="V201" s="66" t="s">
        <v>1216</v>
      </c>
      <c r="W201" s="29">
        <v>2.17</v>
      </c>
      <c r="X201" s="40"/>
      <c r="Y201" s="22"/>
      <c r="Z201" s="35"/>
      <c r="AA201" s="35"/>
      <c r="AB201" s="27"/>
      <c r="AC201" s="22"/>
      <c r="AD201" s="22"/>
      <c r="AE201" s="238"/>
      <c r="AF201" s="238"/>
      <c r="AG201" s="238"/>
      <c r="AH201" s="238"/>
      <c r="AI201" s="238"/>
      <c r="AJ201" s="23" t="s">
        <v>55</v>
      </c>
      <c r="AK201" s="136"/>
    </row>
    <row r="202" spans="1:38" s="137" customFormat="1" ht="288" x14ac:dyDescent="0.2">
      <c r="A202" s="237"/>
      <c r="B202" s="237"/>
      <c r="C202" s="237"/>
      <c r="D202" s="238"/>
      <c r="E202" s="237"/>
      <c r="F202" s="22"/>
      <c r="G202" s="23" t="s">
        <v>1076</v>
      </c>
      <c r="H202" s="237"/>
      <c r="I202" s="22">
        <v>69</v>
      </c>
      <c r="J202" s="237"/>
      <c r="K202" s="237"/>
      <c r="L202" s="238"/>
      <c r="M202" s="237"/>
      <c r="N202" s="237"/>
      <c r="O202" s="238"/>
      <c r="P202" s="24" t="s">
        <v>1217</v>
      </c>
      <c r="Q202" s="22" t="s">
        <v>43</v>
      </c>
      <c r="R202" s="22" t="s">
        <v>239</v>
      </c>
      <c r="S202" s="22"/>
      <c r="T202" s="25" t="s">
        <v>197</v>
      </c>
      <c r="U202" s="26" t="s">
        <v>1218</v>
      </c>
      <c r="V202" s="66"/>
      <c r="W202" s="29">
        <v>2.46</v>
      </c>
      <c r="X202" s="40"/>
      <c r="Y202" s="22"/>
      <c r="Z202" s="35"/>
      <c r="AA202" s="35"/>
      <c r="AB202" s="27"/>
      <c r="AC202" s="22"/>
      <c r="AD202" s="22"/>
      <c r="AE202" s="238"/>
      <c r="AF202" s="238"/>
      <c r="AG202" s="238"/>
      <c r="AH202" s="238"/>
      <c r="AI202" s="238"/>
      <c r="AJ202" s="23" t="s">
        <v>55</v>
      </c>
      <c r="AK202" s="136"/>
    </row>
    <row r="203" spans="1:38" customFormat="1" ht="108" x14ac:dyDescent="0.25">
      <c r="A203" s="22">
        <f>SUBTOTAL(3,M$5:M203)</f>
        <v>104</v>
      </c>
      <c r="B203" s="22" t="s">
        <v>1219</v>
      </c>
      <c r="C203" s="22" t="s">
        <v>1220</v>
      </c>
      <c r="D203" s="23" t="s">
        <v>1219</v>
      </c>
      <c r="E203" s="22"/>
      <c r="F203" s="22" t="s">
        <v>67</v>
      </c>
      <c r="G203" s="23" t="s">
        <v>1077</v>
      </c>
      <c r="H203" s="22" t="s">
        <v>1077</v>
      </c>
      <c r="I203" s="22">
        <v>70</v>
      </c>
      <c r="J203" s="22"/>
      <c r="K203" s="22" t="s">
        <v>1221</v>
      </c>
      <c r="L203" s="23" t="s">
        <v>1222</v>
      </c>
      <c r="M203" s="22" t="s">
        <v>1223</v>
      </c>
      <c r="N203" s="22" t="s">
        <v>1224</v>
      </c>
      <c r="O203" s="23" t="s">
        <v>1224</v>
      </c>
      <c r="P203" s="140" t="s">
        <v>1225</v>
      </c>
      <c r="Q203" s="22" t="s">
        <v>43</v>
      </c>
      <c r="R203" s="22" t="s">
        <v>239</v>
      </c>
      <c r="S203" s="22"/>
      <c r="T203" s="25" t="s">
        <v>58</v>
      </c>
      <c r="U203" s="26" t="s">
        <v>1226</v>
      </c>
      <c r="V203" s="66" t="s">
        <v>1227</v>
      </c>
      <c r="W203" s="29">
        <v>11.29</v>
      </c>
      <c r="X203" s="40"/>
      <c r="Y203" s="22"/>
      <c r="Z203" s="22"/>
      <c r="AA203" s="40"/>
      <c r="AB203" s="40"/>
      <c r="AC203" s="22"/>
      <c r="AD203" s="22"/>
      <c r="AE203" s="23" t="s">
        <v>146</v>
      </c>
      <c r="AF203" s="23" t="s">
        <v>1066</v>
      </c>
      <c r="AG203" s="23" t="s">
        <v>1085</v>
      </c>
      <c r="AH203" s="72" t="s">
        <v>1086</v>
      </c>
      <c r="AI203" s="23" t="s">
        <v>1198</v>
      </c>
      <c r="AJ203" s="23" t="s">
        <v>55</v>
      </c>
      <c r="AK203" s="50"/>
    </row>
    <row r="204" spans="1:38" customFormat="1" ht="108" x14ac:dyDescent="0.25">
      <c r="A204" s="237">
        <f>SUBTOTAL(3,M$5:M204)</f>
        <v>105</v>
      </c>
      <c r="B204" s="237" t="s">
        <v>1228</v>
      </c>
      <c r="C204" s="237" t="s">
        <v>1229</v>
      </c>
      <c r="D204" s="238" t="s">
        <v>1228</v>
      </c>
      <c r="E204" s="237"/>
      <c r="F204" s="237" t="s">
        <v>67</v>
      </c>
      <c r="G204" s="23" t="s">
        <v>1230</v>
      </c>
      <c r="H204" s="237" t="s">
        <v>1230</v>
      </c>
      <c r="I204" s="22">
        <v>71</v>
      </c>
      <c r="J204" s="237"/>
      <c r="K204" s="237" t="s">
        <v>1231</v>
      </c>
      <c r="L204" s="238" t="s">
        <v>1232</v>
      </c>
      <c r="M204" s="237" t="s">
        <v>1233</v>
      </c>
      <c r="N204" s="237" t="s">
        <v>1234</v>
      </c>
      <c r="O204" s="238" t="s">
        <v>1234</v>
      </c>
      <c r="P204" s="24" t="s">
        <v>1235</v>
      </c>
      <c r="Q204" s="22" t="s">
        <v>43</v>
      </c>
      <c r="R204" s="22" t="s">
        <v>80</v>
      </c>
      <c r="S204" s="22"/>
      <c r="T204" s="25" t="s">
        <v>46</v>
      </c>
      <c r="U204" s="26" t="s">
        <v>1236</v>
      </c>
      <c r="V204" s="66" t="s">
        <v>1237</v>
      </c>
      <c r="W204" s="22">
        <v>23.87</v>
      </c>
      <c r="X204" s="40" t="s">
        <v>73</v>
      </c>
      <c r="Y204" s="22" t="s">
        <v>73</v>
      </c>
      <c r="Z204" s="22" t="s">
        <v>73</v>
      </c>
      <c r="AA204" s="40" t="s">
        <v>73</v>
      </c>
      <c r="AB204" s="40" t="s">
        <v>73</v>
      </c>
      <c r="AC204" s="302" t="s">
        <v>167</v>
      </c>
      <c r="AD204" s="22" t="s">
        <v>73</v>
      </c>
      <c r="AE204" s="238" t="s">
        <v>50</v>
      </c>
      <c r="AF204" s="238" t="s">
        <v>160</v>
      </c>
      <c r="AG204" s="238" t="s">
        <v>1238</v>
      </c>
      <c r="AH204" s="238" t="s">
        <v>1239</v>
      </c>
      <c r="AI204" s="238" t="s">
        <v>1240</v>
      </c>
      <c r="AJ204" s="23" t="s">
        <v>55</v>
      </c>
      <c r="AK204" s="50"/>
    </row>
    <row r="205" spans="1:38" customFormat="1" ht="126" x14ac:dyDescent="0.25">
      <c r="A205" s="237"/>
      <c r="B205" s="237"/>
      <c r="C205" s="237"/>
      <c r="D205" s="238"/>
      <c r="E205" s="237"/>
      <c r="F205" s="237"/>
      <c r="G205" s="23" t="s">
        <v>1230</v>
      </c>
      <c r="H205" s="237"/>
      <c r="I205" s="22">
        <v>71</v>
      </c>
      <c r="J205" s="237"/>
      <c r="K205" s="237"/>
      <c r="L205" s="238"/>
      <c r="M205" s="237"/>
      <c r="N205" s="237"/>
      <c r="O205" s="238"/>
      <c r="P205" s="24" t="s">
        <v>1241</v>
      </c>
      <c r="Q205" s="22" t="s">
        <v>43</v>
      </c>
      <c r="R205" s="22" t="s">
        <v>80</v>
      </c>
      <c r="S205" s="22"/>
      <c r="T205" s="25" t="s">
        <v>58</v>
      </c>
      <c r="U205" s="26" t="s">
        <v>1242</v>
      </c>
      <c r="V205" s="66" t="s">
        <v>1243</v>
      </c>
      <c r="W205" s="22">
        <v>33.630000000000003</v>
      </c>
      <c r="X205" s="40"/>
      <c r="Y205" s="22"/>
      <c r="Z205" s="22"/>
      <c r="AA205" s="40"/>
      <c r="AB205" s="40"/>
      <c r="AC205" s="303"/>
      <c r="AD205" s="22"/>
      <c r="AE205" s="238"/>
      <c r="AF205" s="238"/>
      <c r="AG205" s="238"/>
      <c r="AH205" s="238"/>
      <c r="AI205" s="238"/>
      <c r="AJ205" s="23" t="s">
        <v>55</v>
      </c>
      <c r="AK205" s="50"/>
    </row>
    <row r="206" spans="1:38" customFormat="1" ht="90" x14ac:dyDescent="0.25">
      <c r="A206" s="237"/>
      <c r="B206" s="237"/>
      <c r="C206" s="237"/>
      <c r="D206" s="238"/>
      <c r="E206" s="237"/>
      <c r="F206" s="237"/>
      <c r="G206" s="23" t="s">
        <v>1230</v>
      </c>
      <c r="H206" s="237"/>
      <c r="I206" s="22">
        <v>71</v>
      </c>
      <c r="J206" s="237"/>
      <c r="K206" s="237"/>
      <c r="L206" s="238"/>
      <c r="M206" s="237"/>
      <c r="N206" s="237"/>
      <c r="O206" s="238"/>
      <c r="P206" s="24" t="s">
        <v>1244</v>
      </c>
      <c r="Q206" s="22" t="s">
        <v>43</v>
      </c>
      <c r="R206" s="22" t="s">
        <v>239</v>
      </c>
      <c r="S206" s="22"/>
      <c r="T206" s="25" t="s">
        <v>197</v>
      </c>
      <c r="U206" s="26" t="s">
        <v>1245</v>
      </c>
      <c r="V206" s="66" t="s">
        <v>1246</v>
      </c>
      <c r="W206" s="22">
        <v>0.99</v>
      </c>
      <c r="X206" s="40"/>
      <c r="Y206" s="22"/>
      <c r="Z206" s="22"/>
      <c r="AA206" s="40"/>
      <c r="AB206" s="40"/>
      <c r="AC206" s="22"/>
      <c r="AD206" s="22"/>
      <c r="AE206" s="238"/>
      <c r="AF206" s="238"/>
      <c r="AG206" s="238"/>
      <c r="AH206" s="238"/>
      <c r="AI206" s="238"/>
      <c r="AJ206" s="23" t="s">
        <v>55</v>
      </c>
      <c r="AK206" s="50"/>
    </row>
    <row r="207" spans="1:38" customFormat="1" ht="90" x14ac:dyDescent="0.25">
      <c r="A207" s="237">
        <f>SUBTOTAL(3,M$5:M207)</f>
        <v>106</v>
      </c>
      <c r="B207" s="237" t="s">
        <v>1228</v>
      </c>
      <c r="C207" s="237" t="s">
        <v>1229</v>
      </c>
      <c r="D207" s="238" t="s">
        <v>1228</v>
      </c>
      <c r="E207" s="237"/>
      <c r="F207" s="237"/>
      <c r="G207" s="23" t="s">
        <v>1230</v>
      </c>
      <c r="H207" s="237" t="s">
        <v>1230</v>
      </c>
      <c r="I207" s="22">
        <v>71</v>
      </c>
      <c r="J207" s="237"/>
      <c r="K207" s="237" t="s">
        <v>1231</v>
      </c>
      <c r="L207" s="238" t="s">
        <v>1232</v>
      </c>
      <c r="M207" s="237" t="s">
        <v>1247</v>
      </c>
      <c r="N207" s="237" t="s">
        <v>1248</v>
      </c>
      <c r="O207" s="238" t="s">
        <v>1248</v>
      </c>
      <c r="P207" s="24" t="s">
        <v>1249</v>
      </c>
      <c r="Q207" s="22" t="s">
        <v>43</v>
      </c>
      <c r="R207" s="22" t="s">
        <v>80</v>
      </c>
      <c r="S207" s="22"/>
      <c r="T207" s="25" t="s">
        <v>46</v>
      </c>
      <c r="U207" s="26" t="s">
        <v>1250</v>
      </c>
      <c r="V207" s="66" t="s">
        <v>1251</v>
      </c>
      <c r="W207" s="22">
        <v>18.510000000000002</v>
      </c>
      <c r="X207" s="40"/>
      <c r="Y207" s="22"/>
      <c r="Z207" s="22"/>
      <c r="AA207" s="40"/>
      <c r="AB207" s="40"/>
      <c r="AC207" s="302" t="s">
        <v>167</v>
      </c>
      <c r="AD207" s="22"/>
      <c r="AE207" s="238" t="s">
        <v>146</v>
      </c>
      <c r="AF207" s="238" t="s">
        <v>160</v>
      </c>
      <c r="AG207" s="238" t="s">
        <v>1238</v>
      </c>
      <c r="AH207" s="238" t="s">
        <v>1239</v>
      </c>
      <c r="AI207" s="238" t="s">
        <v>1252</v>
      </c>
      <c r="AJ207" s="23" t="s">
        <v>55</v>
      </c>
      <c r="AK207" s="50"/>
    </row>
    <row r="208" spans="1:38" customFormat="1" ht="90" x14ac:dyDescent="0.25">
      <c r="A208" s="237"/>
      <c r="B208" s="237"/>
      <c r="C208" s="237"/>
      <c r="D208" s="238"/>
      <c r="E208" s="237"/>
      <c r="F208" s="22"/>
      <c r="G208" s="23" t="s">
        <v>1230</v>
      </c>
      <c r="H208" s="237"/>
      <c r="I208" s="22">
        <v>71</v>
      </c>
      <c r="J208" s="237"/>
      <c r="K208" s="237"/>
      <c r="L208" s="238"/>
      <c r="M208" s="237"/>
      <c r="N208" s="237"/>
      <c r="O208" s="238"/>
      <c r="P208" s="24" t="s">
        <v>1253</v>
      </c>
      <c r="Q208" s="22" t="s">
        <v>43</v>
      </c>
      <c r="R208" s="22" t="s">
        <v>80</v>
      </c>
      <c r="S208" s="22"/>
      <c r="T208" s="25" t="s">
        <v>58</v>
      </c>
      <c r="U208" s="26" t="s">
        <v>1254</v>
      </c>
      <c r="V208" s="66" t="s">
        <v>1255</v>
      </c>
      <c r="W208" s="22">
        <v>21.22</v>
      </c>
      <c r="X208" s="40"/>
      <c r="Y208" s="22"/>
      <c r="Z208" s="22"/>
      <c r="AA208" s="40"/>
      <c r="AB208" s="40"/>
      <c r="AC208" s="303"/>
      <c r="AD208" s="22"/>
      <c r="AE208" s="238"/>
      <c r="AF208" s="238"/>
      <c r="AG208" s="238"/>
      <c r="AH208" s="238"/>
      <c r="AI208" s="238"/>
      <c r="AJ208" s="23" t="s">
        <v>55</v>
      </c>
      <c r="AK208" s="50"/>
    </row>
    <row r="209" spans="1:38" customFormat="1" ht="72" x14ac:dyDescent="0.25">
      <c r="A209" s="237"/>
      <c r="B209" s="237"/>
      <c r="C209" s="237"/>
      <c r="D209" s="238"/>
      <c r="E209" s="237"/>
      <c r="F209" s="22"/>
      <c r="G209" s="23" t="s">
        <v>1230</v>
      </c>
      <c r="H209" s="237"/>
      <c r="I209" s="22">
        <v>71</v>
      </c>
      <c r="J209" s="237"/>
      <c r="K209" s="237"/>
      <c r="L209" s="238"/>
      <c r="M209" s="237"/>
      <c r="N209" s="237"/>
      <c r="O209" s="238"/>
      <c r="P209" s="24" t="s">
        <v>1256</v>
      </c>
      <c r="Q209" s="22" t="s">
        <v>43</v>
      </c>
      <c r="R209" s="22" t="s">
        <v>239</v>
      </c>
      <c r="S209" s="22"/>
      <c r="T209" s="25" t="s">
        <v>197</v>
      </c>
      <c r="U209" s="26" t="s">
        <v>1257</v>
      </c>
      <c r="V209" s="66" t="s">
        <v>1258</v>
      </c>
      <c r="W209" s="22">
        <v>1.1200000000000001</v>
      </c>
      <c r="X209" s="40"/>
      <c r="Y209" s="22"/>
      <c r="Z209" s="22"/>
      <c r="AA209" s="40"/>
      <c r="AB209" s="40"/>
      <c r="AC209" s="22"/>
      <c r="AD209" s="22"/>
      <c r="AE209" s="238"/>
      <c r="AF209" s="238"/>
      <c r="AG209" s="238"/>
      <c r="AH209" s="238"/>
      <c r="AI209" s="238"/>
      <c r="AJ209" s="23" t="s">
        <v>55</v>
      </c>
      <c r="AK209" s="50"/>
    </row>
    <row r="210" spans="1:38" customFormat="1" ht="108" x14ac:dyDescent="0.25">
      <c r="A210" s="22">
        <f>SUBTOTAL(3,M$5:M210)</f>
        <v>107</v>
      </c>
      <c r="B210" s="22" t="s">
        <v>1259</v>
      </c>
      <c r="C210" s="22" t="s">
        <v>1260</v>
      </c>
      <c r="D210" s="42" t="s">
        <v>1259</v>
      </c>
      <c r="E210" s="22"/>
      <c r="F210" s="22" t="s">
        <v>67</v>
      </c>
      <c r="G210" s="33" t="s">
        <v>1230</v>
      </c>
      <c r="H210" s="22" t="s">
        <v>1230</v>
      </c>
      <c r="I210" s="22">
        <v>72</v>
      </c>
      <c r="J210" s="22"/>
      <c r="K210" s="22" t="s">
        <v>1261</v>
      </c>
      <c r="L210" s="23" t="s">
        <v>1262</v>
      </c>
      <c r="M210" s="22" t="s">
        <v>1263</v>
      </c>
      <c r="N210" s="22" t="s">
        <v>1264</v>
      </c>
      <c r="O210" s="23" t="s">
        <v>1264</v>
      </c>
      <c r="P210" s="24" t="s">
        <v>1265</v>
      </c>
      <c r="Q210" s="22" t="s">
        <v>43</v>
      </c>
      <c r="R210" s="22" t="s">
        <v>80</v>
      </c>
      <c r="S210" s="22"/>
      <c r="T210" s="25" t="s">
        <v>46</v>
      </c>
      <c r="U210" s="77" t="s">
        <v>1265</v>
      </c>
      <c r="V210" s="78" t="s">
        <v>1266</v>
      </c>
      <c r="W210" s="40">
        <v>1.88</v>
      </c>
      <c r="X210" s="40" t="s">
        <v>73</v>
      </c>
      <c r="Y210" s="22" t="s">
        <v>73</v>
      </c>
      <c r="Z210" s="22" t="s">
        <v>73</v>
      </c>
      <c r="AA210" s="40" t="s">
        <v>73</v>
      </c>
      <c r="AB210" s="40" t="s">
        <v>73</v>
      </c>
      <c r="AC210" s="141" t="s">
        <v>1267</v>
      </c>
      <c r="AD210" s="22" t="s">
        <v>73</v>
      </c>
      <c r="AE210" s="23" t="s">
        <v>50</v>
      </c>
      <c r="AF210" s="23" t="s">
        <v>160</v>
      </c>
      <c r="AG210" s="23" t="s">
        <v>1238</v>
      </c>
      <c r="AH210" s="23" t="s">
        <v>1239</v>
      </c>
      <c r="AI210" s="23" t="s">
        <v>1268</v>
      </c>
      <c r="AJ210" s="23" t="s">
        <v>55</v>
      </c>
      <c r="AK210" s="50"/>
    </row>
    <row r="211" spans="1:38" customFormat="1" ht="144" x14ac:dyDescent="0.25">
      <c r="A211" s="22">
        <f>SUBTOTAL(3,M$5:M211)</f>
        <v>108</v>
      </c>
      <c r="B211" s="22" t="s">
        <v>1269</v>
      </c>
      <c r="C211" s="22" t="s">
        <v>1270</v>
      </c>
      <c r="D211" s="23" t="s">
        <v>1269</v>
      </c>
      <c r="E211" s="22"/>
      <c r="F211" s="22" t="s">
        <v>67</v>
      </c>
      <c r="G211" s="23" t="s">
        <v>1230</v>
      </c>
      <c r="H211" s="22" t="s">
        <v>1230</v>
      </c>
      <c r="I211" s="22">
        <v>73</v>
      </c>
      <c r="J211" s="22"/>
      <c r="K211" s="22" t="s">
        <v>1271</v>
      </c>
      <c r="L211" s="23" t="s">
        <v>1272</v>
      </c>
      <c r="M211" s="22" t="s">
        <v>1273</v>
      </c>
      <c r="N211" s="22" t="s">
        <v>1230</v>
      </c>
      <c r="O211" s="23" t="s">
        <v>1230</v>
      </c>
      <c r="P211" s="24" t="s">
        <v>1274</v>
      </c>
      <c r="Q211" s="22" t="s">
        <v>43</v>
      </c>
      <c r="R211" s="22" t="s">
        <v>671</v>
      </c>
      <c r="S211" s="22"/>
      <c r="T211" s="25" t="s">
        <v>46</v>
      </c>
      <c r="U211" s="26" t="s">
        <v>1275</v>
      </c>
      <c r="V211" s="66" t="s">
        <v>1276</v>
      </c>
      <c r="W211" s="40">
        <v>58.67</v>
      </c>
      <c r="X211" s="40" t="s">
        <v>73</v>
      </c>
      <c r="Y211" s="22" t="s">
        <v>73</v>
      </c>
      <c r="Z211" s="22" t="s">
        <v>73</v>
      </c>
      <c r="AA211" s="40" t="s">
        <v>73</v>
      </c>
      <c r="AB211" s="40" t="s">
        <v>73</v>
      </c>
      <c r="AC211" s="22" t="s">
        <v>73</v>
      </c>
      <c r="AD211" s="22" t="s">
        <v>73</v>
      </c>
      <c r="AE211" s="23" t="s">
        <v>146</v>
      </c>
      <c r="AF211" s="23" t="s">
        <v>1277</v>
      </c>
      <c r="AG211" s="23" t="s">
        <v>1238</v>
      </c>
      <c r="AH211" s="23" t="s">
        <v>1239</v>
      </c>
      <c r="AI211" s="23" t="s">
        <v>1278</v>
      </c>
      <c r="AJ211" s="23" t="s">
        <v>55</v>
      </c>
      <c r="AK211" s="50"/>
    </row>
    <row r="212" spans="1:38" customFormat="1" ht="108" x14ac:dyDescent="0.25">
      <c r="A212" s="22">
        <f>SUBTOTAL(3,M$5:M212)</f>
        <v>109</v>
      </c>
      <c r="B212" s="237" t="s">
        <v>1279</v>
      </c>
      <c r="C212" s="237" t="s">
        <v>1280</v>
      </c>
      <c r="D212" s="238" t="s">
        <v>1279</v>
      </c>
      <c r="E212" s="237"/>
      <c r="F212" s="237" t="s">
        <v>67</v>
      </c>
      <c r="G212" s="33" t="s">
        <v>1230</v>
      </c>
      <c r="H212" s="237" t="s">
        <v>1230</v>
      </c>
      <c r="I212" s="22">
        <v>74</v>
      </c>
      <c r="J212" s="237"/>
      <c r="K212" s="237" t="s">
        <v>1281</v>
      </c>
      <c r="L212" s="238" t="s">
        <v>1282</v>
      </c>
      <c r="M212" s="22" t="s">
        <v>1283</v>
      </c>
      <c r="N212" s="22" t="s">
        <v>1284</v>
      </c>
      <c r="O212" s="23" t="s">
        <v>1284</v>
      </c>
      <c r="P212" s="24" t="s">
        <v>1285</v>
      </c>
      <c r="Q212" s="22" t="s">
        <v>43</v>
      </c>
      <c r="R212" s="22" t="s">
        <v>239</v>
      </c>
      <c r="S212" s="22"/>
      <c r="T212" s="25" t="s">
        <v>58</v>
      </c>
      <c r="U212" s="26" t="s">
        <v>1286</v>
      </c>
      <c r="V212" s="66" t="s">
        <v>1287</v>
      </c>
      <c r="W212" s="40">
        <v>1.07</v>
      </c>
      <c r="X212" s="40"/>
      <c r="Y212" s="22"/>
      <c r="Z212" s="22"/>
      <c r="AA212" s="40"/>
      <c r="AB212" s="40"/>
      <c r="AC212" s="22"/>
      <c r="AD212" s="22"/>
      <c r="AE212" s="23" t="s">
        <v>146</v>
      </c>
      <c r="AF212" s="23" t="s">
        <v>1288</v>
      </c>
      <c r="AG212" s="23" t="s">
        <v>1238</v>
      </c>
      <c r="AH212" s="23" t="s">
        <v>1239</v>
      </c>
      <c r="AI212" s="23" t="s">
        <v>1278</v>
      </c>
      <c r="AJ212" s="23" t="s">
        <v>55</v>
      </c>
      <c r="AK212" s="50"/>
    </row>
    <row r="213" spans="1:38" customFormat="1" ht="90" x14ac:dyDescent="0.25">
      <c r="A213" s="237">
        <f>SUBTOTAL(3,M$5:M213)</f>
        <v>110</v>
      </c>
      <c r="B213" s="237"/>
      <c r="C213" s="237"/>
      <c r="D213" s="238"/>
      <c r="E213" s="237"/>
      <c r="F213" s="237"/>
      <c r="G213" s="33" t="s">
        <v>1230</v>
      </c>
      <c r="H213" s="237"/>
      <c r="I213" s="22">
        <v>74</v>
      </c>
      <c r="J213" s="237"/>
      <c r="K213" s="237"/>
      <c r="L213" s="238"/>
      <c r="M213" s="237" t="s">
        <v>1289</v>
      </c>
      <c r="N213" s="237" t="s">
        <v>1290</v>
      </c>
      <c r="O213" s="238" t="s">
        <v>1290</v>
      </c>
      <c r="P213" s="24" t="s">
        <v>1291</v>
      </c>
      <c r="Q213" s="22" t="s">
        <v>43</v>
      </c>
      <c r="R213" s="22" t="s">
        <v>80</v>
      </c>
      <c r="S213" s="22"/>
      <c r="T213" s="25" t="s">
        <v>46</v>
      </c>
      <c r="U213" s="26" t="s">
        <v>1292</v>
      </c>
      <c r="V213" s="66" t="s">
        <v>1293</v>
      </c>
      <c r="W213" s="40">
        <v>13.22</v>
      </c>
      <c r="X213" s="40"/>
      <c r="Y213" s="22"/>
      <c r="Z213" s="22"/>
      <c r="AA213" s="40"/>
      <c r="AB213" s="40"/>
      <c r="AC213" s="302" t="s">
        <v>167</v>
      </c>
      <c r="AD213" s="22"/>
      <c r="AE213" s="238" t="s">
        <v>50</v>
      </c>
      <c r="AF213" s="238" t="s">
        <v>160</v>
      </c>
      <c r="AG213" s="238" t="s">
        <v>1238</v>
      </c>
      <c r="AH213" s="238" t="s">
        <v>1239</v>
      </c>
      <c r="AI213" s="238" t="s">
        <v>1278</v>
      </c>
      <c r="AJ213" s="23" t="s">
        <v>55</v>
      </c>
      <c r="AK213" s="50"/>
    </row>
    <row r="214" spans="1:38" customFormat="1" ht="108" x14ac:dyDescent="0.25">
      <c r="A214" s="237"/>
      <c r="B214" s="237"/>
      <c r="C214" s="237"/>
      <c r="D214" s="238"/>
      <c r="E214" s="237"/>
      <c r="F214" s="237"/>
      <c r="G214" s="33" t="s">
        <v>1230</v>
      </c>
      <c r="H214" s="237"/>
      <c r="I214" s="22">
        <v>74</v>
      </c>
      <c r="J214" s="237"/>
      <c r="K214" s="237"/>
      <c r="L214" s="238"/>
      <c r="M214" s="237"/>
      <c r="N214" s="237"/>
      <c r="O214" s="238"/>
      <c r="P214" s="24" t="s">
        <v>1294</v>
      </c>
      <c r="Q214" s="22" t="s">
        <v>43</v>
      </c>
      <c r="R214" s="22" t="s">
        <v>80</v>
      </c>
      <c r="S214" s="22"/>
      <c r="T214" s="25" t="s">
        <v>58</v>
      </c>
      <c r="U214" s="26" t="s">
        <v>1295</v>
      </c>
      <c r="V214" s="66" t="s">
        <v>1296</v>
      </c>
      <c r="W214" s="40">
        <v>9.59</v>
      </c>
      <c r="X214" s="40"/>
      <c r="Y214" s="22"/>
      <c r="Z214" s="22"/>
      <c r="AA214" s="40"/>
      <c r="AB214" s="40"/>
      <c r="AC214" s="303"/>
      <c r="AD214" s="22"/>
      <c r="AE214" s="238"/>
      <c r="AF214" s="238"/>
      <c r="AG214" s="238"/>
      <c r="AH214" s="238"/>
      <c r="AI214" s="238"/>
      <c r="AJ214" s="23" t="s">
        <v>55</v>
      </c>
      <c r="AK214" s="50"/>
    </row>
    <row r="215" spans="1:38" customFormat="1" ht="72" x14ac:dyDescent="0.25">
      <c r="A215" s="237"/>
      <c r="B215" s="237"/>
      <c r="C215" s="237"/>
      <c r="D215" s="238"/>
      <c r="E215" s="237"/>
      <c r="F215" s="237"/>
      <c r="G215" s="33" t="s">
        <v>1230</v>
      </c>
      <c r="H215" s="237"/>
      <c r="I215" s="22">
        <v>74</v>
      </c>
      <c r="J215" s="237"/>
      <c r="K215" s="237"/>
      <c r="L215" s="238"/>
      <c r="M215" s="237"/>
      <c r="N215" s="237"/>
      <c r="O215" s="238"/>
      <c r="P215" s="24" t="s">
        <v>1297</v>
      </c>
      <c r="Q215" s="22" t="s">
        <v>43</v>
      </c>
      <c r="R215" s="22" t="s">
        <v>239</v>
      </c>
      <c r="S215" s="22"/>
      <c r="T215" s="25" t="s">
        <v>197</v>
      </c>
      <c r="U215" s="26" t="s">
        <v>1298</v>
      </c>
      <c r="V215" s="66" t="s">
        <v>1299</v>
      </c>
      <c r="W215" s="40">
        <v>1.63</v>
      </c>
      <c r="X215" s="40"/>
      <c r="Y215" s="22"/>
      <c r="Z215" s="22"/>
      <c r="AA215" s="40"/>
      <c r="AB215" s="40"/>
      <c r="AC215" s="22"/>
      <c r="AD215" s="22"/>
      <c r="AE215" s="238"/>
      <c r="AF215" s="238"/>
      <c r="AG215" s="238"/>
      <c r="AH215" s="238"/>
      <c r="AI215" s="238"/>
      <c r="AJ215" s="23" t="s">
        <v>55</v>
      </c>
      <c r="AK215" s="50"/>
    </row>
    <row r="216" spans="1:38" customFormat="1" ht="72" x14ac:dyDescent="0.25">
      <c r="A216" s="237">
        <f>SUBTOTAL(3,M$5:M216)</f>
        <v>111</v>
      </c>
      <c r="B216" s="237" t="s">
        <v>1279</v>
      </c>
      <c r="C216" s="237" t="s">
        <v>1300</v>
      </c>
      <c r="D216" s="238" t="s">
        <v>1279</v>
      </c>
      <c r="E216" s="237"/>
      <c r="F216" s="237"/>
      <c r="G216" s="23" t="s">
        <v>1230</v>
      </c>
      <c r="H216" s="237" t="s">
        <v>1230</v>
      </c>
      <c r="I216" s="22">
        <v>74</v>
      </c>
      <c r="J216" s="237"/>
      <c r="K216" s="237" t="s">
        <v>1281</v>
      </c>
      <c r="L216" s="238" t="s">
        <v>1282</v>
      </c>
      <c r="M216" s="237" t="s">
        <v>1301</v>
      </c>
      <c r="N216" s="237" t="s">
        <v>1302</v>
      </c>
      <c r="O216" s="238" t="s">
        <v>1302</v>
      </c>
      <c r="P216" s="24" t="s">
        <v>1303</v>
      </c>
      <c r="Q216" s="22" t="s">
        <v>43</v>
      </c>
      <c r="R216" s="22" t="s">
        <v>80</v>
      </c>
      <c r="S216" s="22"/>
      <c r="T216" s="25" t="s">
        <v>46</v>
      </c>
      <c r="U216" s="26" t="s">
        <v>1304</v>
      </c>
      <c r="V216" s="66" t="s">
        <v>1305</v>
      </c>
      <c r="W216" s="40">
        <v>29.93</v>
      </c>
      <c r="X216" s="40"/>
      <c r="Y216" s="22"/>
      <c r="Z216" s="22"/>
      <c r="AA216" s="40"/>
      <c r="AB216" s="40"/>
      <c r="AC216" s="304" t="s">
        <v>49</v>
      </c>
      <c r="AD216" s="22"/>
      <c r="AE216" s="238" t="s">
        <v>50</v>
      </c>
      <c r="AF216" s="238" t="s">
        <v>160</v>
      </c>
      <c r="AG216" s="238" t="s">
        <v>1238</v>
      </c>
      <c r="AH216" s="238" t="s">
        <v>1239</v>
      </c>
      <c r="AI216" s="238" t="s">
        <v>1268</v>
      </c>
      <c r="AJ216" s="23" t="s">
        <v>55</v>
      </c>
      <c r="AK216" s="50"/>
    </row>
    <row r="217" spans="1:38" customFormat="1" ht="90" x14ac:dyDescent="0.25">
      <c r="A217" s="237"/>
      <c r="B217" s="237"/>
      <c r="C217" s="237"/>
      <c r="D217" s="238"/>
      <c r="E217" s="237"/>
      <c r="F217" s="22"/>
      <c r="G217" s="23" t="s">
        <v>1230</v>
      </c>
      <c r="H217" s="237"/>
      <c r="I217" s="22">
        <v>74</v>
      </c>
      <c r="J217" s="237"/>
      <c r="K217" s="237"/>
      <c r="L217" s="238"/>
      <c r="M217" s="237"/>
      <c r="N217" s="237"/>
      <c r="O217" s="238"/>
      <c r="P217" s="24" t="s">
        <v>1306</v>
      </c>
      <c r="Q217" s="22" t="s">
        <v>43</v>
      </c>
      <c r="R217" s="22" t="s">
        <v>80</v>
      </c>
      <c r="S217" s="22"/>
      <c r="T217" s="25" t="s">
        <v>58</v>
      </c>
      <c r="U217" s="26" t="s">
        <v>1307</v>
      </c>
      <c r="V217" s="66" t="s">
        <v>1308</v>
      </c>
      <c r="W217" s="40">
        <v>21.82</v>
      </c>
      <c r="X217" s="40"/>
      <c r="Y217" s="22"/>
      <c r="Z217" s="22"/>
      <c r="AA217" s="40"/>
      <c r="AB217" s="40"/>
      <c r="AC217" s="305"/>
      <c r="AD217" s="22"/>
      <c r="AE217" s="238"/>
      <c r="AF217" s="238"/>
      <c r="AG217" s="238"/>
      <c r="AH217" s="238"/>
      <c r="AI217" s="238"/>
      <c r="AJ217" s="23" t="s">
        <v>55</v>
      </c>
      <c r="AK217" s="50"/>
    </row>
    <row r="218" spans="1:38" customFormat="1" ht="90" x14ac:dyDescent="0.25">
      <c r="A218" s="237"/>
      <c r="B218" s="237"/>
      <c r="C218" s="237"/>
      <c r="D218" s="238"/>
      <c r="E218" s="237"/>
      <c r="F218" s="22"/>
      <c r="G218" s="23" t="s">
        <v>1230</v>
      </c>
      <c r="H218" s="237"/>
      <c r="I218" s="22">
        <v>74</v>
      </c>
      <c r="J218" s="237"/>
      <c r="K218" s="237"/>
      <c r="L218" s="238"/>
      <c r="M218" s="237"/>
      <c r="N218" s="237"/>
      <c r="O218" s="238"/>
      <c r="P218" s="24" t="s">
        <v>1309</v>
      </c>
      <c r="Q218" s="22" t="s">
        <v>43</v>
      </c>
      <c r="R218" s="22" t="s">
        <v>266</v>
      </c>
      <c r="S218" s="22"/>
      <c r="T218" s="25" t="s">
        <v>197</v>
      </c>
      <c r="U218" s="26" t="s">
        <v>1310</v>
      </c>
      <c r="V218" s="66" t="s">
        <v>1311</v>
      </c>
      <c r="W218" s="40">
        <v>4.67</v>
      </c>
      <c r="X218" s="40"/>
      <c r="Y218" s="22"/>
      <c r="Z218" s="22"/>
      <c r="AA218" s="40"/>
      <c r="AB218" s="40"/>
      <c r="AC218" s="22"/>
      <c r="AD218" s="22"/>
      <c r="AE218" s="238"/>
      <c r="AF218" s="238"/>
      <c r="AG218" s="238"/>
      <c r="AH218" s="238"/>
      <c r="AI218" s="238"/>
      <c r="AJ218" s="23" t="s">
        <v>55</v>
      </c>
      <c r="AK218" s="50"/>
    </row>
    <row r="219" spans="1:38" customFormat="1" ht="54" x14ac:dyDescent="0.25">
      <c r="A219" s="237">
        <f>SUBTOTAL(3,M$5:M219)</f>
        <v>112</v>
      </c>
      <c r="B219" s="237" t="s">
        <v>1312</v>
      </c>
      <c r="C219" s="237" t="s">
        <v>1313</v>
      </c>
      <c r="D219" s="238" t="s">
        <v>1312</v>
      </c>
      <c r="E219" s="237"/>
      <c r="F219" s="22"/>
      <c r="G219" s="23" t="s">
        <v>1314</v>
      </c>
      <c r="H219" s="237" t="s">
        <v>1315</v>
      </c>
      <c r="I219" s="22">
        <v>74</v>
      </c>
      <c r="J219" s="237"/>
      <c r="K219" s="237" t="s">
        <v>1316</v>
      </c>
      <c r="L219" s="238" t="s">
        <v>1317</v>
      </c>
      <c r="M219" s="237" t="s">
        <v>1318</v>
      </c>
      <c r="N219" s="237" t="s">
        <v>1319</v>
      </c>
      <c r="O219" s="238" t="s">
        <v>1319</v>
      </c>
      <c r="P219" s="24" t="s">
        <v>85</v>
      </c>
      <c r="Q219" s="22" t="s">
        <v>96</v>
      </c>
      <c r="R219" s="22" t="s">
        <v>227</v>
      </c>
      <c r="S219" s="22"/>
      <c r="T219" s="25" t="s">
        <v>46</v>
      </c>
      <c r="U219" s="26" t="s">
        <v>1320</v>
      </c>
      <c r="V219" s="66" t="s">
        <v>1321</v>
      </c>
      <c r="W219" s="40"/>
      <c r="X219" s="40"/>
      <c r="Y219" s="22">
        <v>0.67</v>
      </c>
      <c r="Z219" s="35">
        <v>0.6</v>
      </c>
      <c r="AA219" s="41">
        <v>0.5</v>
      </c>
      <c r="AB219" s="40">
        <v>0.39</v>
      </c>
      <c r="AC219" s="22" t="s">
        <v>253</v>
      </c>
      <c r="AD219" s="22" t="s">
        <v>122</v>
      </c>
      <c r="AE219" s="238" t="s">
        <v>146</v>
      </c>
      <c r="AF219" s="238" t="s">
        <v>367</v>
      </c>
      <c r="AG219" s="265" t="s">
        <v>1322</v>
      </c>
      <c r="AH219" s="265" t="s">
        <v>1323</v>
      </c>
      <c r="AI219" s="265" t="s">
        <v>1324</v>
      </c>
      <c r="AJ219" s="23"/>
      <c r="AK219" s="50"/>
      <c r="AL219" s="36">
        <f>AB219/Y219</f>
        <v>0.58208955223880599</v>
      </c>
    </row>
    <row r="220" spans="1:38" customFormat="1" ht="108" x14ac:dyDescent="0.25">
      <c r="A220" s="237"/>
      <c r="B220" s="237"/>
      <c r="C220" s="237"/>
      <c r="D220" s="238"/>
      <c r="E220" s="237"/>
      <c r="F220" s="237"/>
      <c r="G220" s="23" t="s">
        <v>1314</v>
      </c>
      <c r="H220" s="237"/>
      <c r="I220" s="22">
        <v>74</v>
      </c>
      <c r="J220" s="237"/>
      <c r="K220" s="237"/>
      <c r="L220" s="238"/>
      <c r="M220" s="237"/>
      <c r="N220" s="237"/>
      <c r="O220" s="238"/>
      <c r="P220" s="24" t="s">
        <v>1325</v>
      </c>
      <c r="Q220" s="22" t="s">
        <v>43</v>
      </c>
      <c r="R220" s="22" t="s">
        <v>239</v>
      </c>
      <c r="S220" s="22"/>
      <c r="T220" s="25" t="s">
        <v>58</v>
      </c>
      <c r="U220" s="26" t="s">
        <v>1326</v>
      </c>
      <c r="V220" s="66" t="s">
        <v>1327</v>
      </c>
      <c r="W220" s="40">
        <v>6.97</v>
      </c>
      <c r="X220" s="40"/>
      <c r="Y220" s="22"/>
      <c r="Z220" s="22"/>
      <c r="AA220" s="40"/>
      <c r="AB220" s="40"/>
      <c r="AC220" s="142" t="s">
        <v>337</v>
      </c>
      <c r="AD220" s="22"/>
      <c r="AE220" s="238"/>
      <c r="AF220" s="238"/>
      <c r="AG220" s="266"/>
      <c r="AH220" s="266"/>
      <c r="AI220" s="266"/>
      <c r="AJ220" s="23" t="s">
        <v>55</v>
      </c>
      <c r="AK220" s="50"/>
    </row>
    <row r="221" spans="1:38" customFormat="1" ht="144" x14ac:dyDescent="0.25">
      <c r="A221" s="22">
        <f>SUBTOTAL(3,M$5:M221)</f>
        <v>113</v>
      </c>
      <c r="B221" s="237"/>
      <c r="C221" s="237"/>
      <c r="D221" s="238"/>
      <c r="E221" s="237"/>
      <c r="F221" s="237"/>
      <c r="G221" s="33" t="s">
        <v>1314</v>
      </c>
      <c r="H221" s="237"/>
      <c r="I221" s="22">
        <v>75</v>
      </c>
      <c r="J221" s="237"/>
      <c r="K221" s="237"/>
      <c r="L221" s="238"/>
      <c r="M221" s="22" t="s">
        <v>1328</v>
      </c>
      <c r="N221" s="22" t="s">
        <v>1329</v>
      </c>
      <c r="O221" s="23" t="s">
        <v>1329</v>
      </c>
      <c r="P221" s="24" t="s">
        <v>797</v>
      </c>
      <c r="Q221" s="22" t="s">
        <v>43</v>
      </c>
      <c r="R221" s="22" t="s">
        <v>239</v>
      </c>
      <c r="S221" s="40"/>
      <c r="T221" s="56"/>
      <c r="U221" s="83" t="s">
        <v>1330</v>
      </c>
      <c r="V221" s="70" t="s">
        <v>1331</v>
      </c>
      <c r="W221" s="22">
        <v>16.059999999999999</v>
      </c>
      <c r="X221" s="40"/>
      <c r="Y221" s="22"/>
      <c r="Z221" s="22"/>
      <c r="AA221" s="40"/>
      <c r="AB221" s="40"/>
      <c r="AC221" s="98" t="s">
        <v>715</v>
      </c>
      <c r="AD221" s="22"/>
      <c r="AE221" s="72" t="s">
        <v>146</v>
      </c>
      <c r="AF221" s="23" t="s">
        <v>367</v>
      </c>
      <c r="AG221" s="267"/>
      <c r="AH221" s="267"/>
      <c r="AI221" s="267"/>
      <c r="AJ221" s="23" t="s">
        <v>55</v>
      </c>
      <c r="AK221" s="50"/>
    </row>
    <row r="222" spans="1:38" customFormat="1" ht="144" x14ac:dyDescent="0.25">
      <c r="A222" s="237">
        <f>SUBTOTAL(3,M$5:M222)</f>
        <v>114</v>
      </c>
      <c r="B222" s="237" t="s">
        <v>1312</v>
      </c>
      <c r="C222" s="237" t="s">
        <v>1313</v>
      </c>
      <c r="D222" s="238" t="s">
        <v>1312</v>
      </c>
      <c r="E222" s="237"/>
      <c r="F222" s="237"/>
      <c r="G222" s="33" t="s">
        <v>1314</v>
      </c>
      <c r="H222" s="237"/>
      <c r="I222" s="22">
        <v>75</v>
      </c>
      <c r="J222" s="262"/>
      <c r="K222" s="262" t="s">
        <v>1316</v>
      </c>
      <c r="L222" s="265" t="s">
        <v>1317</v>
      </c>
      <c r="M222" s="237" t="s">
        <v>1332</v>
      </c>
      <c r="N222" s="237" t="s">
        <v>1333</v>
      </c>
      <c r="O222" s="238" t="s">
        <v>1333</v>
      </c>
      <c r="P222" s="24" t="s">
        <v>1334</v>
      </c>
      <c r="Q222" s="22" t="s">
        <v>43</v>
      </c>
      <c r="R222" s="22" t="s">
        <v>80</v>
      </c>
      <c r="S222" s="22"/>
      <c r="T222" s="25" t="s">
        <v>46</v>
      </c>
      <c r="U222" s="26" t="s">
        <v>1335</v>
      </c>
      <c r="V222" s="66" t="s">
        <v>1336</v>
      </c>
      <c r="W222" s="22">
        <v>44.35</v>
      </c>
      <c r="X222" s="40"/>
      <c r="Y222" s="22"/>
      <c r="Z222" s="22"/>
      <c r="AA222" s="40"/>
      <c r="AB222" s="40"/>
      <c r="AC222" s="43" t="s">
        <v>167</v>
      </c>
      <c r="AD222" s="22"/>
      <c r="AE222" s="279" t="s">
        <v>146</v>
      </c>
      <c r="AF222" s="238" t="s">
        <v>85</v>
      </c>
      <c r="AG222" s="238" t="s">
        <v>1322</v>
      </c>
      <c r="AH222" s="238" t="s">
        <v>1337</v>
      </c>
      <c r="AI222" s="238" t="s">
        <v>1338</v>
      </c>
      <c r="AJ222" s="23" t="s">
        <v>55</v>
      </c>
      <c r="AK222" s="50"/>
    </row>
    <row r="223" spans="1:38" customFormat="1" ht="90" x14ac:dyDescent="0.25">
      <c r="A223" s="237"/>
      <c r="B223" s="237"/>
      <c r="C223" s="237"/>
      <c r="D223" s="238"/>
      <c r="E223" s="237"/>
      <c r="F223" s="22"/>
      <c r="G223" s="33" t="s">
        <v>1314</v>
      </c>
      <c r="H223" s="22"/>
      <c r="I223" s="22">
        <v>75</v>
      </c>
      <c r="J223" s="263"/>
      <c r="K223" s="263"/>
      <c r="L223" s="267"/>
      <c r="M223" s="237"/>
      <c r="N223" s="237"/>
      <c r="O223" s="238"/>
      <c r="P223" s="24" t="s">
        <v>797</v>
      </c>
      <c r="Q223" s="22" t="s">
        <v>43</v>
      </c>
      <c r="R223" s="22" t="s">
        <v>239</v>
      </c>
      <c r="S223" s="40"/>
      <c r="T223" s="56"/>
      <c r="U223" s="83" t="s">
        <v>440</v>
      </c>
      <c r="V223" s="70" t="s">
        <v>1339</v>
      </c>
      <c r="W223" s="22">
        <v>24.38</v>
      </c>
      <c r="X223" s="40"/>
      <c r="Y223" s="22"/>
      <c r="Z223" s="22"/>
      <c r="AA223" s="40"/>
      <c r="AB223" s="40"/>
      <c r="AC223" s="22"/>
      <c r="AD223" s="22"/>
      <c r="AE223" s="279"/>
      <c r="AF223" s="238"/>
      <c r="AG223" s="238"/>
      <c r="AH223" s="238"/>
      <c r="AI223" s="238"/>
      <c r="AJ223" s="23" t="s">
        <v>55</v>
      </c>
      <c r="AK223" s="50"/>
    </row>
    <row r="224" spans="1:38" customFormat="1" ht="108" x14ac:dyDescent="0.25">
      <c r="A224" s="22">
        <f>SUBTOTAL(3,M$5:M224)</f>
        <v>115</v>
      </c>
      <c r="B224" s="22" t="s">
        <v>1340</v>
      </c>
      <c r="C224" s="22" t="s">
        <v>1341</v>
      </c>
      <c r="D224" s="23" t="s">
        <v>1342</v>
      </c>
      <c r="E224" s="22"/>
      <c r="F224" s="22" t="s">
        <v>67</v>
      </c>
      <c r="G224" s="23" t="s">
        <v>1314</v>
      </c>
      <c r="H224" s="22" t="s">
        <v>1315</v>
      </c>
      <c r="I224" s="22">
        <v>76</v>
      </c>
      <c r="J224" s="22"/>
      <c r="K224" s="22" t="s">
        <v>1343</v>
      </c>
      <c r="L224" s="23" t="s">
        <v>1344</v>
      </c>
      <c r="M224" s="22" t="s">
        <v>1345</v>
      </c>
      <c r="N224" s="22" t="s">
        <v>1346</v>
      </c>
      <c r="O224" s="23" t="s">
        <v>1346</v>
      </c>
      <c r="P224" s="24" t="s">
        <v>1347</v>
      </c>
      <c r="Q224" s="22" t="s">
        <v>43</v>
      </c>
      <c r="R224" s="22" t="s">
        <v>266</v>
      </c>
      <c r="S224" s="22"/>
      <c r="T224" s="25" t="s">
        <v>58</v>
      </c>
      <c r="U224" s="26" t="s">
        <v>1348</v>
      </c>
      <c r="V224" s="31" t="s">
        <v>1349</v>
      </c>
      <c r="W224" s="40">
        <v>8.6</v>
      </c>
      <c r="X224" s="40"/>
      <c r="Y224" s="22"/>
      <c r="Z224" s="22"/>
      <c r="AA224" s="40"/>
      <c r="AB224" s="40"/>
      <c r="AC224" s="22"/>
      <c r="AD224" s="22"/>
      <c r="AE224" s="72" t="s">
        <v>146</v>
      </c>
      <c r="AF224" s="23" t="s">
        <v>1350</v>
      </c>
      <c r="AG224" s="23" t="s">
        <v>1322</v>
      </c>
      <c r="AH224" s="23" t="s">
        <v>1337</v>
      </c>
      <c r="AI224" s="23" t="s">
        <v>1338</v>
      </c>
      <c r="AJ224" s="23" t="s">
        <v>55</v>
      </c>
      <c r="AK224" s="50"/>
    </row>
    <row r="225" spans="1:38" customFormat="1" ht="108" x14ac:dyDescent="0.25">
      <c r="A225" s="237">
        <f>SUBTOTAL(3,M$5:M225)</f>
        <v>116</v>
      </c>
      <c r="B225" s="237" t="s">
        <v>1351</v>
      </c>
      <c r="C225" s="237" t="s">
        <v>1352</v>
      </c>
      <c r="D225" s="238" t="s">
        <v>1351</v>
      </c>
      <c r="E225" s="237"/>
      <c r="F225" s="237" t="s">
        <v>67</v>
      </c>
      <c r="G225" s="23" t="s">
        <v>1314</v>
      </c>
      <c r="H225" s="237" t="s">
        <v>1315</v>
      </c>
      <c r="I225" s="22">
        <v>77</v>
      </c>
      <c r="J225" s="237"/>
      <c r="K225" s="237" t="s">
        <v>1353</v>
      </c>
      <c r="L225" s="238" t="s">
        <v>1354</v>
      </c>
      <c r="M225" s="237" t="s">
        <v>1355</v>
      </c>
      <c r="N225" s="237" t="s">
        <v>1356</v>
      </c>
      <c r="O225" s="238" t="s">
        <v>1356</v>
      </c>
      <c r="P225" s="24" t="s">
        <v>1357</v>
      </c>
      <c r="Q225" s="22" t="s">
        <v>43</v>
      </c>
      <c r="R225" s="22" t="s">
        <v>239</v>
      </c>
      <c r="S225" s="22"/>
      <c r="T225" s="25" t="s">
        <v>46</v>
      </c>
      <c r="U225" s="26" t="s">
        <v>1358</v>
      </c>
      <c r="V225" s="66" t="s">
        <v>1359</v>
      </c>
      <c r="W225" s="40">
        <v>3.28</v>
      </c>
      <c r="X225" s="40"/>
      <c r="Y225" s="22"/>
      <c r="Z225" s="22"/>
      <c r="AA225" s="40"/>
      <c r="AB225" s="40"/>
      <c r="AC225" s="22"/>
      <c r="AD225" s="22"/>
      <c r="AE225" s="279" t="s">
        <v>146</v>
      </c>
      <c r="AF225" s="238" t="s">
        <v>367</v>
      </c>
      <c r="AG225" s="265" t="s">
        <v>1322</v>
      </c>
      <c r="AH225" s="265" t="s">
        <v>1337</v>
      </c>
      <c r="AI225" s="265" t="s">
        <v>1338</v>
      </c>
      <c r="AJ225" s="23" t="s">
        <v>55</v>
      </c>
      <c r="AK225" s="50"/>
    </row>
    <row r="226" spans="1:38" customFormat="1" ht="108" x14ac:dyDescent="0.25">
      <c r="A226" s="237"/>
      <c r="B226" s="237"/>
      <c r="C226" s="237"/>
      <c r="D226" s="238"/>
      <c r="E226" s="237"/>
      <c r="F226" s="237"/>
      <c r="G226" s="23" t="s">
        <v>1314</v>
      </c>
      <c r="H226" s="237"/>
      <c r="I226" s="22">
        <v>77</v>
      </c>
      <c r="J226" s="237"/>
      <c r="K226" s="237"/>
      <c r="L226" s="238"/>
      <c r="M226" s="237"/>
      <c r="N226" s="237"/>
      <c r="O226" s="238"/>
      <c r="P226" s="24" t="s">
        <v>1360</v>
      </c>
      <c r="Q226" s="22" t="s">
        <v>43</v>
      </c>
      <c r="R226" s="22" t="s">
        <v>239</v>
      </c>
      <c r="S226" s="22"/>
      <c r="T226" s="25" t="s">
        <v>58</v>
      </c>
      <c r="U226" s="26" t="s">
        <v>1361</v>
      </c>
      <c r="V226" s="66" t="s">
        <v>1362</v>
      </c>
      <c r="W226" s="40">
        <v>2.58</v>
      </c>
      <c r="X226" s="40"/>
      <c r="Y226" s="22"/>
      <c r="Z226" s="22"/>
      <c r="AA226" s="40"/>
      <c r="AB226" s="40"/>
      <c r="AC226" s="22"/>
      <c r="AD226" s="22"/>
      <c r="AE226" s="279"/>
      <c r="AF226" s="238"/>
      <c r="AG226" s="267"/>
      <c r="AH226" s="267" t="s">
        <v>1337</v>
      </c>
      <c r="AI226" s="267" t="s">
        <v>1338</v>
      </c>
      <c r="AJ226" s="23" t="s">
        <v>55</v>
      </c>
      <c r="AK226" s="50"/>
    </row>
    <row r="227" spans="1:38" customFormat="1" ht="144" x14ac:dyDescent="0.25">
      <c r="A227" s="237">
        <f>SUBTOTAL(3,M$5:M227)</f>
        <v>117</v>
      </c>
      <c r="B227" s="237" t="s">
        <v>1351</v>
      </c>
      <c r="C227" s="237" t="s">
        <v>1352</v>
      </c>
      <c r="D227" s="238" t="s">
        <v>1351</v>
      </c>
      <c r="E227" s="237"/>
      <c r="F227" s="237"/>
      <c r="G227" s="23" t="s">
        <v>1314</v>
      </c>
      <c r="H227" s="38"/>
      <c r="I227" s="22">
        <v>77</v>
      </c>
      <c r="J227" s="237"/>
      <c r="K227" s="237" t="s">
        <v>1363</v>
      </c>
      <c r="L227" s="238" t="s">
        <v>1354</v>
      </c>
      <c r="M227" s="237" t="s">
        <v>1364</v>
      </c>
      <c r="N227" s="237" t="s">
        <v>1365</v>
      </c>
      <c r="O227" s="238" t="s">
        <v>1365</v>
      </c>
      <c r="P227" s="24" t="s">
        <v>1366</v>
      </c>
      <c r="Q227" s="22" t="s">
        <v>43</v>
      </c>
      <c r="R227" s="79" t="s">
        <v>80</v>
      </c>
      <c r="S227" s="22"/>
      <c r="T227" s="25" t="s">
        <v>46</v>
      </c>
      <c r="U227" s="26" t="s">
        <v>1367</v>
      </c>
      <c r="V227" s="66" t="s">
        <v>1368</v>
      </c>
      <c r="W227" s="22">
        <v>24.98</v>
      </c>
      <c r="X227" s="40"/>
      <c r="Y227" s="22"/>
      <c r="Z227" s="22"/>
      <c r="AA227" s="40"/>
      <c r="AB227" s="40"/>
      <c r="AC227" s="43" t="s">
        <v>167</v>
      </c>
      <c r="AD227" s="22"/>
      <c r="AE227" s="279" t="s">
        <v>50</v>
      </c>
      <c r="AF227" s="289" t="s">
        <v>73</v>
      </c>
      <c r="AG227" s="289" t="s">
        <v>73</v>
      </c>
      <c r="AH227" s="289" t="s">
        <v>73</v>
      </c>
      <c r="AI227" s="289" t="s">
        <v>73</v>
      </c>
      <c r="AJ227" s="23" t="s">
        <v>55</v>
      </c>
      <c r="AK227" s="50"/>
    </row>
    <row r="228" spans="1:38" customFormat="1" ht="162" x14ac:dyDescent="0.25">
      <c r="A228" s="237"/>
      <c r="B228" s="237"/>
      <c r="C228" s="237"/>
      <c r="D228" s="238"/>
      <c r="E228" s="237"/>
      <c r="F228" s="237"/>
      <c r="G228" s="23" t="s">
        <v>1314</v>
      </c>
      <c r="H228" s="38"/>
      <c r="I228" s="22">
        <v>77</v>
      </c>
      <c r="J228" s="237"/>
      <c r="K228" s="237"/>
      <c r="L228" s="238"/>
      <c r="M228" s="237"/>
      <c r="N228" s="237"/>
      <c r="O228" s="238"/>
      <c r="P228" s="24" t="s">
        <v>1369</v>
      </c>
      <c r="Q228" s="22" t="s">
        <v>43</v>
      </c>
      <c r="R228" s="22" t="s">
        <v>239</v>
      </c>
      <c r="S228" s="22"/>
      <c r="T228" s="25" t="s">
        <v>58</v>
      </c>
      <c r="U228" s="26" t="s">
        <v>1370</v>
      </c>
      <c r="V228" s="66" t="s">
        <v>1371</v>
      </c>
      <c r="W228" s="22">
        <v>14.38</v>
      </c>
      <c r="X228" s="40"/>
      <c r="Y228" s="22"/>
      <c r="Z228" s="22"/>
      <c r="AA228" s="40"/>
      <c r="AB228" s="40"/>
      <c r="AC228" s="22"/>
      <c r="AD228" s="22"/>
      <c r="AE228" s="279"/>
      <c r="AF228" s="279"/>
      <c r="AG228" s="279"/>
      <c r="AH228" s="279"/>
      <c r="AI228" s="279"/>
      <c r="AJ228" s="23" t="s">
        <v>55</v>
      </c>
      <c r="AK228" s="50"/>
    </row>
    <row r="229" spans="1:38" customFormat="1" ht="144" x14ac:dyDescent="0.25">
      <c r="A229" s="237">
        <f>SUBTOTAL(3,M$5:M229)</f>
        <v>118</v>
      </c>
      <c r="B229" s="237" t="s">
        <v>1351</v>
      </c>
      <c r="C229" s="237" t="s">
        <v>1352</v>
      </c>
      <c r="D229" s="238" t="s">
        <v>1351</v>
      </c>
      <c r="E229" s="237"/>
      <c r="F229" s="38"/>
      <c r="G229" s="23" t="s">
        <v>1314</v>
      </c>
      <c r="H229" s="38"/>
      <c r="I229" s="22">
        <v>77</v>
      </c>
      <c r="J229" s="262"/>
      <c r="K229" s="262" t="s">
        <v>1372</v>
      </c>
      <c r="L229" s="265" t="s">
        <v>1354</v>
      </c>
      <c r="M229" s="237" t="s">
        <v>1373</v>
      </c>
      <c r="N229" s="237" t="s">
        <v>1374</v>
      </c>
      <c r="O229" s="238" t="s">
        <v>1374</v>
      </c>
      <c r="P229" s="24" t="s">
        <v>1375</v>
      </c>
      <c r="Q229" s="22" t="s">
        <v>43</v>
      </c>
      <c r="R229" s="79" t="s">
        <v>80</v>
      </c>
      <c r="S229" s="22"/>
      <c r="T229" s="25" t="s">
        <v>46</v>
      </c>
      <c r="U229" s="26" t="s">
        <v>1376</v>
      </c>
      <c r="V229" s="66" t="s">
        <v>1377</v>
      </c>
      <c r="W229" s="22">
        <v>29.3</v>
      </c>
      <c r="X229" s="40"/>
      <c r="Y229" s="22"/>
      <c r="Z229" s="22"/>
      <c r="AA229" s="40"/>
      <c r="AB229" s="40"/>
      <c r="AC229" s="43" t="s">
        <v>167</v>
      </c>
      <c r="AD229" s="22"/>
      <c r="AE229" s="279" t="s">
        <v>50</v>
      </c>
      <c r="AF229" s="289" t="s">
        <v>73</v>
      </c>
      <c r="AG229" s="289" t="s">
        <v>73</v>
      </c>
      <c r="AH229" s="289" t="s">
        <v>73</v>
      </c>
      <c r="AI229" s="289" t="s">
        <v>73</v>
      </c>
      <c r="AJ229" s="23" t="s">
        <v>55</v>
      </c>
      <c r="AK229" s="50"/>
    </row>
    <row r="230" spans="1:38" customFormat="1" ht="144" x14ac:dyDescent="0.25">
      <c r="A230" s="237"/>
      <c r="B230" s="237"/>
      <c r="C230" s="237"/>
      <c r="D230" s="238"/>
      <c r="E230" s="237"/>
      <c r="F230" s="22"/>
      <c r="G230" s="23" t="s">
        <v>1314</v>
      </c>
      <c r="H230" s="22"/>
      <c r="I230" s="22">
        <v>77</v>
      </c>
      <c r="J230" s="264"/>
      <c r="K230" s="264"/>
      <c r="L230" s="266"/>
      <c r="M230" s="237"/>
      <c r="N230" s="237"/>
      <c r="O230" s="238"/>
      <c r="P230" s="24" t="s">
        <v>1378</v>
      </c>
      <c r="Q230" s="22" t="s">
        <v>43</v>
      </c>
      <c r="R230" s="22" t="s">
        <v>266</v>
      </c>
      <c r="S230" s="22"/>
      <c r="T230" s="25" t="s">
        <v>58</v>
      </c>
      <c r="U230" s="26" t="s">
        <v>1379</v>
      </c>
      <c r="V230" s="66" t="s">
        <v>1380</v>
      </c>
      <c r="W230" s="22">
        <v>8.8800000000000008</v>
      </c>
      <c r="X230" s="40"/>
      <c r="Y230" s="22"/>
      <c r="Z230" s="22"/>
      <c r="AA230" s="40"/>
      <c r="AB230" s="40"/>
      <c r="AC230" s="22"/>
      <c r="AD230" s="22"/>
      <c r="AE230" s="279"/>
      <c r="AF230" s="279"/>
      <c r="AG230" s="279"/>
      <c r="AH230" s="279"/>
      <c r="AI230" s="279"/>
      <c r="AJ230" s="23" t="s">
        <v>55</v>
      </c>
      <c r="AK230" s="50"/>
    </row>
    <row r="231" spans="1:38" customFormat="1" ht="127.5" x14ac:dyDescent="0.25">
      <c r="A231" s="237">
        <f>SUBTOTAL(3,M$5:M231)</f>
        <v>119</v>
      </c>
      <c r="B231" s="237" t="s">
        <v>1381</v>
      </c>
      <c r="C231" s="237" t="s">
        <v>1382</v>
      </c>
      <c r="D231" s="238" t="s">
        <v>1383</v>
      </c>
      <c r="E231" s="237"/>
      <c r="F231" s="22" t="s">
        <v>67</v>
      </c>
      <c r="G231" s="23" t="s">
        <v>1384</v>
      </c>
      <c r="H231" s="237" t="s">
        <v>1315</v>
      </c>
      <c r="I231" s="22">
        <v>78</v>
      </c>
      <c r="J231" s="237"/>
      <c r="K231" s="237" t="s">
        <v>1385</v>
      </c>
      <c r="L231" s="238" t="s">
        <v>1385</v>
      </c>
      <c r="M231" s="237" t="s">
        <v>1386</v>
      </c>
      <c r="N231" s="237" t="s">
        <v>1387</v>
      </c>
      <c r="O231" s="238" t="s">
        <v>1387</v>
      </c>
      <c r="P231" s="24" t="s">
        <v>1388</v>
      </c>
      <c r="Q231" s="22" t="s">
        <v>96</v>
      </c>
      <c r="R231" s="22" t="s">
        <v>227</v>
      </c>
      <c r="S231" s="22"/>
      <c r="T231" s="25" t="s">
        <v>46</v>
      </c>
      <c r="U231" s="26" t="s">
        <v>1389</v>
      </c>
      <c r="V231" s="143" t="s">
        <v>1390</v>
      </c>
      <c r="W231" s="144"/>
      <c r="X231" s="22">
        <v>37.53</v>
      </c>
      <c r="Y231" s="22">
        <v>20.68</v>
      </c>
      <c r="Z231" s="35">
        <v>0.66</v>
      </c>
      <c r="AA231" s="145" t="s">
        <v>1391</v>
      </c>
      <c r="AB231" s="116">
        <v>12.57</v>
      </c>
      <c r="AC231" s="22" t="s">
        <v>1392</v>
      </c>
      <c r="AD231" s="22" t="s">
        <v>101</v>
      </c>
      <c r="AE231" s="265" t="s">
        <v>50</v>
      </c>
      <c r="AF231" s="306" t="s">
        <v>886</v>
      </c>
      <c r="AG231" s="265" t="s">
        <v>1393</v>
      </c>
      <c r="AH231" s="265" t="s">
        <v>1394</v>
      </c>
      <c r="AI231" s="265" t="s">
        <v>1395</v>
      </c>
      <c r="AJ231" s="42" t="s">
        <v>1396</v>
      </c>
      <c r="AK231" s="50"/>
      <c r="AL231" s="36">
        <f>AB231/Y231</f>
        <v>0.60783365570599612</v>
      </c>
    </row>
    <row r="232" spans="1:38" customFormat="1" ht="144" x14ac:dyDescent="0.25">
      <c r="A232" s="264"/>
      <c r="B232" s="264"/>
      <c r="C232" s="264"/>
      <c r="D232" s="266"/>
      <c r="E232" s="264"/>
      <c r="F232" s="45" t="s">
        <v>67</v>
      </c>
      <c r="G232" s="49" t="s">
        <v>1384</v>
      </c>
      <c r="H232" s="264"/>
      <c r="I232" s="22">
        <v>78</v>
      </c>
      <c r="J232" s="237"/>
      <c r="K232" s="237"/>
      <c r="L232" s="238"/>
      <c r="M232" s="264"/>
      <c r="N232" s="264"/>
      <c r="O232" s="266"/>
      <c r="P232" s="24" t="s">
        <v>1397</v>
      </c>
      <c r="Q232" s="45" t="s">
        <v>180</v>
      </c>
      <c r="R232" s="22" t="s">
        <v>227</v>
      </c>
      <c r="S232" s="22"/>
      <c r="T232" s="22" t="s">
        <v>58</v>
      </c>
      <c r="U232" s="38" t="s">
        <v>1398</v>
      </c>
      <c r="V232" s="38" t="s">
        <v>1399</v>
      </c>
      <c r="W232" s="40"/>
      <c r="X232" s="106">
        <v>37.53</v>
      </c>
      <c r="Y232" s="45">
        <v>0.87</v>
      </c>
      <c r="Z232" s="35">
        <v>1</v>
      </c>
      <c r="AA232" s="35">
        <v>0.32</v>
      </c>
      <c r="AB232" s="22">
        <v>0</v>
      </c>
      <c r="AC232" s="22" t="s">
        <v>1400</v>
      </c>
      <c r="AD232" s="22" t="s">
        <v>1401</v>
      </c>
      <c r="AE232" s="266"/>
      <c r="AF232" s="307"/>
      <c r="AG232" s="266"/>
      <c r="AH232" s="266"/>
      <c r="AI232" s="266"/>
      <c r="AJ232" s="49" t="s">
        <v>180</v>
      </c>
      <c r="AK232" s="50"/>
      <c r="AL232" s="36"/>
    </row>
    <row r="233" spans="1:38" customFormat="1" ht="108" x14ac:dyDescent="0.25">
      <c r="A233" s="237"/>
      <c r="B233" s="237"/>
      <c r="C233" s="237"/>
      <c r="D233" s="238"/>
      <c r="E233" s="237"/>
      <c r="F233" s="22"/>
      <c r="G233" s="23" t="s">
        <v>1384</v>
      </c>
      <c r="H233" s="237"/>
      <c r="I233" s="22">
        <v>78</v>
      </c>
      <c r="J233" s="237"/>
      <c r="K233" s="237"/>
      <c r="L233" s="238"/>
      <c r="M233" s="237"/>
      <c r="N233" s="237"/>
      <c r="O233" s="238"/>
      <c r="P233" s="24" t="s">
        <v>1402</v>
      </c>
      <c r="Q233" s="22" t="s">
        <v>43</v>
      </c>
      <c r="R233" s="22" t="s">
        <v>239</v>
      </c>
      <c r="S233" s="22"/>
      <c r="T233" s="25" t="s">
        <v>46</v>
      </c>
      <c r="U233" s="26" t="s">
        <v>1403</v>
      </c>
      <c r="V233" s="66" t="s">
        <v>1404</v>
      </c>
      <c r="W233" s="29">
        <v>34.700000000000003</v>
      </c>
      <c r="X233" s="40"/>
      <c r="Y233" s="22"/>
      <c r="Z233" s="22"/>
      <c r="AA233" s="22"/>
      <c r="AB233" s="22"/>
      <c r="AC233" s="30" t="s">
        <v>61</v>
      </c>
      <c r="AD233" s="22"/>
      <c r="AE233" s="267"/>
      <c r="AF233" s="308"/>
      <c r="AG233" s="267"/>
      <c r="AH233" s="267"/>
      <c r="AI233" s="267"/>
      <c r="AJ233" s="23" t="s">
        <v>55</v>
      </c>
      <c r="AK233" s="50"/>
    </row>
    <row r="234" spans="1:38" customFormat="1" ht="108" x14ac:dyDescent="0.25">
      <c r="A234" s="22">
        <f>SUBTOTAL(3,M$5:M234)</f>
        <v>120</v>
      </c>
      <c r="B234" s="22" t="s">
        <v>1405</v>
      </c>
      <c r="C234" s="22" t="s">
        <v>1406</v>
      </c>
      <c r="D234" s="23" t="s">
        <v>1405</v>
      </c>
      <c r="E234" s="22"/>
      <c r="F234" s="237" t="s">
        <v>67</v>
      </c>
      <c r="G234" s="23" t="s">
        <v>1384</v>
      </c>
      <c r="H234" s="237" t="s">
        <v>1407</v>
      </c>
      <c r="I234" s="22">
        <v>79</v>
      </c>
      <c r="J234" s="22"/>
      <c r="K234" s="22" t="s">
        <v>1408</v>
      </c>
      <c r="L234" s="23" t="s">
        <v>1409</v>
      </c>
      <c r="M234" s="22" t="s">
        <v>1410</v>
      </c>
      <c r="N234" s="22" t="s">
        <v>1411</v>
      </c>
      <c r="O234" s="23" t="s">
        <v>1411</v>
      </c>
      <c r="P234" s="24" t="s">
        <v>1412</v>
      </c>
      <c r="Q234" s="22" t="s">
        <v>43</v>
      </c>
      <c r="R234" s="22" t="s">
        <v>239</v>
      </c>
      <c r="S234" s="22"/>
      <c r="T234" s="25" t="s">
        <v>46</v>
      </c>
      <c r="U234" s="26" t="s">
        <v>1413</v>
      </c>
      <c r="V234" s="66" t="s">
        <v>1414</v>
      </c>
      <c r="W234" s="29">
        <v>43.85</v>
      </c>
      <c r="X234" s="40"/>
      <c r="Y234" s="22"/>
      <c r="Z234" s="22"/>
      <c r="AA234" s="40"/>
      <c r="AB234" s="40"/>
      <c r="AC234" s="22"/>
      <c r="AD234" s="22"/>
      <c r="AE234" s="39" t="str">
        <f>AE231</f>
        <v>ULB</v>
      </c>
      <c r="AF234" s="39" t="str">
        <f t="shared" ref="AF234:AI234" si="2">AF231</f>
        <v>---</v>
      </c>
      <c r="AG234" s="39" t="str">
        <f t="shared" si="2"/>
        <v>Er. Rahul Kaushal 9780016670</v>
      </c>
      <c r="AH234" s="39" t="str">
        <f t="shared" si="2"/>
        <v>Er. Lakhpat Sachdeva 9878900252</v>
      </c>
      <c r="AI234" s="39" t="str">
        <f t="shared" si="2"/>
        <v>Er. Ranjodh Singh 9463604740</v>
      </c>
      <c r="AJ234" s="23" t="s">
        <v>55</v>
      </c>
      <c r="AK234" s="50"/>
    </row>
    <row r="235" spans="1:38" customFormat="1" ht="126" x14ac:dyDescent="0.25">
      <c r="A235" s="237">
        <f>SUBTOTAL(3,M$5:M235)</f>
        <v>121</v>
      </c>
      <c r="B235" s="237" t="s">
        <v>1405</v>
      </c>
      <c r="C235" s="237" t="s">
        <v>1406</v>
      </c>
      <c r="D235" s="238" t="s">
        <v>1405</v>
      </c>
      <c r="E235" s="237"/>
      <c r="F235" s="237"/>
      <c r="G235" s="23" t="s">
        <v>1384</v>
      </c>
      <c r="H235" s="237"/>
      <c r="I235" s="22">
        <v>79</v>
      </c>
      <c r="J235" s="237"/>
      <c r="K235" s="237" t="s">
        <v>1408</v>
      </c>
      <c r="L235" s="238" t="s">
        <v>1409</v>
      </c>
      <c r="M235" s="237" t="s">
        <v>1415</v>
      </c>
      <c r="N235" s="237" t="s">
        <v>1416</v>
      </c>
      <c r="O235" s="238" t="s">
        <v>1416</v>
      </c>
      <c r="P235" s="24" t="s">
        <v>1417</v>
      </c>
      <c r="Q235" s="22" t="s">
        <v>96</v>
      </c>
      <c r="R235" s="22" t="s">
        <v>227</v>
      </c>
      <c r="S235" s="22"/>
      <c r="T235" s="25" t="s">
        <v>46</v>
      </c>
      <c r="U235" s="143" t="s">
        <v>1418</v>
      </c>
      <c r="V235" s="143" t="s">
        <v>1419</v>
      </c>
      <c r="W235" s="22"/>
      <c r="X235" s="22">
        <v>7.55</v>
      </c>
      <c r="Y235" s="22">
        <v>6.94</v>
      </c>
      <c r="Z235" s="35">
        <v>0.95</v>
      </c>
      <c r="AA235" s="145" t="s">
        <v>1420</v>
      </c>
      <c r="AB235" s="116">
        <v>4.8499999999999996</v>
      </c>
      <c r="AC235" s="22" t="s">
        <v>1421</v>
      </c>
      <c r="AD235" s="22" t="s">
        <v>101</v>
      </c>
      <c r="AE235" s="279" t="s">
        <v>50</v>
      </c>
      <c r="AF235" s="289" t="s">
        <v>886</v>
      </c>
      <c r="AG235" s="238" t="s">
        <v>1393</v>
      </c>
      <c r="AH235" s="238" t="s">
        <v>1394</v>
      </c>
      <c r="AI235" s="238" t="s">
        <v>1395</v>
      </c>
      <c r="AJ235" s="23"/>
      <c r="AK235" s="50"/>
      <c r="AL235" s="36">
        <f>AB235/Y235</f>
        <v>0.69884726224783855</v>
      </c>
    </row>
    <row r="236" spans="1:38" customFormat="1" ht="108" x14ac:dyDescent="0.25">
      <c r="A236" s="237"/>
      <c r="B236" s="237"/>
      <c r="C236" s="237"/>
      <c r="D236" s="238"/>
      <c r="E236" s="237"/>
      <c r="F236" s="22"/>
      <c r="G236" s="23" t="s">
        <v>1384</v>
      </c>
      <c r="H236" s="237"/>
      <c r="I236" s="22">
        <v>79</v>
      </c>
      <c r="J236" s="237"/>
      <c r="K236" s="237"/>
      <c r="L236" s="238"/>
      <c r="M236" s="237"/>
      <c r="N236" s="237"/>
      <c r="O236" s="238"/>
      <c r="P236" s="24" t="s">
        <v>1422</v>
      </c>
      <c r="Q236" s="22" t="s">
        <v>43</v>
      </c>
      <c r="R236" s="22" t="s">
        <v>266</v>
      </c>
      <c r="S236" s="22"/>
      <c r="T236" s="25" t="s">
        <v>46</v>
      </c>
      <c r="U236" s="26" t="s">
        <v>1423</v>
      </c>
      <c r="V236" s="66" t="s">
        <v>1424</v>
      </c>
      <c r="W236" s="29">
        <v>9</v>
      </c>
      <c r="X236" s="22"/>
      <c r="Y236" s="22"/>
      <c r="Z236" s="35"/>
      <c r="AA236" s="145"/>
      <c r="AB236" s="116"/>
      <c r="AC236" s="22"/>
      <c r="AD236" s="22"/>
      <c r="AE236" s="279"/>
      <c r="AF236" s="289"/>
      <c r="AG236" s="238"/>
      <c r="AH236" s="238"/>
      <c r="AI236" s="238"/>
      <c r="AJ236" s="23" t="s">
        <v>55</v>
      </c>
      <c r="AK236" s="50"/>
    </row>
    <row r="237" spans="1:38" customFormat="1" ht="216" x14ac:dyDescent="0.25">
      <c r="A237" s="237"/>
      <c r="B237" s="237"/>
      <c r="C237" s="237"/>
      <c r="D237" s="238"/>
      <c r="E237" s="237"/>
      <c r="F237" s="22"/>
      <c r="G237" s="23" t="s">
        <v>1384</v>
      </c>
      <c r="H237" s="237"/>
      <c r="I237" s="22">
        <v>79</v>
      </c>
      <c r="J237" s="237"/>
      <c r="K237" s="237"/>
      <c r="L237" s="238"/>
      <c r="M237" s="237"/>
      <c r="N237" s="237"/>
      <c r="O237" s="238"/>
      <c r="P237" s="24" t="s">
        <v>1425</v>
      </c>
      <c r="Q237" s="22" t="s">
        <v>43</v>
      </c>
      <c r="R237" s="22" t="s">
        <v>80</v>
      </c>
      <c r="S237" s="22"/>
      <c r="T237" s="25" t="s">
        <v>58</v>
      </c>
      <c r="U237" s="26" t="s">
        <v>1426</v>
      </c>
      <c r="V237" s="66" t="s">
        <v>1427</v>
      </c>
      <c r="W237" s="29">
        <v>22.8</v>
      </c>
      <c r="X237" s="22"/>
      <c r="Y237" s="22"/>
      <c r="Z237" s="35"/>
      <c r="AA237" s="145"/>
      <c r="AB237" s="116"/>
      <c r="AC237" s="302" t="s">
        <v>167</v>
      </c>
      <c r="AD237" s="22"/>
      <c r="AE237" s="279"/>
      <c r="AF237" s="289"/>
      <c r="AG237" s="238"/>
      <c r="AH237" s="238"/>
      <c r="AI237" s="238"/>
      <c r="AJ237" s="23" t="s">
        <v>55</v>
      </c>
      <c r="AK237" s="50"/>
    </row>
    <row r="238" spans="1:38" customFormat="1" ht="252" x14ac:dyDescent="0.25">
      <c r="A238" s="237"/>
      <c r="B238" s="237"/>
      <c r="C238" s="237"/>
      <c r="D238" s="238"/>
      <c r="E238" s="237"/>
      <c r="F238" s="22"/>
      <c r="G238" s="23" t="s">
        <v>1384</v>
      </c>
      <c r="H238" s="237"/>
      <c r="I238" s="22">
        <v>79</v>
      </c>
      <c r="J238" s="237"/>
      <c r="K238" s="237"/>
      <c r="L238" s="238"/>
      <c r="M238" s="237"/>
      <c r="N238" s="237"/>
      <c r="O238" s="238"/>
      <c r="P238" s="24" t="s">
        <v>1428</v>
      </c>
      <c r="Q238" s="22" t="s">
        <v>43</v>
      </c>
      <c r="R238" s="22" t="s">
        <v>80</v>
      </c>
      <c r="S238" s="22"/>
      <c r="T238" s="25" t="s">
        <v>197</v>
      </c>
      <c r="U238" s="26" t="s">
        <v>1429</v>
      </c>
      <c r="V238" s="66" t="s">
        <v>1430</v>
      </c>
      <c r="W238" s="40">
        <v>22.69</v>
      </c>
      <c r="X238" s="22"/>
      <c r="Y238" s="22"/>
      <c r="Z238" s="35"/>
      <c r="AA238" s="145"/>
      <c r="AB238" s="116"/>
      <c r="AC238" s="303"/>
      <c r="AD238" s="22"/>
      <c r="AE238" s="279"/>
      <c r="AF238" s="289"/>
      <c r="AG238" s="238"/>
      <c r="AH238" s="238"/>
      <c r="AI238" s="238"/>
      <c r="AJ238" s="23" t="s">
        <v>55</v>
      </c>
      <c r="AK238" s="50"/>
    </row>
    <row r="239" spans="1:38" customFormat="1" ht="72" x14ac:dyDescent="0.25">
      <c r="A239" s="264">
        <f>SUBTOTAL(3,M$5:M239)</f>
        <v>122</v>
      </c>
      <c r="B239" s="264" t="s">
        <v>1431</v>
      </c>
      <c r="C239" s="264" t="s">
        <v>1432</v>
      </c>
      <c r="D239" s="266" t="s">
        <v>1431</v>
      </c>
      <c r="E239" s="264"/>
      <c r="F239" s="45" t="s">
        <v>67</v>
      </c>
      <c r="G239" s="49" t="s">
        <v>1384</v>
      </c>
      <c r="H239" s="264" t="s">
        <v>1407</v>
      </c>
      <c r="I239" s="22">
        <v>80</v>
      </c>
      <c r="J239" s="237"/>
      <c r="K239" s="237" t="s">
        <v>1433</v>
      </c>
      <c r="L239" s="238" t="s">
        <v>1434</v>
      </c>
      <c r="M239" s="264" t="s">
        <v>1435</v>
      </c>
      <c r="N239" s="264" t="s">
        <v>1407</v>
      </c>
      <c r="O239" s="266" t="s">
        <v>1407</v>
      </c>
      <c r="P239" s="146" t="s">
        <v>1436</v>
      </c>
      <c r="Q239" s="45" t="s">
        <v>180</v>
      </c>
      <c r="R239" s="22" t="s">
        <v>709</v>
      </c>
      <c r="S239" s="22"/>
      <c r="T239" s="25" t="s">
        <v>46</v>
      </c>
      <c r="U239" s="147" t="s">
        <v>1437</v>
      </c>
      <c r="V239" s="148">
        <v>1</v>
      </c>
      <c r="W239" s="149"/>
      <c r="X239" s="45">
        <v>15.43</v>
      </c>
      <c r="Y239" s="45">
        <v>15.05</v>
      </c>
      <c r="Z239" s="35">
        <v>1</v>
      </c>
      <c r="AA239" s="41">
        <v>0.73</v>
      </c>
      <c r="AB239" s="29">
        <v>13.68</v>
      </c>
      <c r="AC239" s="22" t="s">
        <v>1438</v>
      </c>
      <c r="AD239" s="22" t="s">
        <v>784</v>
      </c>
      <c r="AE239" s="266" t="s">
        <v>50</v>
      </c>
      <c r="AF239" s="309" t="s">
        <v>886</v>
      </c>
      <c r="AG239" s="266" t="s">
        <v>1393</v>
      </c>
      <c r="AH239" s="266" t="s">
        <v>1394</v>
      </c>
      <c r="AI239" s="266" t="s">
        <v>1395</v>
      </c>
      <c r="AJ239" s="49" t="s">
        <v>180</v>
      </c>
      <c r="AK239" s="50"/>
      <c r="AL239" s="36">
        <f>AB239/Y239</f>
        <v>0.90897009966777398</v>
      </c>
    </row>
    <row r="240" spans="1:38" customFormat="1" ht="234" x14ac:dyDescent="0.25">
      <c r="A240" s="237"/>
      <c r="B240" s="237"/>
      <c r="C240" s="237"/>
      <c r="D240" s="238"/>
      <c r="E240" s="237"/>
      <c r="F240" s="22"/>
      <c r="G240" s="23" t="s">
        <v>1384</v>
      </c>
      <c r="H240" s="237"/>
      <c r="I240" s="22">
        <v>80</v>
      </c>
      <c r="J240" s="237"/>
      <c r="K240" s="237"/>
      <c r="L240" s="238"/>
      <c r="M240" s="237"/>
      <c r="N240" s="237"/>
      <c r="O240" s="238"/>
      <c r="P240" s="24" t="s">
        <v>1439</v>
      </c>
      <c r="Q240" s="22" t="s">
        <v>43</v>
      </c>
      <c r="R240" s="22" t="s">
        <v>266</v>
      </c>
      <c r="S240" s="22"/>
      <c r="T240" s="25" t="s">
        <v>46</v>
      </c>
      <c r="U240" s="26" t="s">
        <v>1440</v>
      </c>
      <c r="V240" s="66" t="s">
        <v>1441</v>
      </c>
      <c r="W240" s="27">
        <v>14.15</v>
      </c>
      <c r="X240" s="22"/>
      <c r="Y240" s="22"/>
      <c r="Z240" s="35"/>
      <c r="AA240" s="41"/>
      <c r="AB240" s="29"/>
      <c r="AC240" s="22"/>
      <c r="AD240" s="22"/>
      <c r="AE240" s="265"/>
      <c r="AF240" s="310"/>
      <c r="AG240" s="265"/>
      <c r="AH240" s="265"/>
      <c r="AI240" s="265"/>
      <c r="AJ240" s="23" t="s">
        <v>55</v>
      </c>
      <c r="AK240" s="50"/>
    </row>
    <row r="241" spans="1:38" customFormat="1" ht="90" x14ac:dyDescent="0.25">
      <c r="A241" s="237">
        <f>SUBTOTAL(3,M$5:M241)</f>
        <v>123</v>
      </c>
      <c r="B241" s="237" t="s">
        <v>1442</v>
      </c>
      <c r="C241" s="237" t="s">
        <v>1443</v>
      </c>
      <c r="D241" s="238" t="s">
        <v>1442</v>
      </c>
      <c r="E241" s="262" t="s">
        <v>1444</v>
      </c>
      <c r="F241" s="237" t="s">
        <v>35</v>
      </c>
      <c r="G241" s="23" t="s">
        <v>1384</v>
      </c>
      <c r="H241" s="237" t="s">
        <v>1445</v>
      </c>
      <c r="I241" s="38">
        <v>81</v>
      </c>
      <c r="J241" s="237"/>
      <c r="K241" s="237" t="s">
        <v>1446</v>
      </c>
      <c r="L241" s="238" t="s">
        <v>1445</v>
      </c>
      <c r="M241" s="237" t="s">
        <v>1447</v>
      </c>
      <c r="N241" s="237" t="s">
        <v>1384</v>
      </c>
      <c r="O241" s="238" t="s">
        <v>1384</v>
      </c>
      <c r="P241" s="24" t="s">
        <v>1448</v>
      </c>
      <c r="Q241" s="22" t="s">
        <v>96</v>
      </c>
      <c r="R241" s="22" t="s">
        <v>97</v>
      </c>
      <c r="S241" s="22"/>
      <c r="T241" s="25" t="s">
        <v>46</v>
      </c>
      <c r="U241" s="143" t="s">
        <v>1449</v>
      </c>
      <c r="V241" s="143" t="s">
        <v>1450</v>
      </c>
      <c r="W241" s="150"/>
      <c r="X241" s="22">
        <v>105.74</v>
      </c>
      <c r="Y241" s="22">
        <v>86.54</v>
      </c>
      <c r="Z241" s="35">
        <v>0.95</v>
      </c>
      <c r="AA241" s="41">
        <v>0.84</v>
      </c>
      <c r="AB241" s="29">
        <v>72.510000000000005</v>
      </c>
      <c r="AC241" s="22" t="s">
        <v>1392</v>
      </c>
      <c r="AD241" s="22" t="s">
        <v>101</v>
      </c>
      <c r="AE241" s="238" t="s">
        <v>50</v>
      </c>
      <c r="AF241" s="289" t="s">
        <v>886</v>
      </c>
      <c r="AG241" s="238" t="s">
        <v>1393</v>
      </c>
      <c r="AH241" s="238" t="s">
        <v>1451</v>
      </c>
      <c r="AI241" s="238" t="s">
        <v>1452</v>
      </c>
      <c r="AJ241" s="151" t="s">
        <v>1453</v>
      </c>
      <c r="AK241" s="50"/>
      <c r="AL241" s="36">
        <f>AB241/Y241</f>
        <v>0.83787843771666282</v>
      </c>
    </row>
    <row r="242" spans="1:38" customFormat="1" ht="108" x14ac:dyDescent="0.25">
      <c r="A242" s="237"/>
      <c r="B242" s="237"/>
      <c r="C242" s="237"/>
      <c r="D242" s="238"/>
      <c r="E242" s="264"/>
      <c r="F242" s="264"/>
      <c r="G242" s="23" t="s">
        <v>1384</v>
      </c>
      <c r="H242" s="237"/>
      <c r="I242" s="38">
        <v>81</v>
      </c>
      <c r="J242" s="237"/>
      <c r="K242" s="237"/>
      <c r="L242" s="238"/>
      <c r="M242" s="237"/>
      <c r="N242" s="237"/>
      <c r="O242" s="238"/>
      <c r="P242" s="24" t="s">
        <v>1454</v>
      </c>
      <c r="Q242" s="22" t="s">
        <v>96</v>
      </c>
      <c r="R242" s="22" t="s">
        <v>97</v>
      </c>
      <c r="S242" s="22"/>
      <c r="T242" s="25" t="s">
        <v>58</v>
      </c>
      <c r="U242" s="143" t="s">
        <v>1455</v>
      </c>
      <c r="V242" s="143" t="s">
        <v>1456</v>
      </c>
      <c r="W242" s="152"/>
      <c r="X242" s="40">
        <v>82.69</v>
      </c>
      <c r="Y242" s="27">
        <v>3.3</v>
      </c>
      <c r="Z242" s="41">
        <v>0.95</v>
      </c>
      <c r="AA242" s="41">
        <v>0.82</v>
      </c>
      <c r="AB242" s="40">
        <v>2.71</v>
      </c>
      <c r="AC242" s="22" t="s">
        <v>1457</v>
      </c>
      <c r="AD242" s="22" t="s">
        <v>101</v>
      </c>
      <c r="AE242" s="238"/>
      <c r="AF242" s="289"/>
      <c r="AG242" s="238"/>
      <c r="AH242" s="238"/>
      <c r="AI242" s="238"/>
      <c r="AJ242" s="72"/>
      <c r="AK242" s="50"/>
      <c r="AL242" s="36">
        <f>AB242/Y242</f>
        <v>0.82121212121212128</v>
      </c>
    </row>
    <row r="243" spans="1:38" customFormat="1" ht="180" x14ac:dyDescent="0.25">
      <c r="A243" s="263"/>
      <c r="B243" s="263"/>
      <c r="C243" s="263"/>
      <c r="D243" s="267"/>
      <c r="E243" s="264"/>
      <c r="F243" s="264"/>
      <c r="G243" s="53" t="s">
        <v>1384</v>
      </c>
      <c r="H243" s="264"/>
      <c r="I243" s="38">
        <v>81</v>
      </c>
      <c r="J243" s="237"/>
      <c r="K243" s="237"/>
      <c r="L243" s="238"/>
      <c r="M243" s="263"/>
      <c r="N243" s="263"/>
      <c r="O243" s="267"/>
      <c r="P243" s="24" t="s">
        <v>1458</v>
      </c>
      <c r="Q243" s="52" t="s">
        <v>180</v>
      </c>
      <c r="R243" s="22" t="s">
        <v>97</v>
      </c>
      <c r="S243" s="22"/>
      <c r="T243" s="56" t="s">
        <v>197</v>
      </c>
      <c r="U243" s="147" t="s">
        <v>1459</v>
      </c>
      <c r="V243" s="147" t="s">
        <v>1460</v>
      </c>
      <c r="W243" s="152"/>
      <c r="X243" s="263" t="s">
        <v>1461</v>
      </c>
      <c r="Y243" s="52">
        <v>16.22</v>
      </c>
      <c r="Z243" s="41">
        <v>1</v>
      </c>
      <c r="AA243" s="41">
        <v>1</v>
      </c>
      <c r="AB243" s="40">
        <v>14.98</v>
      </c>
      <c r="AC243" s="22" t="s">
        <v>1462</v>
      </c>
      <c r="AD243" s="22" t="s">
        <v>1463</v>
      </c>
      <c r="AE243" s="266"/>
      <c r="AF243" s="309"/>
      <c r="AG243" s="266"/>
      <c r="AH243" s="266"/>
      <c r="AI243" s="266"/>
      <c r="AJ243" s="53" t="s">
        <v>180</v>
      </c>
      <c r="AK243" s="50"/>
      <c r="AL243" s="36">
        <f>AB243/Y243</f>
        <v>0.92355117139334164</v>
      </c>
    </row>
    <row r="244" spans="1:38" customFormat="1" ht="180" x14ac:dyDescent="0.25">
      <c r="A244" s="237"/>
      <c r="B244" s="237"/>
      <c r="C244" s="237"/>
      <c r="D244" s="238"/>
      <c r="E244" s="264"/>
      <c r="F244" s="264"/>
      <c r="G244" s="23" t="s">
        <v>1384</v>
      </c>
      <c r="H244" s="264"/>
      <c r="I244" s="38">
        <v>81</v>
      </c>
      <c r="J244" s="237"/>
      <c r="K244" s="237"/>
      <c r="L244" s="238"/>
      <c r="M244" s="237"/>
      <c r="N244" s="237"/>
      <c r="O244" s="238"/>
      <c r="P244" s="24" t="s">
        <v>1464</v>
      </c>
      <c r="Q244" s="22" t="s">
        <v>180</v>
      </c>
      <c r="R244" s="22" t="s">
        <v>97</v>
      </c>
      <c r="S244" s="22"/>
      <c r="T244" s="56" t="s">
        <v>201</v>
      </c>
      <c r="U244" s="147" t="s">
        <v>1465</v>
      </c>
      <c r="V244" s="147" t="s">
        <v>1466</v>
      </c>
      <c r="W244" s="152"/>
      <c r="X244" s="237"/>
      <c r="Y244" s="22">
        <v>12.88</v>
      </c>
      <c r="Z244" s="41">
        <v>1</v>
      </c>
      <c r="AA244" s="41">
        <v>1</v>
      </c>
      <c r="AB244" s="29">
        <v>11.59</v>
      </c>
      <c r="AC244" s="22" t="s">
        <v>1462</v>
      </c>
      <c r="AD244" s="22" t="s">
        <v>216</v>
      </c>
      <c r="AE244" s="266"/>
      <c r="AF244" s="309"/>
      <c r="AG244" s="266"/>
      <c r="AH244" s="266"/>
      <c r="AI244" s="266"/>
      <c r="AJ244" s="23" t="s">
        <v>180</v>
      </c>
      <c r="AK244" s="50"/>
      <c r="AL244" s="36">
        <f>AB244/Y244</f>
        <v>0.89984472049689435</v>
      </c>
    </row>
    <row r="245" spans="1:38" customFormat="1" ht="144" x14ac:dyDescent="0.25">
      <c r="A245" s="262">
        <f>SUBTOTAL(3,M$5:M246)</f>
        <v>124</v>
      </c>
      <c r="B245" s="262" t="s">
        <v>1442</v>
      </c>
      <c r="C245" s="262" t="s">
        <v>1443</v>
      </c>
      <c r="D245" s="265" t="s">
        <v>1442</v>
      </c>
      <c r="E245" s="264"/>
      <c r="F245" s="264"/>
      <c r="G245" s="58" t="s">
        <v>1384</v>
      </c>
      <c r="H245" s="264"/>
      <c r="I245" s="38">
        <v>81</v>
      </c>
      <c r="J245" s="237"/>
      <c r="K245" s="237" t="s">
        <v>1446</v>
      </c>
      <c r="L245" s="238" t="s">
        <v>1445</v>
      </c>
      <c r="M245" s="262" t="s">
        <v>1447</v>
      </c>
      <c r="N245" s="262" t="s">
        <v>1384</v>
      </c>
      <c r="O245" s="265" t="s">
        <v>1384</v>
      </c>
      <c r="P245" s="24" t="s">
        <v>1467</v>
      </c>
      <c r="Q245" s="55" t="s">
        <v>180</v>
      </c>
      <c r="R245" s="22" t="s">
        <v>97</v>
      </c>
      <c r="S245" s="22"/>
      <c r="T245" s="56" t="s">
        <v>205</v>
      </c>
      <c r="U245" s="46" t="s">
        <v>1468</v>
      </c>
      <c r="V245" s="46" t="s">
        <v>1469</v>
      </c>
      <c r="W245" s="22"/>
      <c r="X245" s="64">
        <v>1.36</v>
      </c>
      <c r="Y245" s="55">
        <v>1.21</v>
      </c>
      <c r="Z245" s="41">
        <v>1</v>
      </c>
      <c r="AA245" s="41">
        <v>1</v>
      </c>
      <c r="AB245" s="40">
        <v>1.21</v>
      </c>
      <c r="AC245" s="22" t="s">
        <v>1462</v>
      </c>
      <c r="AD245" s="22" t="s">
        <v>184</v>
      </c>
      <c r="AE245" s="266"/>
      <c r="AF245" s="309"/>
      <c r="AG245" s="266"/>
      <c r="AH245" s="266"/>
      <c r="AI245" s="266"/>
      <c r="AJ245" s="58" t="s">
        <v>180</v>
      </c>
      <c r="AK245" s="50"/>
      <c r="AL245" s="36">
        <f>AB245/Y245</f>
        <v>1</v>
      </c>
    </row>
    <row r="246" spans="1:38" customFormat="1" ht="306" x14ac:dyDescent="0.25">
      <c r="A246" s="237"/>
      <c r="B246" s="237"/>
      <c r="C246" s="237"/>
      <c r="D246" s="238"/>
      <c r="E246" s="263"/>
      <c r="F246" s="263"/>
      <c r="G246" s="23" t="s">
        <v>1384</v>
      </c>
      <c r="H246" s="237"/>
      <c r="I246" s="22">
        <v>81</v>
      </c>
      <c r="J246" s="237"/>
      <c r="K246" s="237"/>
      <c r="L246" s="238"/>
      <c r="M246" s="237"/>
      <c r="N246" s="237"/>
      <c r="O246" s="238"/>
      <c r="P246" s="24" t="s">
        <v>1470</v>
      </c>
      <c r="Q246" s="22" t="s">
        <v>43</v>
      </c>
      <c r="R246" s="22" t="s">
        <v>266</v>
      </c>
      <c r="S246" s="22"/>
      <c r="T246" s="25" t="s">
        <v>46</v>
      </c>
      <c r="U246" s="26" t="s">
        <v>1471</v>
      </c>
      <c r="V246" s="153" t="s">
        <v>1472</v>
      </c>
      <c r="W246" s="22">
        <v>124.87</v>
      </c>
      <c r="X246" s="40"/>
      <c r="Y246" s="22"/>
      <c r="Z246" s="41"/>
      <c r="AA246" s="41"/>
      <c r="AB246" s="40"/>
      <c r="AC246" s="22"/>
      <c r="AD246" s="22"/>
      <c r="AE246" s="238"/>
      <c r="AF246" s="289"/>
      <c r="AG246" s="238"/>
      <c r="AH246" s="238"/>
      <c r="AI246" s="238"/>
      <c r="AJ246" s="23" t="s">
        <v>55</v>
      </c>
      <c r="AK246" s="50"/>
    </row>
    <row r="247" spans="1:38" customFormat="1" ht="126" x14ac:dyDescent="0.25">
      <c r="A247" s="22">
        <f>SUBTOTAL(3,M$5:M247)</f>
        <v>125</v>
      </c>
      <c r="B247" s="22" t="s">
        <v>1473</v>
      </c>
      <c r="C247" s="22" t="s">
        <v>1474</v>
      </c>
      <c r="D247" s="23" t="s">
        <v>1473</v>
      </c>
      <c r="E247" s="22"/>
      <c r="F247" s="22" t="s">
        <v>67</v>
      </c>
      <c r="G247" s="23" t="s">
        <v>1314</v>
      </c>
      <c r="H247" s="22" t="s">
        <v>1315</v>
      </c>
      <c r="I247" s="22">
        <v>82</v>
      </c>
      <c r="J247" s="22"/>
      <c r="K247" s="22" t="s">
        <v>1475</v>
      </c>
      <c r="L247" s="23" t="s">
        <v>1476</v>
      </c>
      <c r="M247" s="22" t="s">
        <v>1477</v>
      </c>
      <c r="N247" s="22" t="s">
        <v>1478</v>
      </c>
      <c r="O247" s="23" t="s">
        <v>1478</v>
      </c>
      <c r="P247" s="24"/>
      <c r="Q247" s="22"/>
      <c r="R247" s="22"/>
      <c r="S247" s="22"/>
      <c r="T247" s="25"/>
      <c r="U247" s="31"/>
      <c r="V247" s="31"/>
      <c r="W247" s="22"/>
      <c r="X247" s="40"/>
      <c r="Y247" s="22"/>
      <c r="Z247" s="22"/>
      <c r="AA247" s="40"/>
      <c r="AB247" s="40"/>
      <c r="AC247" s="22"/>
      <c r="AD247" s="22"/>
      <c r="AE247" s="238"/>
      <c r="AF247" s="289"/>
      <c r="AG247" s="238"/>
      <c r="AH247" s="238"/>
      <c r="AI247" s="238"/>
      <c r="AJ247" s="23" t="s">
        <v>74</v>
      </c>
      <c r="AK247" s="50"/>
    </row>
    <row r="248" spans="1:38" customFormat="1" ht="90" x14ac:dyDescent="0.25">
      <c r="A248" s="22">
        <f>SUBTOTAL(3,M$5:M248)</f>
        <v>126</v>
      </c>
      <c r="B248" s="22" t="s">
        <v>1479</v>
      </c>
      <c r="C248" s="22" t="s">
        <v>1480</v>
      </c>
      <c r="D248" s="23" t="s">
        <v>1479</v>
      </c>
      <c r="E248" s="22"/>
      <c r="F248" s="22" t="s">
        <v>67</v>
      </c>
      <c r="G248" s="23" t="s">
        <v>1481</v>
      </c>
      <c r="H248" s="22" t="s">
        <v>1482</v>
      </c>
      <c r="I248" s="22">
        <v>83</v>
      </c>
      <c r="J248" s="22"/>
      <c r="K248" s="22" t="s">
        <v>1483</v>
      </c>
      <c r="L248" s="23" t="s">
        <v>1484</v>
      </c>
      <c r="M248" s="22" t="s">
        <v>1485</v>
      </c>
      <c r="N248" s="22" t="s">
        <v>1486</v>
      </c>
      <c r="O248" s="23" t="s">
        <v>1486</v>
      </c>
      <c r="P248" s="24"/>
      <c r="Q248" s="22"/>
      <c r="R248" s="22"/>
      <c r="S248" s="22"/>
      <c r="T248" s="25"/>
      <c r="U248" s="31"/>
      <c r="V248" s="31"/>
      <c r="W248" s="22"/>
      <c r="X248" s="40"/>
      <c r="Y248" s="22"/>
      <c r="Z248" s="22"/>
      <c r="AA248" s="40"/>
      <c r="AB248" s="40"/>
      <c r="AC248" s="22"/>
      <c r="AD248" s="22"/>
      <c r="AE248" s="154"/>
      <c r="AF248" s="154"/>
      <c r="AG248" s="285" t="s">
        <v>74</v>
      </c>
      <c r="AH248" s="286"/>
      <c r="AI248" s="287"/>
      <c r="AJ248" s="23" t="s">
        <v>74</v>
      </c>
      <c r="AK248" s="50"/>
    </row>
    <row r="249" spans="1:38" customFormat="1" ht="144" x14ac:dyDescent="0.25">
      <c r="A249" s="264">
        <f>SUBTOTAL(3,M$5:M249)</f>
        <v>127</v>
      </c>
      <c r="B249" s="264" t="s">
        <v>1487</v>
      </c>
      <c r="C249" s="264" t="s">
        <v>1488</v>
      </c>
      <c r="D249" s="266" t="s">
        <v>1487</v>
      </c>
      <c r="E249" s="264" t="s">
        <v>1489</v>
      </c>
      <c r="F249" s="22" t="s">
        <v>35</v>
      </c>
      <c r="G249" s="49" t="s">
        <v>1490</v>
      </c>
      <c r="H249" s="22" t="s">
        <v>1491</v>
      </c>
      <c r="I249" s="22">
        <v>84</v>
      </c>
      <c r="J249" s="237"/>
      <c r="K249" s="237" t="s">
        <v>1492</v>
      </c>
      <c r="L249" s="238" t="s">
        <v>1493</v>
      </c>
      <c r="M249" s="264" t="s">
        <v>1494</v>
      </c>
      <c r="N249" s="311" t="s">
        <v>1495</v>
      </c>
      <c r="O249" s="278" t="s">
        <v>1495</v>
      </c>
      <c r="P249" s="24" t="s">
        <v>1496</v>
      </c>
      <c r="Q249" s="45" t="s">
        <v>180</v>
      </c>
      <c r="R249" s="22" t="s">
        <v>709</v>
      </c>
      <c r="S249" s="22"/>
      <c r="T249" s="25" t="s">
        <v>46</v>
      </c>
      <c r="U249" s="46" t="s">
        <v>1497</v>
      </c>
      <c r="V249" s="46" t="s">
        <v>1498</v>
      </c>
      <c r="W249" s="22"/>
      <c r="X249" s="45">
        <v>3.04</v>
      </c>
      <c r="Y249" s="155">
        <v>2.2599999999999998</v>
      </c>
      <c r="Z249" s="35">
        <v>1</v>
      </c>
      <c r="AA249" s="35">
        <v>0.7</v>
      </c>
      <c r="AB249" s="27">
        <v>2.37</v>
      </c>
      <c r="AC249" s="22" t="s">
        <v>1499</v>
      </c>
      <c r="AD249" s="22" t="s">
        <v>1500</v>
      </c>
      <c r="AE249" s="266" t="s">
        <v>146</v>
      </c>
      <c r="AF249" s="266" t="s">
        <v>1501</v>
      </c>
      <c r="AG249" s="266" t="s">
        <v>1502</v>
      </c>
      <c r="AH249" s="266" t="s">
        <v>1503</v>
      </c>
      <c r="AI249" s="266" t="s">
        <v>1504</v>
      </c>
      <c r="AJ249" s="49" t="s">
        <v>180</v>
      </c>
      <c r="AK249" s="50"/>
      <c r="AL249" s="36">
        <f>AB249/Y249</f>
        <v>1.0486725663716816</v>
      </c>
    </row>
    <row r="250" spans="1:38" customFormat="1" ht="72" x14ac:dyDescent="0.25">
      <c r="A250" s="237"/>
      <c r="B250" s="237"/>
      <c r="C250" s="237"/>
      <c r="D250" s="238"/>
      <c r="E250" s="237"/>
      <c r="F250" s="52"/>
      <c r="G250" s="23" t="s">
        <v>1490</v>
      </c>
      <c r="H250" s="22"/>
      <c r="I250" s="22">
        <v>84</v>
      </c>
      <c r="J250" s="237"/>
      <c r="K250" s="237"/>
      <c r="L250" s="238"/>
      <c r="M250" s="280"/>
      <c r="N250" s="280"/>
      <c r="O250" s="279"/>
      <c r="P250" s="24" t="s">
        <v>1505</v>
      </c>
      <c r="Q250" s="22" t="s">
        <v>43</v>
      </c>
      <c r="R250" s="22" t="s">
        <v>266</v>
      </c>
      <c r="S250" s="22"/>
      <c r="T250" s="25" t="s">
        <v>46</v>
      </c>
      <c r="U250" s="26" t="s">
        <v>1506</v>
      </c>
      <c r="V250" s="66" t="s">
        <v>1507</v>
      </c>
      <c r="W250" s="116">
        <v>3.5</v>
      </c>
      <c r="X250" s="22"/>
      <c r="Y250" s="27"/>
      <c r="Z250" s="35"/>
      <c r="AA250" s="35"/>
      <c r="AB250" s="27"/>
      <c r="AC250" s="22"/>
      <c r="AD250" s="22"/>
      <c r="AE250" s="238"/>
      <c r="AF250" s="238"/>
      <c r="AG250" s="238"/>
      <c r="AH250" s="238"/>
      <c r="AI250" s="238"/>
      <c r="AJ250" s="23" t="s">
        <v>55</v>
      </c>
      <c r="AK250" s="50"/>
    </row>
    <row r="251" spans="1:38" customFormat="1" ht="54" x14ac:dyDescent="0.25">
      <c r="A251" s="237"/>
      <c r="B251" s="237"/>
      <c r="C251" s="237"/>
      <c r="D251" s="238"/>
      <c r="E251" s="237"/>
      <c r="F251" s="22"/>
      <c r="G251" s="23" t="s">
        <v>1490</v>
      </c>
      <c r="H251" s="22"/>
      <c r="I251" s="22">
        <v>84</v>
      </c>
      <c r="J251" s="237"/>
      <c r="K251" s="237"/>
      <c r="L251" s="238"/>
      <c r="M251" s="280"/>
      <c r="N251" s="280"/>
      <c r="O251" s="279"/>
      <c r="P251" s="24" t="s">
        <v>1508</v>
      </c>
      <c r="Q251" s="22" t="s">
        <v>43</v>
      </c>
      <c r="R251" s="156" t="s">
        <v>1509</v>
      </c>
      <c r="S251" s="156"/>
      <c r="T251" s="25" t="s">
        <v>58</v>
      </c>
      <c r="U251" s="26" t="s">
        <v>1510</v>
      </c>
      <c r="V251" s="66" t="s">
        <v>1511</v>
      </c>
      <c r="W251" s="116">
        <v>5.5</v>
      </c>
      <c r="X251" s="22"/>
      <c r="Y251" s="27"/>
      <c r="Z251" s="35"/>
      <c r="AA251" s="35"/>
      <c r="AB251" s="27"/>
      <c r="AC251" s="22"/>
      <c r="AD251" s="22"/>
      <c r="AE251" s="238"/>
      <c r="AF251" s="238"/>
      <c r="AG251" s="238"/>
      <c r="AH251" s="238"/>
      <c r="AI251" s="238"/>
      <c r="AJ251" s="23" t="s">
        <v>55</v>
      </c>
      <c r="AK251" s="50"/>
    </row>
    <row r="252" spans="1:38" customFormat="1" ht="72" x14ac:dyDescent="0.25">
      <c r="A252" s="237"/>
      <c r="B252" s="237"/>
      <c r="C252" s="237"/>
      <c r="D252" s="238"/>
      <c r="E252" s="237"/>
      <c r="F252" s="22"/>
      <c r="G252" s="23" t="s">
        <v>1490</v>
      </c>
      <c r="H252" s="22"/>
      <c r="I252" s="22">
        <v>84</v>
      </c>
      <c r="J252" s="237"/>
      <c r="K252" s="237"/>
      <c r="L252" s="238"/>
      <c r="M252" s="280"/>
      <c r="N252" s="280"/>
      <c r="O252" s="279"/>
      <c r="P252" s="24" t="s">
        <v>1512</v>
      </c>
      <c r="Q252" s="22" t="s">
        <v>43</v>
      </c>
      <c r="R252" s="22" t="s">
        <v>490</v>
      </c>
      <c r="S252" s="22"/>
      <c r="T252" s="25" t="s">
        <v>197</v>
      </c>
      <c r="U252" s="26" t="s">
        <v>1513</v>
      </c>
      <c r="V252" s="66" t="s">
        <v>1514</v>
      </c>
      <c r="W252" s="116">
        <v>0.9</v>
      </c>
      <c r="X252" s="22"/>
      <c r="Y252" s="27"/>
      <c r="Z252" s="35"/>
      <c r="AA252" s="35"/>
      <c r="AB252" s="27"/>
      <c r="AC252" s="22"/>
      <c r="AD252" s="22"/>
      <c r="AE252" s="238"/>
      <c r="AF252" s="238"/>
      <c r="AG252" s="238"/>
      <c r="AH252" s="238"/>
      <c r="AI252" s="238"/>
      <c r="AJ252" s="23" t="s">
        <v>55</v>
      </c>
      <c r="AK252" s="50"/>
    </row>
    <row r="253" spans="1:38" customFormat="1" ht="126" x14ac:dyDescent="0.25">
      <c r="A253" s="237">
        <f>SUBTOTAL(3,M$5:M253)</f>
        <v>128</v>
      </c>
      <c r="B253" s="237" t="s">
        <v>1515</v>
      </c>
      <c r="C253" s="237" t="s">
        <v>1516</v>
      </c>
      <c r="D253" s="238" t="s">
        <v>1515</v>
      </c>
      <c r="E253" s="237"/>
      <c r="F253" s="22" t="s">
        <v>67</v>
      </c>
      <c r="G253" s="23" t="s">
        <v>1490</v>
      </c>
      <c r="H253" s="22" t="s">
        <v>1491</v>
      </c>
      <c r="I253" s="22">
        <v>85</v>
      </c>
      <c r="J253" s="237"/>
      <c r="K253" s="237" t="s">
        <v>1517</v>
      </c>
      <c r="L253" s="238" t="s">
        <v>1518</v>
      </c>
      <c r="M253" s="237" t="s">
        <v>1519</v>
      </c>
      <c r="N253" s="237" t="s">
        <v>1520</v>
      </c>
      <c r="O253" s="238" t="s">
        <v>1520</v>
      </c>
      <c r="P253" s="24" t="s">
        <v>1508</v>
      </c>
      <c r="Q253" s="22" t="s">
        <v>96</v>
      </c>
      <c r="R253" s="22" t="s">
        <v>742</v>
      </c>
      <c r="S253" s="22"/>
      <c r="T253" s="25" t="s">
        <v>46</v>
      </c>
      <c r="U253" s="26" t="s">
        <v>1521</v>
      </c>
      <c r="V253" s="66" t="s">
        <v>1522</v>
      </c>
      <c r="W253" s="29">
        <v>35.200000000000003</v>
      </c>
      <c r="X253" s="40">
        <v>34.47</v>
      </c>
      <c r="Y253" s="22">
        <v>5.07</v>
      </c>
      <c r="Z253" s="35">
        <v>0.25</v>
      </c>
      <c r="AA253" s="41">
        <v>0.25</v>
      </c>
      <c r="AB253" s="40">
        <v>1.34</v>
      </c>
      <c r="AC253" s="22" t="s">
        <v>1523</v>
      </c>
      <c r="AD253" s="22" t="s">
        <v>1524</v>
      </c>
      <c r="AE253" s="279" t="s">
        <v>146</v>
      </c>
      <c r="AF253" s="238" t="s">
        <v>1501</v>
      </c>
      <c r="AG253" s="238" t="s">
        <v>1502</v>
      </c>
      <c r="AH253" s="238" t="s">
        <v>1503</v>
      </c>
      <c r="AI253" s="238" t="s">
        <v>1525</v>
      </c>
      <c r="AJ253" s="23" t="s">
        <v>494</v>
      </c>
      <c r="AK253" s="50"/>
    </row>
    <row r="254" spans="1:38" customFormat="1" ht="180" customHeight="1" x14ac:dyDescent="0.25">
      <c r="A254" s="237"/>
      <c r="B254" s="237"/>
      <c r="C254" s="237"/>
      <c r="D254" s="238"/>
      <c r="E254" s="237"/>
      <c r="F254" s="22"/>
      <c r="G254" s="23" t="s">
        <v>1490</v>
      </c>
      <c r="H254" s="22"/>
      <c r="I254" s="22">
        <v>85</v>
      </c>
      <c r="J254" s="237"/>
      <c r="K254" s="237"/>
      <c r="L254" s="238"/>
      <c r="M254" s="237"/>
      <c r="N254" s="237"/>
      <c r="O254" s="238"/>
      <c r="P254" s="24" t="s">
        <v>1526</v>
      </c>
      <c r="Q254" s="22" t="s">
        <v>43</v>
      </c>
      <c r="R254" s="22" t="s">
        <v>266</v>
      </c>
      <c r="S254" s="22"/>
      <c r="T254" s="25" t="s">
        <v>58</v>
      </c>
      <c r="U254" s="26" t="s">
        <v>1527</v>
      </c>
      <c r="V254" s="66" t="s">
        <v>1528</v>
      </c>
      <c r="W254" s="40">
        <v>23.02</v>
      </c>
      <c r="X254" s="40"/>
      <c r="Y254" s="22"/>
      <c r="Z254" s="22"/>
      <c r="AA254" s="40"/>
      <c r="AB254" s="40"/>
      <c r="AC254" s="22"/>
      <c r="AD254" s="22"/>
      <c r="AE254" s="279"/>
      <c r="AF254" s="238"/>
      <c r="AG254" s="238"/>
      <c r="AH254" s="238"/>
      <c r="AI254" s="238"/>
      <c r="AJ254" s="23" t="s">
        <v>55</v>
      </c>
      <c r="AK254" s="50"/>
    </row>
    <row r="255" spans="1:38" customFormat="1" ht="144" x14ac:dyDescent="0.25">
      <c r="A255" s="237">
        <f>SUBTOTAL(3,M$5:M255)</f>
        <v>129</v>
      </c>
      <c r="B255" s="237" t="s">
        <v>1529</v>
      </c>
      <c r="C255" s="237" t="s">
        <v>1530</v>
      </c>
      <c r="D255" s="238" t="s">
        <v>1529</v>
      </c>
      <c r="E255" s="237"/>
      <c r="F255" s="237" t="s">
        <v>67</v>
      </c>
      <c r="G255" s="33" t="s">
        <v>1490</v>
      </c>
      <c r="H255" s="237" t="s">
        <v>1491</v>
      </c>
      <c r="I255" s="22">
        <v>86</v>
      </c>
      <c r="J255" s="237"/>
      <c r="K255" s="237" t="s">
        <v>1531</v>
      </c>
      <c r="L255" s="238" t="s">
        <v>1532</v>
      </c>
      <c r="M255" s="237" t="s">
        <v>1533</v>
      </c>
      <c r="N255" s="237" t="s">
        <v>1534</v>
      </c>
      <c r="O255" s="238" t="s">
        <v>1534</v>
      </c>
      <c r="P255" s="24" t="s">
        <v>1508</v>
      </c>
      <c r="Q255" s="22" t="s">
        <v>43</v>
      </c>
      <c r="R255" s="22" t="s">
        <v>80</v>
      </c>
      <c r="S255" s="22"/>
      <c r="T255" s="25" t="s">
        <v>46</v>
      </c>
      <c r="U255" s="26" t="s">
        <v>1535</v>
      </c>
      <c r="V255" s="66" t="s">
        <v>1536</v>
      </c>
      <c r="W255" s="40">
        <v>31.13</v>
      </c>
      <c r="X255" s="40"/>
      <c r="Y255" s="22"/>
      <c r="Z255" s="22"/>
      <c r="AA255" s="40"/>
      <c r="AB255" s="40"/>
      <c r="AC255" s="43" t="s">
        <v>167</v>
      </c>
      <c r="AD255" s="22"/>
      <c r="AE255" s="279" t="s">
        <v>146</v>
      </c>
      <c r="AF255" s="279" t="s">
        <v>1537</v>
      </c>
      <c r="AG255" s="238" t="s">
        <v>1502</v>
      </c>
      <c r="AH255" s="238" t="s">
        <v>1503</v>
      </c>
      <c r="AI255" s="238" t="s">
        <v>1538</v>
      </c>
      <c r="AJ255" s="23" t="s">
        <v>55</v>
      </c>
      <c r="AK255" s="50"/>
    </row>
    <row r="256" spans="1:38" customFormat="1" ht="72" x14ac:dyDescent="0.25">
      <c r="A256" s="237"/>
      <c r="B256" s="237"/>
      <c r="C256" s="237"/>
      <c r="D256" s="238"/>
      <c r="E256" s="237"/>
      <c r="F256" s="237"/>
      <c r="G256" s="33" t="s">
        <v>1490</v>
      </c>
      <c r="H256" s="237"/>
      <c r="I256" s="22">
        <v>86</v>
      </c>
      <c r="J256" s="237"/>
      <c r="K256" s="237"/>
      <c r="L256" s="238"/>
      <c r="M256" s="237"/>
      <c r="N256" s="237"/>
      <c r="O256" s="238"/>
      <c r="P256" s="24" t="s">
        <v>1526</v>
      </c>
      <c r="Q256" s="22" t="s">
        <v>43</v>
      </c>
      <c r="R256" s="22" t="s">
        <v>266</v>
      </c>
      <c r="S256" s="22"/>
      <c r="T256" s="25" t="s">
        <v>58</v>
      </c>
      <c r="U256" s="26" t="s">
        <v>1539</v>
      </c>
      <c r="V256" s="66" t="s">
        <v>1540</v>
      </c>
      <c r="W256" s="113">
        <v>3.5</v>
      </c>
      <c r="X256" s="40"/>
      <c r="Y256" s="22"/>
      <c r="Z256" s="22"/>
      <c r="AA256" s="40"/>
      <c r="AB256" s="40"/>
      <c r="AC256" s="22"/>
      <c r="AD256" s="22"/>
      <c r="AE256" s="279"/>
      <c r="AF256" s="279"/>
      <c r="AG256" s="238"/>
      <c r="AH256" s="238"/>
      <c r="AI256" s="238"/>
      <c r="AJ256" s="23" t="s">
        <v>55</v>
      </c>
      <c r="AK256" s="50"/>
    </row>
    <row r="257" spans="1:38" customFormat="1" ht="216" x14ac:dyDescent="0.25">
      <c r="A257" s="22">
        <f>SUBTOTAL(3,M$5:M257)</f>
        <v>130</v>
      </c>
      <c r="B257" s="237"/>
      <c r="C257" s="237"/>
      <c r="D257" s="238"/>
      <c r="E257" s="237"/>
      <c r="F257" s="237"/>
      <c r="G257" s="23" t="s">
        <v>1490</v>
      </c>
      <c r="H257" s="237"/>
      <c r="I257" s="22">
        <v>86</v>
      </c>
      <c r="J257" s="237"/>
      <c r="K257" s="237"/>
      <c r="L257" s="238"/>
      <c r="M257" s="22" t="s">
        <v>1541</v>
      </c>
      <c r="N257" s="22" t="s">
        <v>1542</v>
      </c>
      <c r="O257" s="23" t="s">
        <v>1542</v>
      </c>
      <c r="P257" s="24" t="s">
        <v>1526</v>
      </c>
      <c r="Q257" s="22" t="s">
        <v>43</v>
      </c>
      <c r="R257" s="22" t="s">
        <v>266</v>
      </c>
      <c r="S257" s="22"/>
      <c r="T257" s="25" t="s">
        <v>46</v>
      </c>
      <c r="U257" s="26" t="s">
        <v>1543</v>
      </c>
      <c r="V257" s="66" t="s">
        <v>1544</v>
      </c>
      <c r="W257" s="40">
        <v>51.83</v>
      </c>
      <c r="X257" s="40"/>
      <c r="Y257" s="22"/>
      <c r="Z257" s="22"/>
      <c r="AA257" s="40"/>
      <c r="AB257" s="40"/>
      <c r="AC257" s="22"/>
      <c r="AD257" s="22"/>
      <c r="AE257" s="23" t="s">
        <v>1545</v>
      </c>
      <c r="AF257" s="74" t="s">
        <v>886</v>
      </c>
      <c r="AG257" s="23" t="s">
        <v>1502</v>
      </c>
      <c r="AH257" s="23" t="s">
        <v>1503</v>
      </c>
      <c r="AI257" s="23" t="s">
        <v>1538</v>
      </c>
      <c r="AJ257" s="23" t="s">
        <v>1546</v>
      </c>
      <c r="AK257" s="50"/>
    </row>
    <row r="258" spans="1:38" customFormat="1" ht="108" x14ac:dyDescent="0.25">
      <c r="A258" s="237">
        <f>SUBTOTAL(3,M$5:M258)</f>
        <v>131</v>
      </c>
      <c r="B258" s="237" t="s">
        <v>1547</v>
      </c>
      <c r="C258" s="237" t="s">
        <v>1548</v>
      </c>
      <c r="D258" s="238" t="s">
        <v>1547</v>
      </c>
      <c r="E258" s="237"/>
      <c r="F258" s="22" t="s">
        <v>67</v>
      </c>
      <c r="G258" s="23" t="s">
        <v>1230</v>
      </c>
      <c r="H258" s="22" t="s">
        <v>1549</v>
      </c>
      <c r="I258" s="22">
        <v>87</v>
      </c>
      <c r="J258" s="262"/>
      <c r="K258" s="262" t="s">
        <v>1550</v>
      </c>
      <c r="L258" s="265" t="s">
        <v>1551</v>
      </c>
      <c r="M258" s="237" t="s">
        <v>1552</v>
      </c>
      <c r="N258" s="237" t="s">
        <v>1549</v>
      </c>
      <c r="O258" s="238" t="s">
        <v>1549</v>
      </c>
      <c r="P258" s="24" t="s">
        <v>1553</v>
      </c>
      <c r="Q258" s="22" t="s">
        <v>96</v>
      </c>
      <c r="R258" s="22" t="s">
        <v>1554</v>
      </c>
      <c r="S258" s="22"/>
      <c r="T258" s="25" t="s">
        <v>46</v>
      </c>
      <c r="U258" s="31" t="s">
        <v>1555</v>
      </c>
      <c r="V258" s="31" t="s">
        <v>1556</v>
      </c>
      <c r="W258" s="40"/>
      <c r="X258" s="40">
        <v>118.15</v>
      </c>
      <c r="Y258" s="22">
        <v>86.95</v>
      </c>
      <c r="Z258" s="35">
        <v>0.8</v>
      </c>
      <c r="AA258" s="41">
        <v>0.8</v>
      </c>
      <c r="AB258" s="29">
        <v>100.13</v>
      </c>
      <c r="AC258" s="22" t="s">
        <v>1557</v>
      </c>
      <c r="AD258" s="22" t="s">
        <v>1558</v>
      </c>
      <c r="AE258" s="238" t="s">
        <v>50</v>
      </c>
      <c r="AF258" s="238" t="s">
        <v>1559</v>
      </c>
      <c r="AG258" s="238" t="s">
        <v>1238</v>
      </c>
      <c r="AH258" s="238" t="s">
        <v>1560</v>
      </c>
      <c r="AI258" s="238" t="s">
        <v>1561</v>
      </c>
      <c r="AJ258" s="72" t="s">
        <v>494</v>
      </c>
      <c r="AK258" s="50"/>
      <c r="AL258" s="36">
        <f>AB258/Y258</f>
        <v>1.151581368602645</v>
      </c>
    </row>
    <row r="259" spans="1:38" customFormat="1" ht="90" x14ac:dyDescent="0.25">
      <c r="A259" s="237"/>
      <c r="B259" s="237"/>
      <c r="C259" s="237"/>
      <c r="D259" s="238"/>
      <c r="E259" s="237"/>
      <c r="F259" s="22"/>
      <c r="G259" s="23" t="s">
        <v>1230</v>
      </c>
      <c r="H259" s="22"/>
      <c r="I259" s="22">
        <v>87</v>
      </c>
      <c r="J259" s="263"/>
      <c r="K259" s="263"/>
      <c r="L259" s="267"/>
      <c r="M259" s="237"/>
      <c r="N259" s="237"/>
      <c r="O259" s="238"/>
      <c r="P259" s="24" t="s">
        <v>1526</v>
      </c>
      <c r="Q259" s="22" t="s">
        <v>43</v>
      </c>
      <c r="R259" s="22" t="s">
        <v>266</v>
      </c>
      <c r="S259" s="22"/>
      <c r="T259" s="25"/>
      <c r="U259" s="31" t="s">
        <v>1562</v>
      </c>
      <c r="V259" s="31" t="s">
        <v>1563</v>
      </c>
      <c r="W259" s="40">
        <v>18.77</v>
      </c>
      <c r="X259" s="40"/>
      <c r="Y259" s="22"/>
      <c r="Z259" s="35"/>
      <c r="AA259" s="41"/>
      <c r="AB259" s="29"/>
      <c r="AC259" s="22"/>
      <c r="AD259" s="22"/>
      <c r="AE259" s="238"/>
      <c r="AF259" s="238"/>
      <c r="AG259" s="238"/>
      <c r="AH259" s="238"/>
      <c r="AI259" s="238"/>
      <c r="AJ259" s="23" t="s">
        <v>55</v>
      </c>
      <c r="AK259" s="50"/>
      <c r="AL259" s="36"/>
    </row>
    <row r="260" spans="1:38" customFormat="1" ht="90" x14ac:dyDescent="0.25">
      <c r="A260" s="237">
        <f>SUBTOTAL(3,M$5:M260)</f>
        <v>132</v>
      </c>
      <c r="B260" s="237" t="s">
        <v>1564</v>
      </c>
      <c r="C260" s="237" t="s">
        <v>1565</v>
      </c>
      <c r="D260" s="238" t="s">
        <v>1564</v>
      </c>
      <c r="E260" s="237"/>
      <c r="F260" s="22" t="s">
        <v>67</v>
      </c>
      <c r="G260" s="23" t="s">
        <v>1230</v>
      </c>
      <c r="H260" s="22" t="s">
        <v>1549</v>
      </c>
      <c r="I260" s="22">
        <v>88</v>
      </c>
      <c r="J260" s="262"/>
      <c r="K260" s="262" t="s">
        <v>1566</v>
      </c>
      <c r="L260" s="265" t="s">
        <v>1567</v>
      </c>
      <c r="M260" s="237" t="s">
        <v>1568</v>
      </c>
      <c r="N260" s="237" t="s">
        <v>1569</v>
      </c>
      <c r="O260" s="238" t="s">
        <v>1569</v>
      </c>
      <c r="P260" s="24" t="s">
        <v>1570</v>
      </c>
      <c r="Q260" s="22" t="s">
        <v>96</v>
      </c>
      <c r="R260" s="40" t="s">
        <v>118</v>
      </c>
      <c r="S260" s="22"/>
      <c r="T260" s="25" t="s">
        <v>46</v>
      </c>
      <c r="U260" s="31" t="s">
        <v>1571</v>
      </c>
      <c r="V260" s="31" t="s">
        <v>1572</v>
      </c>
      <c r="W260" s="40"/>
      <c r="X260" s="40">
        <v>108.73</v>
      </c>
      <c r="Y260" s="22">
        <v>89.43</v>
      </c>
      <c r="Z260" s="35">
        <v>0.8</v>
      </c>
      <c r="AA260" s="41">
        <v>0.8</v>
      </c>
      <c r="AB260" s="40">
        <v>92.79</v>
      </c>
      <c r="AC260" s="22" t="s">
        <v>1557</v>
      </c>
      <c r="AD260" s="22" t="s">
        <v>191</v>
      </c>
      <c r="AE260" s="238" t="s">
        <v>146</v>
      </c>
      <c r="AF260" s="238" t="s">
        <v>1573</v>
      </c>
      <c r="AG260" s="238" t="s">
        <v>1238</v>
      </c>
      <c r="AH260" s="238" t="s">
        <v>1560</v>
      </c>
      <c r="AI260" s="238" t="s">
        <v>1574</v>
      </c>
      <c r="AJ260" s="72" t="s">
        <v>494</v>
      </c>
      <c r="AK260" s="50"/>
      <c r="AL260" s="36">
        <f>AB260/Y260</f>
        <v>1.037571284803757</v>
      </c>
    </row>
    <row r="261" spans="1:38" customFormat="1" ht="72" x14ac:dyDescent="0.25">
      <c r="A261" s="237"/>
      <c r="B261" s="237"/>
      <c r="C261" s="237"/>
      <c r="D261" s="238"/>
      <c r="E261" s="237"/>
      <c r="F261" s="22"/>
      <c r="G261" s="23" t="s">
        <v>1230</v>
      </c>
      <c r="H261" s="22"/>
      <c r="I261" s="22">
        <v>88</v>
      </c>
      <c r="J261" s="263"/>
      <c r="K261" s="263"/>
      <c r="L261" s="267"/>
      <c r="M261" s="237"/>
      <c r="N261" s="237"/>
      <c r="O261" s="238"/>
      <c r="P261" s="24" t="s">
        <v>1526</v>
      </c>
      <c r="Q261" s="22" t="s">
        <v>43</v>
      </c>
      <c r="R261" s="22" t="s">
        <v>266</v>
      </c>
      <c r="S261" s="22"/>
      <c r="T261" s="25"/>
      <c r="U261" s="31" t="s">
        <v>1575</v>
      </c>
      <c r="V261" s="31" t="s">
        <v>1576</v>
      </c>
      <c r="W261" s="40">
        <v>10.14</v>
      </c>
      <c r="X261" s="40"/>
      <c r="Y261" s="22"/>
      <c r="Z261" s="35"/>
      <c r="AA261" s="41"/>
      <c r="AB261" s="40"/>
      <c r="AC261" s="22"/>
      <c r="AD261" s="22"/>
      <c r="AE261" s="238"/>
      <c r="AF261" s="238"/>
      <c r="AG261" s="238"/>
      <c r="AH261" s="238"/>
      <c r="AI261" s="238"/>
      <c r="AJ261" s="23" t="s">
        <v>55</v>
      </c>
      <c r="AK261" s="50"/>
      <c r="AL261" s="36"/>
    </row>
    <row r="262" spans="1:38" customFormat="1" ht="72" x14ac:dyDescent="0.25">
      <c r="A262" s="237">
        <f>SUBTOTAL(3,M$5:M262)</f>
        <v>133</v>
      </c>
      <c r="B262" s="237" t="s">
        <v>1577</v>
      </c>
      <c r="C262" s="237" t="s">
        <v>1578</v>
      </c>
      <c r="D262" s="238" t="s">
        <v>1577</v>
      </c>
      <c r="E262" s="237"/>
      <c r="F262" s="22" t="s">
        <v>67</v>
      </c>
      <c r="G262" s="23" t="s">
        <v>1230</v>
      </c>
      <c r="H262" s="22" t="s">
        <v>1549</v>
      </c>
      <c r="I262" s="22">
        <v>89</v>
      </c>
      <c r="J262" s="262"/>
      <c r="K262" s="262" t="s">
        <v>1579</v>
      </c>
      <c r="L262" s="265" t="s">
        <v>1580</v>
      </c>
      <c r="M262" s="237" t="s">
        <v>1581</v>
      </c>
      <c r="N262" s="237" t="s">
        <v>1582</v>
      </c>
      <c r="O262" s="238" t="s">
        <v>1582</v>
      </c>
      <c r="P262" s="24" t="s">
        <v>1583</v>
      </c>
      <c r="Q262" s="22" t="s">
        <v>96</v>
      </c>
      <c r="R262" s="40" t="s">
        <v>118</v>
      </c>
      <c r="S262" s="22"/>
      <c r="T262" s="25" t="s">
        <v>46</v>
      </c>
      <c r="U262" s="31" t="s">
        <v>1555</v>
      </c>
      <c r="V262" s="31" t="s">
        <v>1584</v>
      </c>
      <c r="W262" s="40"/>
      <c r="X262" s="40">
        <v>45.03</v>
      </c>
      <c r="Y262" s="22">
        <v>35.26</v>
      </c>
      <c r="Z262" s="35">
        <v>0.8</v>
      </c>
      <c r="AA262" s="41">
        <v>0.8</v>
      </c>
      <c r="AB262" s="40">
        <v>40.15</v>
      </c>
      <c r="AC262" s="22" t="s">
        <v>1557</v>
      </c>
      <c r="AD262" s="22" t="s">
        <v>191</v>
      </c>
      <c r="AE262" s="238" t="s">
        <v>146</v>
      </c>
      <c r="AF262" s="238" t="s">
        <v>1573</v>
      </c>
      <c r="AG262" s="238" t="s">
        <v>1238</v>
      </c>
      <c r="AH262" s="238" t="s">
        <v>1560</v>
      </c>
      <c r="AI262" s="238" t="s">
        <v>1585</v>
      </c>
      <c r="AJ262" s="72" t="s">
        <v>494</v>
      </c>
      <c r="AK262" s="50"/>
      <c r="AL262" s="36">
        <f>AB262/Y262</f>
        <v>1.1386840612592173</v>
      </c>
    </row>
    <row r="263" spans="1:38" customFormat="1" ht="72" x14ac:dyDescent="0.25">
      <c r="A263" s="237"/>
      <c r="B263" s="237"/>
      <c r="C263" s="237"/>
      <c r="D263" s="238"/>
      <c r="E263" s="237"/>
      <c r="F263" s="22"/>
      <c r="G263" s="23" t="s">
        <v>1230</v>
      </c>
      <c r="H263" s="22"/>
      <c r="I263" s="22">
        <v>89</v>
      </c>
      <c r="J263" s="263"/>
      <c r="K263" s="263"/>
      <c r="L263" s="267"/>
      <c r="M263" s="237"/>
      <c r="N263" s="237"/>
      <c r="O263" s="238"/>
      <c r="P263" s="24" t="s">
        <v>1526</v>
      </c>
      <c r="Q263" s="22" t="s">
        <v>43</v>
      </c>
      <c r="R263" s="22" t="s">
        <v>266</v>
      </c>
      <c r="S263" s="22"/>
      <c r="T263" s="25"/>
      <c r="U263" s="31" t="s">
        <v>1586</v>
      </c>
      <c r="V263" s="31" t="s">
        <v>1587</v>
      </c>
      <c r="W263" s="40">
        <v>10.88</v>
      </c>
      <c r="X263" s="40"/>
      <c r="Y263" s="22"/>
      <c r="Z263" s="35"/>
      <c r="AA263" s="41"/>
      <c r="AB263" s="40"/>
      <c r="AC263" s="22"/>
      <c r="AD263" s="22"/>
      <c r="AE263" s="238"/>
      <c r="AF263" s="238"/>
      <c r="AG263" s="238"/>
      <c r="AH263" s="238"/>
      <c r="AI263" s="238"/>
      <c r="AJ263" s="23" t="s">
        <v>55</v>
      </c>
      <c r="AK263" s="50"/>
      <c r="AL263" s="36"/>
    </row>
    <row r="264" spans="1:38" customFormat="1" ht="126" x14ac:dyDescent="0.25">
      <c r="A264" s="237">
        <f>SUBTOTAL(3,M$5:M264)</f>
        <v>134</v>
      </c>
      <c r="B264" s="262" t="s">
        <v>1588</v>
      </c>
      <c r="C264" s="262" t="s">
        <v>1589</v>
      </c>
      <c r="D264" s="265" t="s">
        <v>1588</v>
      </c>
      <c r="E264" s="262"/>
      <c r="F264" s="237" t="s">
        <v>67</v>
      </c>
      <c r="G264" s="33" t="s">
        <v>1490</v>
      </c>
      <c r="H264" s="262" t="s">
        <v>1482</v>
      </c>
      <c r="I264" s="22">
        <v>90</v>
      </c>
      <c r="J264" s="262"/>
      <c r="K264" s="262" t="s">
        <v>1590</v>
      </c>
      <c r="L264" s="265" t="s">
        <v>1591</v>
      </c>
      <c r="M264" s="237" t="s">
        <v>1592</v>
      </c>
      <c r="N264" s="237" t="s">
        <v>1593</v>
      </c>
      <c r="O264" s="238" t="s">
        <v>1593</v>
      </c>
      <c r="P264" s="24" t="s">
        <v>1526</v>
      </c>
      <c r="Q264" s="22" t="s">
        <v>43</v>
      </c>
      <c r="R264" s="22" t="s">
        <v>57</v>
      </c>
      <c r="S264" s="22"/>
      <c r="T264" s="25" t="s">
        <v>46</v>
      </c>
      <c r="U264" s="157" t="s">
        <v>1594</v>
      </c>
      <c r="V264" s="153" t="s">
        <v>1595</v>
      </c>
      <c r="W264" s="29">
        <v>33.4</v>
      </c>
      <c r="X264" s="40"/>
      <c r="Y264" s="22"/>
      <c r="Z264" s="22"/>
      <c r="AA264" s="40"/>
      <c r="AB264" s="40"/>
      <c r="AC264" s="93" t="s">
        <v>462</v>
      </c>
      <c r="AD264" s="22"/>
      <c r="AE264" s="279" t="s">
        <v>50</v>
      </c>
      <c r="AF264" s="288" t="s">
        <v>886</v>
      </c>
      <c r="AG264" s="238" t="s">
        <v>1502</v>
      </c>
      <c r="AH264" s="238" t="s">
        <v>1596</v>
      </c>
      <c r="AI264" s="238" t="s">
        <v>1597</v>
      </c>
      <c r="AJ264" s="23" t="s">
        <v>55</v>
      </c>
      <c r="AK264" s="50"/>
    </row>
    <row r="265" spans="1:38" customFormat="1" ht="54" x14ac:dyDescent="0.25">
      <c r="A265" s="237"/>
      <c r="B265" s="264"/>
      <c r="C265" s="264"/>
      <c r="D265" s="266"/>
      <c r="E265" s="264"/>
      <c r="F265" s="237"/>
      <c r="G265" s="33" t="s">
        <v>1490</v>
      </c>
      <c r="H265" s="264"/>
      <c r="I265" s="22">
        <v>90</v>
      </c>
      <c r="J265" s="264"/>
      <c r="K265" s="264"/>
      <c r="L265" s="266"/>
      <c r="M265" s="237"/>
      <c r="N265" s="237"/>
      <c r="O265" s="238"/>
      <c r="P265" s="24" t="s">
        <v>1508</v>
      </c>
      <c r="Q265" s="22" t="s">
        <v>43</v>
      </c>
      <c r="R265" s="22" t="s">
        <v>1509</v>
      </c>
      <c r="S265" s="22"/>
      <c r="T265" s="25" t="s">
        <v>58</v>
      </c>
      <c r="U265" s="157" t="s">
        <v>1598</v>
      </c>
      <c r="V265" s="153" t="s">
        <v>1599</v>
      </c>
      <c r="W265" s="116">
        <v>9.1199999999999992</v>
      </c>
      <c r="X265" s="40"/>
      <c r="Y265" s="22"/>
      <c r="Z265" s="22"/>
      <c r="AA265" s="40"/>
      <c r="AB265" s="40"/>
      <c r="AC265" s="22"/>
      <c r="AD265" s="22"/>
      <c r="AE265" s="279"/>
      <c r="AF265" s="238"/>
      <c r="AG265" s="238"/>
      <c r="AH265" s="238"/>
      <c r="AI265" s="238"/>
      <c r="AJ265" s="23" t="s">
        <v>55</v>
      </c>
      <c r="AK265" s="50"/>
    </row>
    <row r="266" spans="1:38" customFormat="1" ht="144" x14ac:dyDescent="0.25">
      <c r="A266" s="237">
        <f>SUBTOTAL(3,M$5:M266)</f>
        <v>135</v>
      </c>
      <c r="B266" s="264"/>
      <c r="C266" s="264"/>
      <c r="D266" s="266"/>
      <c r="E266" s="264"/>
      <c r="F266" s="237"/>
      <c r="G266" s="23" t="s">
        <v>1490</v>
      </c>
      <c r="H266" s="264"/>
      <c r="I266" s="22">
        <v>90</v>
      </c>
      <c r="J266" s="264"/>
      <c r="K266" s="264"/>
      <c r="L266" s="266"/>
      <c r="M266" s="237" t="s">
        <v>1600</v>
      </c>
      <c r="N266" s="237" t="s">
        <v>1601</v>
      </c>
      <c r="O266" s="238" t="s">
        <v>1601</v>
      </c>
      <c r="P266" s="24" t="s">
        <v>1508</v>
      </c>
      <c r="Q266" s="22" t="s">
        <v>43</v>
      </c>
      <c r="R266" s="22" t="s">
        <v>80</v>
      </c>
      <c r="S266" s="22"/>
      <c r="T266" s="25" t="s">
        <v>46</v>
      </c>
      <c r="U266" s="26" t="s">
        <v>1602</v>
      </c>
      <c r="V266" s="66" t="s">
        <v>1603</v>
      </c>
      <c r="W266" s="40">
        <v>35.82</v>
      </c>
      <c r="X266" s="40"/>
      <c r="Y266" s="22"/>
      <c r="Z266" s="22"/>
      <c r="AA266" s="40"/>
      <c r="AB266" s="40"/>
      <c r="AC266" s="34" t="s">
        <v>83</v>
      </c>
      <c r="AD266" s="22"/>
      <c r="AE266" s="279" t="s">
        <v>887</v>
      </c>
      <c r="AF266" s="289" t="s">
        <v>886</v>
      </c>
      <c r="AG266" s="238" t="s">
        <v>1502</v>
      </c>
      <c r="AH266" s="238" t="s">
        <v>1596</v>
      </c>
      <c r="AI266" s="238" t="s">
        <v>1597</v>
      </c>
      <c r="AJ266" s="23" t="s">
        <v>55</v>
      </c>
      <c r="AK266" s="50"/>
    </row>
    <row r="267" spans="1:38" customFormat="1" ht="54" x14ac:dyDescent="0.25">
      <c r="A267" s="237"/>
      <c r="B267" s="264"/>
      <c r="C267" s="264"/>
      <c r="D267" s="266"/>
      <c r="E267" s="264"/>
      <c r="F267" s="237"/>
      <c r="G267" s="23" t="s">
        <v>1490</v>
      </c>
      <c r="H267" s="264"/>
      <c r="I267" s="22">
        <v>90</v>
      </c>
      <c r="J267" s="264"/>
      <c r="K267" s="264"/>
      <c r="L267" s="266"/>
      <c r="M267" s="237"/>
      <c r="N267" s="237"/>
      <c r="O267" s="238"/>
      <c r="P267" s="24" t="s">
        <v>1526</v>
      </c>
      <c r="Q267" s="22" t="s">
        <v>43</v>
      </c>
      <c r="R267" s="22" t="s">
        <v>57</v>
      </c>
      <c r="S267" s="22"/>
      <c r="T267" s="25" t="s">
        <v>58</v>
      </c>
      <c r="U267" s="157" t="s">
        <v>1604</v>
      </c>
      <c r="V267" s="153" t="s">
        <v>1605</v>
      </c>
      <c r="W267" s="116">
        <v>34.83</v>
      </c>
      <c r="X267" s="40"/>
      <c r="Y267" s="22"/>
      <c r="Z267" s="22"/>
      <c r="AA267" s="40"/>
      <c r="AB267" s="40"/>
      <c r="AC267" s="30" t="s">
        <v>61</v>
      </c>
      <c r="AD267" s="22"/>
      <c r="AE267" s="279"/>
      <c r="AF267" s="279"/>
      <c r="AG267" s="238"/>
      <c r="AH267" s="238"/>
      <c r="AI267" s="238"/>
      <c r="AJ267" s="23" t="s">
        <v>55</v>
      </c>
      <c r="AK267" s="50"/>
    </row>
    <row r="268" spans="1:38" customFormat="1" ht="126" x14ac:dyDescent="0.25">
      <c r="A268" s="237">
        <f>SUBTOTAL(3,M$5:M268)</f>
        <v>136</v>
      </c>
      <c r="B268" s="237" t="s">
        <v>1588</v>
      </c>
      <c r="C268" s="237" t="s">
        <v>1589</v>
      </c>
      <c r="D268" s="238" t="s">
        <v>1588</v>
      </c>
      <c r="E268" s="237"/>
      <c r="F268" s="237"/>
      <c r="G268" s="23" t="s">
        <v>1490</v>
      </c>
      <c r="H268" s="237" t="s">
        <v>1482</v>
      </c>
      <c r="I268" s="22">
        <v>90</v>
      </c>
      <c r="J268" s="237"/>
      <c r="K268" s="237" t="s">
        <v>1606</v>
      </c>
      <c r="L268" s="238" t="s">
        <v>1591</v>
      </c>
      <c r="M268" s="237" t="s">
        <v>1607</v>
      </c>
      <c r="N268" s="237" t="s">
        <v>1608</v>
      </c>
      <c r="O268" s="238" t="s">
        <v>1608</v>
      </c>
      <c r="P268" s="24" t="s">
        <v>1508</v>
      </c>
      <c r="Q268" s="22" t="s">
        <v>43</v>
      </c>
      <c r="R268" s="22" t="s">
        <v>80</v>
      </c>
      <c r="S268" s="22"/>
      <c r="T268" s="25" t="s">
        <v>46</v>
      </c>
      <c r="U268" s="26" t="s">
        <v>1609</v>
      </c>
      <c r="V268" s="66" t="s">
        <v>1610</v>
      </c>
      <c r="W268" s="22" t="s">
        <v>1611</v>
      </c>
      <c r="X268" s="40"/>
      <c r="Y268" s="22"/>
      <c r="Z268" s="22"/>
      <c r="AA268" s="40"/>
      <c r="AB268" s="40"/>
      <c r="AC268" s="34" t="s">
        <v>83</v>
      </c>
      <c r="AD268" s="22"/>
      <c r="AE268" s="279" t="s">
        <v>50</v>
      </c>
      <c r="AF268" s="289" t="s">
        <v>886</v>
      </c>
      <c r="AG268" s="238" t="s">
        <v>1502</v>
      </c>
      <c r="AH268" s="238" t="s">
        <v>1596</v>
      </c>
      <c r="AI268" s="238" t="s">
        <v>1597</v>
      </c>
      <c r="AJ268" s="23" t="s">
        <v>55</v>
      </c>
      <c r="AK268" s="50"/>
    </row>
    <row r="269" spans="1:38" customFormat="1" ht="108" x14ac:dyDescent="0.25">
      <c r="A269" s="237"/>
      <c r="B269" s="237"/>
      <c r="C269" s="237"/>
      <c r="D269" s="238"/>
      <c r="E269" s="237"/>
      <c r="F269" s="237"/>
      <c r="G269" s="23" t="s">
        <v>1490</v>
      </c>
      <c r="H269" s="237"/>
      <c r="I269" s="22">
        <v>90</v>
      </c>
      <c r="J269" s="237"/>
      <c r="K269" s="237"/>
      <c r="L269" s="238"/>
      <c r="M269" s="237"/>
      <c r="N269" s="237"/>
      <c r="O269" s="238"/>
      <c r="P269" s="24" t="s">
        <v>1526</v>
      </c>
      <c r="Q269" s="22" t="s">
        <v>43</v>
      </c>
      <c r="R269" s="22" t="s">
        <v>57</v>
      </c>
      <c r="S269" s="22"/>
      <c r="T269" s="25" t="s">
        <v>58</v>
      </c>
      <c r="U269" s="26" t="s">
        <v>1612</v>
      </c>
      <c r="V269" s="66" t="s">
        <v>1613</v>
      </c>
      <c r="W269" s="22">
        <v>15.67</v>
      </c>
      <c r="X269" s="40"/>
      <c r="Y269" s="22"/>
      <c r="Z269" s="22"/>
      <c r="AA269" s="40"/>
      <c r="AB269" s="40"/>
      <c r="AC269" s="158" t="s">
        <v>337</v>
      </c>
      <c r="AD269" s="22"/>
      <c r="AE269" s="279"/>
      <c r="AF269" s="279"/>
      <c r="AG269" s="238"/>
      <c r="AH269" s="238"/>
      <c r="AI269" s="238"/>
      <c r="AJ269" s="23" t="s">
        <v>55</v>
      </c>
      <c r="AK269" s="50"/>
    </row>
    <row r="270" spans="1:38" customFormat="1" ht="90" x14ac:dyDescent="0.25">
      <c r="A270" s="237">
        <f>SUBTOTAL(3,M$5:M270)</f>
        <v>137</v>
      </c>
      <c r="B270" s="237" t="s">
        <v>1588</v>
      </c>
      <c r="C270" s="237" t="s">
        <v>1614</v>
      </c>
      <c r="D270" s="238" t="s">
        <v>1588</v>
      </c>
      <c r="E270" s="237"/>
      <c r="F270" s="237"/>
      <c r="G270" s="23" t="s">
        <v>1490</v>
      </c>
      <c r="H270" s="237"/>
      <c r="I270" s="22">
        <v>90</v>
      </c>
      <c r="J270" s="237"/>
      <c r="K270" s="237" t="s">
        <v>1615</v>
      </c>
      <c r="L270" s="238" t="s">
        <v>1591</v>
      </c>
      <c r="M270" s="237" t="s">
        <v>1616</v>
      </c>
      <c r="N270" s="237" t="s">
        <v>1617</v>
      </c>
      <c r="O270" s="238" t="s">
        <v>1617</v>
      </c>
      <c r="P270" s="24" t="s">
        <v>1526</v>
      </c>
      <c r="Q270" s="22" t="s">
        <v>43</v>
      </c>
      <c r="R270" s="22" t="s">
        <v>107</v>
      </c>
      <c r="S270" s="22"/>
      <c r="T270" s="25" t="s">
        <v>46</v>
      </c>
      <c r="U270" s="157" t="s">
        <v>1618</v>
      </c>
      <c r="V270" s="153" t="s">
        <v>1619</v>
      </c>
      <c r="W270" s="22">
        <v>2.66</v>
      </c>
      <c r="X270" s="40"/>
      <c r="Y270" s="22"/>
      <c r="Z270" s="22"/>
      <c r="AA270" s="40"/>
      <c r="AB270" s="40"/>
      <c r="AC270" s="22"/>
      <c r="AD270" s="22"/>
      <c r="AE270" s="279" t="s">
        <v>50</v>
      </c>
      <c r="AF270" s="289" t="s">
        <v>886</v>
      </c>
      <c r="AG270" s="238" t="s">
        <v>1502</v>
      </c>
      <c r="AH270" s="238" t="s">
        <v>1620</v>
      </c>
      <c r="AI270" s="238" t="s">
        <v>1597</v>
      </c>
      <c r="AJ270" s="23" t="s">
        <v>55</v>
      </c>
      <c r="AK270" s="50"/>
    </row>
    <row r="271" spans="1:38" customFormat="1" ht="90" x14ac:dyDescent="0.25">
      <c r="A271" s="237"/>
      <c r="B271" s="237"/>
      <c r="C271" s="237"/>
      <c r="D271" s="238"/>
      <c r="E271" s="237"/>
      <c r="F271" s="237"/>
      <c r="G271" s="23" t="s">
        <v>1490</v>
      </c>
      <c r="H271" s="237"/>
      <c r="I271" s="22">
        <v>90</v>
      </c>
      <c r="J271" s="237"/>
      <c r="K271" s="237"/>
      <c r="L271" s="238"/>
      <c r="M271" s="237"/>
      <c r="N271" s="237"/>
      <c r="O271" s="238"/>
      <c r="P271" s="24" t="s">
        <v>1508</v>
      </c>
      <c r="Q271" s="22" t="s">
        <v>43</v>
      </c>
      <c r="R271" s="22" t="s">
        <v>80</v>
      </c>
      <c r="S271" s="22"/>
      <c r="T271" s="25" t="s">
        <v>58</v>
      </c>
      <c r="U271" s="157" t="s">
        <v>1621</v>
      </c>
      <c r="V271" s="153" t="s">
        <v>1622</v>
      </c>
      <c r="W271" s="22">
        <v>2.4900000000000002</v>
      </c>
      <c r="X271" s="40"/>
      <c r="Y271" s="22"/>
      <c r="Z271" s="22"/>
      <c r="AA271" s="40"/>
      <c r="AB271" s="40"/>
      <c r="AC271" s="43" t="s">
        <v>167</v>
      </c>
      <c r="AD271" s="22"/>
      <c r="AE271" s="279"/>
      <c r="AF271" s="279"/>
      <c r="AG271" s="238"/>
      <c r="AH271" s="238"/>
      <c r="AI271" s="238"/>
      <c r="AJ271" s="23" t="s">
        <v>55</v>
      </c>
      <c r="AK271" s="50"/>
    </row>
    <row r="272" spans="1:38" customFormat="1" ht="198" x14ac:dyDescent="0.25">
      <c r="A272" s="237">
        <f>SUBTOTAL(3,M$5:M272)</f>
        <v>138</v>
      </c>
      <c r="B272" s="237"/>
      <c r="C272" s="237"/>
      <c r="D272" s="238"/>
      <c r="E272" s="237"/>
      <c r="F272" s="237"/>
      <c r="G272" s="23" t="s">
        <v>1490</v>
      </c>
      <c r="H272" s="237"/>
      <c r="I272" s="22">
        <v>90</v>
      </c>
      <c r="J272" s="237"/>
      <c r="K272" s="237"/>
      <c r="L272" s="238"/>
      <c r="M272" s="237" t="s">
        <v>1623</v>
      </c>
      <c r="N272" s="237" t="s">
        <v>1624</v>
      </c>
      <c r="O272" s="238" t="s">
        <v>1624</v>
      </c>
      <c r="P272" s="24" t="s">
        <v>1508</v>
      </c>
      <c r="Q272" s="22" t="s">
        <v>43</v>
      </c>
      <c r="R272" s="22" t="s">
        <v>80</v>
      </c>
      <c r="S272" s="22"/>
      <c r="T272" s="25" t="s">
        <v>46</v>
      </c>
      <c r="U272" s="26" t="s">
        <v>1625</v>
      </c>
      <c r="V272" s="66" t="s">
        <v>1626</v>
      </c>
      <c r="W272" s="22" t="s">
        <v>1627</v>
      </c>
      <c r="X272" s="40"/>
      <c r="Y272" s="22"/>
      <c r="Z272" s="22"/>
      <c r="AA272" s="40"/>
      <c r="AB272" s="40"/>
      <c r="AC272" s="43" t="s">
        <v>167</v>
      </c>
      <c r="AD272" s="22"/>
      <c r="AE272" s="279" t="s">
        <v>50</v>
      </c>
      <c r="AF272" s="288" t="s">
        <v>886</v>
      </c>
      <c r="AG272" s="238" t="s">
        <v>1502</v>
      </c>
      <c r="AH272" s="238" t="s">
        <v>1596</v>
      </c>
      <c r="AI272" s="238" t="s">
        <v>1597</v>
      </c>
      <c r="AJ272" s="23" t="s">
        <v>55</v>
      </c>
      <c r="AK272" s="50"/>
    </row>
    <row r="273" spans="1:42" customFormat="1" ht="144" x14ac:dyDescent="0.25">
      <c r="A273" s="237"/>
      <c r="B273" s="237"/>
      <c r="C273" s="237"/>
      <c r="D273" s="238"/>
      <c r="E273" s="237"/>
      <c r="F273" s="237"/>
      <c r="G273" s="23" t="s">
        <v>1490</v>
      </c>
      <c r="H273" s="237"/>
      <c r="I273" s="22">
        <v>90</v>
      </c>
      <c r="J273" s="237"/>
      <c r="K273" s="237"/>
      <c r="L273" s="238"/>
      <c r="M273" s="237"/>
      <c r="N273" s="237"/>
      <c r="O273" s="238"/>
      <c r="P273" s="24" t="s">
        <v>1526</v>
      </c>
      <c r="Q273" s="22" t="s">
        <v>43</v>
      </c>
      <c r="R273" s="22" t="s">
        <v>57</v>
      </c>
      <c r="S273" s="22"/>
      <c r="T273" s="25" t="s">
        <v>58</v>
      </c>
      <c r="U273" s="26" t="s">
        <v>1628</v>
      </c>
      <c r="V273" s="66" t="s">
        <v>1629</v>
      </c>
      <c r="W273" s="22">
        <v>9.35</v>
      </c>
      <c r="X273" s="40"/>
      <c r="Y273" s="22"/>
      <c r="Z273" s="22"/>
      <c r="AA273" s="40"/>
      <c r="AB273" s="40"/>
      <c r="AC273" s="142" t="s">
        <v>337</v>
      </c>
      <c r="AD273" s="22"/>
      <c r="AE273" s="279"/>
      <c r="AF273" s="238"/>
      <c r="AG273" s="238"/>
      <c r="AH273" s="238"/>
      <c r="AI273" s="238"/>
      <c r="AJ273" s="23" t="s">
        <v>55</v>
      </c>
      <c r="AK273" s="50"/>
    </row>
    <row r="274" spans="1:42" customFormat="1" ht="108" x14ac:dyDescent="0.25">
      <c r="A274" s="22">
        <f>SUBTOTAL(3,M$5:M274)</f>
        <v>139</v>
      </c>
      <c r="B274" s="237"/>
      <c r="C274" s="237"/>
      <c r="D274" s="238"/>
      <c r="E274" s="237"/>
      <c r="F274" s="237"/>
      <c r="G274" s="23" t="s">
        <v>1490</v>
      </c>
      <c r="H274" s="237"/>
      <c r="I274" s="22">
        <v>90</v>
      </c>
      <c r="J274" s="237"/>
      <c r="K274" s="237"/>
      <c r="L274" s="238"/>
      <c r="M274" s="22" t="s">
        <v>1630</v>
      </c>
      <c r="N274" s="22" t="s">
        <v>1631</v>
      </c>
      <c r="O274" s="23" t="s">
        <v>1631</v>
      </c>
      <c r="P274" s="24"/>
      <c r="Q274" s="22"/>
      <c r="R274" s="22"/>
      <c r="S274" s="22"/>
      <c r="T274" s="25"/>
      <c r="U274" s="31"/>
      <c r="V274" s="31"/>
      <c r="W274" s="22"/>
      <c r="X274" s="40"/>
      <c r="Y274" s="22"/>
      <c r="Z274" s="22"/>
      <c r="AA274" s="40"/>
      <c r="AB274" s="40"/>
      <c r="AC274" s="22"/>
      <c r="AD274" s="22"/>
      <c r="AE274" s="72" t="s">
        <v>50</v>
      </c>
      <c r="AF274" s="74" t="s">
        <v>73</v>
      </c>
      <c r="AG274" s="285" t="s">
        <v>74</v>
      </c>
      <c r="AH274" s="286"/>
      <c r="AI274" s="287"/>
      <c r="AJ274" s="23" t="s">
        <v>74</v>
      </c>
      <c r="AK274" s="50"/>
    </row>
    <row r="275" spans="1:42" customFormat="1" ht="126" x14ac:dyDescent="0.25">
      <c r="A275" s="237">
        <f>SUBTOTAL(3,M$5:M275)</f>
        <v>140</v>
      </c>
      <c r="B275" s="237" t="s">
        <v>1632</v>
      </c>
      <c r="C275" s="237" t="s">
        <v>1633</v>
      </c>
      <c r="D275" s="238" t="s">
        <v>1632</v>
      </c>
      <c r="E275" s="237"/>
      <c r="F275" s="237" t="s">
        <v>67</v>
      </c>
      <c r="G275" s="23" t="s">
        <v>1490</v>
      </c>
      <c r="H275" s="237" t="s">
        <v>1482</v>
      </c>
      <c r="I275" s="22">
        <v>91</v>
      </c>
      <c r="J275" s="237"/>
      <c r="K275" s="237" t="s">
        <v>1634</v>
      </c>
      <c r="L275" s="238" t="s">
        <v>1635</v>
      </c>
      <c r="M275" s="237" t="s">
        <v>1636</v>
      </c>
      <c r="N275" s="237" t="s">
        <v>1637</v>
      </c>
      <c r="O275" s="238" t="s">
        <v>1637</v>
      </c>
      <c r="P275" s="24" t="s">
        <v>1526</v>
      </c>
      <c r="Q275" s="22" t="s">
        <v>43</v>
      </c>
      <c r="R275" s="22" t="s">
        <v>107</v>
      </c>
      <c r="S275" s="22"/>
      <c r="T275" s="25" t="s">
        <v>46</v>
      </c>
      <c r="U275" s="26" t="s">
        <v>1638</v>
      </c>
      <c r="V275" s="66" t="s">
        <v>1639</v>
      </c>
      <c r="W275" s="22" t="s">
        <v>1640</v>
      </c>
      <c r="X275" s="40"/>
      <c r="Y275" s="22"/>
      <c r="Z275" s="22"/>
      <c r="AA275" s="40"/>
      <c r="AB275" s="40"/>
      <c r="AC275" s="22"/>
      <c r="AD275" s="22"/>
      <c r="AE275" s="279" t="s">
        <v>50</v>
      </c>
      <c r="AF275" s="288" t="s">
        <v>886</v>
      </c>
      <c r="AG275" s="238" t="s">
        <v>1502</v>
      </c>
      <c r="AH275" s="238" t="s">
        <v>1620</v>
      </c>
      <c r="AI275" s="238" t="s">
        <v>1597</v>
      </c>
      <c r="AJ275" s="23" t="s">
        <v>55</v>
      </c>
      <c r="AK275" s="50"/>
    </row>
    <row r="276" spans="1:42" customFormat="1" ht="54" x14ac:dyDescent="0.25">
      <c r="A276" s="237"/>
      <c r="B276" s="237"/>
      <c r="C276" s="237"/>
      <c r="D276" s="238"/>
      <c r="E276" s="237"/>
      <c r="F276" s="237"/>
      <c r="G276" s="23" t="s">
        <v>1490</v>
      </c>
      <c r="H276" s="237"/>
      <c r="I276" s="22">
        <v>91</v>
      </c>
      <c r="J276" s="237"/>
      <c r="K276" s="237"/>
      <c r="L276" s="238"/>
      <c r="M276" s="237"/>
      <c r="N276" s="237"/>
      <c r="O276" s="238"/>
      <c r="P276" s="24" t="s">
        <v>1508</v>
      </c>
      <c r="Q276" s="22" t="s">
        <v>43</v>
      </c>
      <c r="R276" s="22" t="s">
        <v>1509</v>
      </c>
      <c r="S276" s="22"/>
      <c r="T276" s="25" t="s">
        <v>58</v>
      </c>
      <c r="U276" s="26" t="s">
        <v>1641</v>
      </c>
      <c r="V276" s="66" t="s">
        <v>1642</v>
      </c>
      <c r="W276" s="40">
        <v>17.579999999999998</v>
      </c>
      <c r="X276" s="40"/>
      <c r="Y276" s="22"/>
      <c r="Z276" s="22"/>
      <c r="AA276" s="40"/>
      <c r="AB276" s="40"/>
      <c r="AC276" s="22"/>
      <c r="AD276" s="22"/>
      <c r="AE276" s="279"/>
      <c r="AF276" s="238"/>
      <c r="AG276" s="238"/>
      <c r="AH276" s="238"/>
      <c r="AI276" s="238"/>
      <c r="AJ276" s="23" t="s">
        <v>55</v>
      </c>
      <c r="AK276" s="50"/>
    </row>
    <row r="277" spans="1:42" customFormat="1" ht="90" x14ac:dyDescent="0.25">
      <c r="A277" s="237">
        <f>SUBTOTAL(3,M$5:M277)</f>
        <v>141</v>
      </c>
      <c r="B277" s="237"/>
      <c r="C277" s="237"/>
      <c r="D277" s="238"/>
      <c r="E277" s="237"/>
      <c r="F277" s="237"/>
      <c r="G277" s="23" t="s">
        <v>1490</v>
      </c>
      <c r="H277" s="237"/>
      <c r="I277" s="22">
        <v>91</v>
      </c>
      <c r="J277" s="237"/>
      <c r="K277" s="237"/>
      <c r="L277" s="238"/>
      <c r="M277" s="237" t="s">
        <v>1643</v>
      </c>
      <c r="N277" s="237" t="s">
        <v>1644</v>
      </c>
      <c r="O277" s="238" t="s">
        <v>1644</v>
      </c>
      <c r="P277" s="24" t="s">
        <v>1526</v>
      </c>
      <c r="Q277" s="22" t="s">
        <v>43</v>
      </c>
      <c r="R277" s="22" t="s">
        <v>57</v>
      </c>
      <c r="S277" s="22"/>
      <c r="T277" s="25" t="s">
        <v>46</v>
      </c>
      <c r="U277" s="26" t="s">
        <v>1645</v>
      </c>
      <c r="V277" s="66" t="s">
        <v>1646</v>
      </c>
      <c r="W277" s="22" t="s">
        <v>1647</v>
      </c>
      <c r="X277" s="40"/>
      <c r="Y277" s="22"/>
      <c r="Z277" s="22"/>
      <c r="AA277" s="40"/>
      <c r="AB277" s="40"/>
      <c r="AC277" s="22"/>
      <c r="AD277" s="22"/>
      <c r="AE277" s="279" t="s">
        <v>50</v>
      </c>
      <c r="AF277" s="288" t="s">
        <v>886</v>
      </c>
      <c r="AG277" s="238" t="s">
        <v>1502</v>
      </c>
      <c r="AH277" s="238" t="s">
        <v>1648</v>
      </c>
      <c r="AI277" s="238" t="s">
        <v>1649</v>
      </c>
      <c r="AJ277" s="23" t="s">
        <v>55</v>
      </c>
      <c r="AK277" s="50"/>
    </row>
    <row r="278" spans="1:42" customFormat="1" ht="54" x14ac:dyDescent="0.25">
      <c r="A278" s="237"/>
      <c r="B278" s="237"/>
      <c r="C278" s="237"/>
      <c r="D278" s="238"/>
      <c r="E278" s="237"/>
      <c r="F278" s="237"/>
      <c r="G278" s="23" t="s">
        <v>1490</v>
      </c>
      <c r="H278" s="237"/>
      <c r="I278" s="22">
        <v>91</v>
      </c>
      <c r="J278" s="237"/>
      <c r="K278" s="237"/>
      <c r="L278" s="238"/>
      <c r="M278" s="237"/>
      <c r="N278" s="237"/>
      <c r="O278" s="238"/>
      <c r="P278" s="24" t="s">
        <v>1508</v>
      </c>
      <c r="Q278" s="22" t="s">
        <v>43</v>
      </c>
      <c r="R278" s="22" t="s">
        <v>1509</v>
      </c>
      <c r="S278" s="22"/>
      <c r="T278" s="25" t="s">
        <v>58</v>
      </c>
      <c r="U278" s="26" t="s">
        <v>1650</v>
      </c>
      <c r="V278" s="66" t="s">
        <v>1642</v>
      </c>
      <c r="W278" s="22">
        <v>24.26</v>
      </c>
      <c r="X278" s="40"/>
      <c r="Y278" s="22"/>
      <c r="Z278" s="22"/>
      <c r="AA278" s="40"/>
      <c r="AB278" s="40"/>
      <c r="AC278" s="22"/>
      <c r="AD278" s="22"/>
      <c r="AE278" s="279"/>
      <c r="AF278" s="238"/>
      <c r="AG278" s="238"/>
      <c r="AH278" s="238"/>
      <c r="AI278" s="279"/>
      <c r="AJ278" s="23" t="s">
        <v>55</v>
      </c>
      <c r="AK278" s="50"/>
    </row>
    <row r="279" spans="1:42" customFormat="1" ht="144" x14ac:dyDescent="0.25">
      <c r="A279" s="237">
        <f>SUBTOTAL(3,M$5:M279)</f>
        <v>142</v>
      </c>
      <c r="B279" s="237"/>
      <c r="C279" s="237"/>
      <c r="D279" s="238"/>
      <c r="E279" s="237"/>
      <c r="F279" s="237"/>
      <c r="G279" s="23" t="s">
        <v>1490</v>
      </c>
      <c r="H279" s="237"/>
      <c r="I279" s="22">
        <v>91</v>
      </c>
      <c r="J279" s="264"/>
      <c r="K279" s="264" t="s">
        <v>1651</v>
      </c>
      <c r="L279" s="266" t="s">
        <v>1635</v>
      </c>
      <c r="M279" s="264" t="s">
        <v>1652</v>
      </c>
      <c r="N279" s="264" t="s">
        <v>1653</v>
      </c>
      <c r="O279" s="266" t="s">
        <v>1653</v>
      </c>
      <c r="P279" s="24" t="s">
        <v>1526</v>
      </c>
      <c r="Q279" s="22" t="s">
        <v>43</v>
      </c>
      <c r="R279" s="22" t="s">
        <v>57</v>
      </c>
      <c r="S279" s="22"/>
      <c r="T279" s="25" t="s">
        <v>46</v>
      </c>
      <c r="U279" s="26" t="s">
        <v>1654</v>
      </c>
      <c r="V279" s="66" t="s">
        <v>1655</v>
      </c>
      <c r="W279" s="40">
        <v>6.69</v>
      </c>
      <c r="X279" s="40"/>
      <c r="Y279" s="22"/>
      <c r="Z279" s="22"/>
      <c r="AA279" s="40"/>
      <c r="AB279" s="40"/>
      <c r="AC279" s="30" t="s">
        <v>61</v>
      </c>
      <c r="AD279" s="22"/>
      <c r="AE279" s="279" t="s">
        <v>887</v>
      </c>
      <c r="AF279" s="289" t="s">
        <v>886</v>
      </c>
      <c r="AG279" s="238" t="s">
        <v>1502</v>
      </c>
      <c r="AH279" s="238" t="s">
        <v>1620</v>
      </c>
      <c r="AI279" s="238" t="s">
        <v>1597</v>
      </c>
      <c r="AJ279" s="23" t="s">
        <v>55</v>
      </c>
      <c r="AK279" s="50"/>
    </row>
    <row r="280" spans="1:42" customFormat="1" ht="108" x14ac:dyDescent="0.25">
      <c r="A280" s="237"/>
      <c r="B280" s="237"/>
      <c r="C280" s="237"/>
      <c r="D280" s="238"/>
      <c r="E280" s="237"/>
      <c r="F280" s="237"/>
      <c r="G280" s="23" t="s">
        <v>1490</v>
      </c>
      <c r="H280" s="237"/>
      <c r="I280" s="22">
        <v>91</v>
      </c>
      <c r="J280" s="264"/>
      <c r="K280" s="264"/>
      <c r="L280" s="266"/>
      <c r="M280" s="263"/>
      <c r="N280" s="263"/>
      <c r="O280" s="267"/>
      <c r="P280" s="24" t="s">
        <v>1508</v>
      </c>
      <c r="Q280" s="22" t="s">
        <v>43</v>
      </c>
      <c r="R280" s="22" t="s">
        <v>80</v>
      </c>
      <c r="S280" s="22"/>
      <c r="T280" s="25" t="s">
        <v>58</v>
      </c>
      <c r="U280" s="26" t="s">
        <v>1656</v>
      </c>
      <c r="V280" s="66" t="s">
        <v>1657</v>
      </c>
      <c r="W280" s="40">
        <v>40.14</v>
      </c>
      <c r="X280" s="40"/>
      <c r="Y280" s="22"/>
      <c r="Z280" s="22"/>
      <c r="AA280" s="40"/>
      <c r="AB280" s="40"/>
      <c r="AC280" s="43" t="s">
        <v>167</v>
      </c>
      <c r="AD280" s="22"/>
      <c r="AE280" s="279"/>
      <c r="AF280" s="289"/>
      <c r="AG280" s="238"/>
      <c r="AH280" s="238"/>
      <c r="AI280" s="238"/>
      <c r="AJ280" s="23" t="s">
        <v>55</v>
      </c>
      <c r="AK280" s="50"/>
    </row>
    <row r="281" spans="1:42" customFormat="1" ht="108" x14ac:dyDescent="0.25">
      <c r="A281" s="22">
        <f>SUBTOTAL(3,M$5:M281)</f>
        <v>143</v>
      </c>
      <c r="B281" s="237"/>
      <c r="C281" s="237"/>
      <c r="D281" s="238"/>
      <c r="E281" s="237"/>
      <c r="F281" s="237"/>
      <c r="G281" s="23" t="s">
        <v>1481</v>
      </c>
      <c r="H281" s="237"/>
      <c r="I281" s="22">
        <v>91</v>
      </c>
      <c r="J281" s="263"/>
      <c r="K281" s="263"/>
      <c r="L281" s="267"/>
      <c r="M281" s="22" t="s">
        <v>1658</v>
      </c>
      <c r="N281" s="22" t="s">
        <v>1659</v>
      </c>
      <c r="O281" s="23" t="s">
        <v>1659</v>
      </c>
      <c r="P281" s="24" t="s">
        <v>1508</v>
      </c>
      <c r="Q281" s="22" t="s">
        <v>43</v>
      </c>
      <c r="R281" s="22" t="s">
        <v>80</v>
      </c>
      <c r="S281" s="22"/>
      <c r="T281" s="25"/>
      <c r="U281" s="31" t="s">
        <v>1660</v>
      </c>
      <c r="V281" s="31" t="s">
        <v>1661</v>
      </c>
      <c r="W281" s="22">
        <v>20.23</v>
      </c>
      <c r="X281" s="40"/>
      <c r="Y281" s="22"/>
      <c r="Z281" s="22"/>
      <c r="AA281" s="40"/>
      <c r="AB281" s="40"/>
      <c r="AC281" s="141" t="s">
        <v>1662</v>
      </c>
      <c r="AD281" s="22"/>
      <c r="AE281" s="72" t="s">
        <v>50</v>
      </c>
      <c r="AF281" s="74" t="s">
        <v>73</v>
      </c>
      <c r="AG281" s="74" t="s">
        <v>73</v>
      </c>
      <c r="AH281" s="74" t="s">
        <v>73</v>
      </c>
      <c r="AI281" s="74" t="s">
        <v>73</v>
      </c>
      <c r="AJ281" s="23" t="s">
        <v>55</v>
      </c>
      <c r="AK281" s="50"/>
    </row>
    <row r="282" spans="1:42" s="165" customFormat="1" ht="90" x14ac:dyDescent="0.2">
      <c r="A282" s="237">
        <f>SUBTOTAL(3,M$5:M282)</f>
        <v>144</v>
      </c>
      <c r="B282" s="312" t="s">
        <v>1663</v>
      </c>
      <c r="C282" s="312"/>
      <c r="D282" s="313" t="s">
        <v>1663</v>
      </c>
      <c r="E282" s="312"/>
      <c r="F282" s="312"/>
      <c r="G282" s="23" t="s">
        <v>1481</v>
      </c>
      <c r="H282" s="312"/>
      <c r="I282" s="131">
        <v>92</v>
      </c>
      <c r="J282" s="314"/>
      <c r="K282" s="314" t="s">
        <v>1664</v>
      </c>
      <c r="L282" s="317" t="s">
        <v>1665</v>
      </c>
      <c r="M282" s="312" t="s">
        <v>1666</v>
      </c>
      <c r="N282" s="312" t="s">
        <v>1482</v>
      </c>
      <c r="O282" s="313" t="s">
        <v>1482</v>
      </c>
      <c r="P282" s="159" t="s">
        <v>1667</v>
      </c>
      <c r="Q282" s="22" t="s">
        <v>1668</v>
      </c>
      <c r="R282" s="22" t="s">
        <v>490</v>
      </c>
      <c r="S282" s="131"/>
      <c r="T282" s="25" t="s">
        <v>46</v>
      </c>
      <c r="U282" s="160" t="s">
        <v>1669</v>
      </c>
      <c r="V282" s="160" t="s">
        <v>1670</v>
      </c>
      <c r="W282" s="161"/>
      <c r="X282" s="161">
        <v>0.37</v>
      </c>
      <c r="Y282" s="161">
        <v>0.34</v>
      </c>
      <c r="Z282" s="162" t="s">
        <v>1671</v>
      </c>
      <c r="AA282" s="162" t="s">
        <v>1672</v>
      </c>
      <c r="AB282" s="161">
        <v>7.0000000000000007E-2</v>
      </c>
      <c r="AC282" s="131" t="s">
        <v>1673</v>
      </c>
      <c r="AD282" s="22" t="s">
        <v>101</v>
      </c>
      <c r="AE282" s="265" t="s">
        <v>146</v>
      </c>
      <c r="AF282" s="265" t="s">
        <v>398</v>
      </c>
      <c r="AG282" s="238" t="s">
        <v>1674</v>
      </c>
      <c r="AH282" s="23"/>
      <c r="AI282" s="23"/>
      <c r="AJ282" s="163" t="s">
        <v>1675</v>
      </c>
      <c r="AK282" s="164"/>
      <c r="AL282" s="36">
        <f>AB282/Y282</f>
        <v>0.20588235294117649</v>
      </c>
    </row>
    <row r="283" spans="1:42" s="165" customFormat="1" ht="108" x14ac:dyDescent="0.2">
      <c r="A283" s="237"/>
      <c r="B283" s="312"/>
      <c r="C283" s="312"/>
      <c r="D283" s="313"/>
      <c r="E283" s="312"/>
      <c r="F283" s="312"/>
      <c r="G283" s="23" t="s">
        <v>1481</v>
      </c>
      <c r="H283" s="312"/>
      <c r="I283" s="131">
        <v>92</v>
      </c>
      <c r="J283" s="315"/>
      <c r="K283" s="315"/>
      <c r="L283" s="319"/>
      <c r="M283" s="312"/>
      <c r="N283" s="312"/>
      <c r="O283" s="313"/>
      <c r="P283" s="159" t="s">
        <v>1676</v>
      </c>
      <c r="Q283" s="22" t="s">
        <v>96</v>
      </c>
      <c r="R283" s="22" t="s">
        <v>97</v>
      </c>
      <c r="S283" s="131"/>
      <c r="T283" s="25" t="s">
        <v>58</v>
      </c>
      <c r="U283" s="130" t="s">
        <v>1677</v>
      </c>
      <c r="V283" s="130" t="s">
        <v>1678</v>
      </c>
      <c r="W283" s="131"/>
      <c r="X283" s="131">
        <v>48.53</v>
      </c>
      <c r="Y283" s="161">
        <v>20.2</v>
      </c>
      <c r="Z283" s="162" t="s">
        <v>1679</v>
      </c>
      <c r="AA283" s="162" t="s">
        <v>1680</v>
      </c>
      <c r="AB283" s="161">
        <v>13.82</v>
      </c>
      <c r="AC283" s="131" t="s">
        <v>1681</v>
      </c>
      <c r="AD283" s="22" t="s">
        <v>101</v>
      </c>
      <c r="AE283" s="266"/>
      <c r="AF283" s="266"/>
      <c r="AG283" s="238"/>
      <c r="AH283" s="23" t="s">
        <v>1682</v>
      </c>
      <c r="AI283" s="23" t="s">
        <v>1683</v>
      </c>
      <c r="AJ283" s="163" t="s">
        <v>1684</v>
      </c>
      <c r="AK283" s="164"/>
      <c r="AL283" s="36">
        <f>AB283/Y283</f>
        <v>0.68415841584158421</v>
      </c>
    </row>
    <row r="284" spans="1:42" s="165" customFormat="1" ht="85.5" x14ac:dyDescent="0.2">
      <c r="A284" s="237"/>
      <c r="B284" s="312"/>
      <c r="C284" s="312"/>
      <c r="D284" s="313"/>
      <c r="E284" s="312"/>
      <c r="F284" s="312"/>
      <c r="G284" s="23" t="s">
        <v>1481</v>
      </c>
      <c r="H284" s="312"/>
      <c r="I284" s="131">
        <v>92</v>
      </c>
      <c r="J284" s="315"/>
      <c r="K284" s="315"/>
      <c r="L284" s="319"/>
      <c r="M284" s="312"/>
      <c r="N284" s="312"/>
      <c r="O284" s="313"/>
      <c r="P284" s="159" t="s">
        <v>1685</v>
      </c>
      <c r="Q284" s="22" t="s">
        <v>96</v>
      </c>
      <c r="R284" s="22" t="s">
        <v>97</v>
      </c>
      <c r="S284" s="131"/>
      <c r="T284" s="166" t="s">
        <v>197</v>
      </c>
      <c r="U284" s="130" t="s">
        <v>1686</v>
      </c>
      <c r="V284" s="130" t="s">
        <v>1687</v>
      </c>
      <c r="W284" s="131"/>
      <c r="X284" s="131">
        <v>48.53</v>
      </c>
      <c r="Y284" s="161">
        <v>13.8</v>
      </c>
      <c r="Z284" s="162" t="s">
        <v>1679</v>
      </c>
      <c r="AA284" s="162" t="s">
        <v>1688</v>
      </c>
      <c r="AB284" s="161">
        <v>10.96</v>
      </c>
      <c r="AC284" s="131" t="s">
        <v>1681</v>
      </c>
      <c r="AD284" s="167" t="s">
        <v>439</v>
      </c>
      <c r="AE284" s="266"/>
      <c r="AF284" s="266"/>
      <c r="AG284" s="238"/>
      <c r="AH284" s="317" t="s">
        <v>1689</v>
      </c>
      <c r="AI284" s="317" t="s">
        <v>1690</v>
      </c>
      <c r="AJ284" s="163" t="s">
        <v>1691</v>
      </c>
      <c r="AK284" s="164"/>
      <c r="AL284" s="36">
        <f>AB284/Y284</f>
        <v>0.79420289855072468</v>
      </c>
    </row>
    <row r="285" spans="1:42" s="165" customFormat="1" ht="90" x14ac:dyDescent="0.2">
      <c r="A285" s="237"/>
      <c r="B285" s="312"/>
      <c r="C285" s="312"/>
      <c r="D285" s="313"/>
      <c r="E285" s="312"/>
      <c r="F285" s="131"/>
      <c r="G285" s="23" t="s">
        <v>1481</v>
      </c>
      <c r="H285" s="131"/>
      <c r="I285" s="131">
        <v>92</v>
      </c>
      <c r="J285" s="316"/>
      <c r="K285" s="316"/>
      <c r="L285" s="318"/>
      <c r="M285" s="312"/>
      <c r="N285" s="312"/>
      <c r="O285" s="313"/>
      <c r="P285" s="24" t="s">
        <v>1526</v>
      </c>
      <c r="Q285" s="22" t="s">
        <v>43</v>
      </c>
      <c r="R285" s="22" t="s">
        <v>107</v>
      </c>
      <c r="S285" s="131"/>
      <c r="T285" s="166"/>
      <c r="U285" s="26" t="s">
        <v>1692</v>
      </c>
      <c r="V285" s="66" t="s">
        <v>1693</v>
      </c>
      <c r="W285" s="131">
        <v>35.979999999999997</v>
      </c>
      <c r="X285" s="131"/>
      <c r="Y285" s="161"/>
      <c r="Z285" s="162"/>
      <c r="AA285" s="162"/>
      <c r="AB285" s="161"/>
      <c r="AC285" s="131"/>
      <c r="AD285" s="167"/>
      <c r="AE285" s="267"/>
      <c r="AF285" s="267"/>
      <c r="AG285" s="238"/>
      <c r="AH285" s="318"/>
      <c r="AI285" s="318"/>
      <c r="AJ285" s="23" t="s">
        <v>55</v>
      </c>
      <c r="AK285" s="164"/>
      <c r="AL285" s="36"/>
      <c r="AP285" s="165">
        <f>3+10.03+1.3</f>
        <v>14.33</v>
      </c>
    </row>
    <row r="286" spans="1:42" s="165" customFormat="1" ht="324" x14ac:dyDescent="0.2">
      <c r="A286" s="237">
        <f>SUBTOTAL(3,M$5:M286)</f>
        <v>145</v>
      </c>
      <c r="B286" s="312" t="s">
        <v>1663</v>
      </c>
      <c r="C286" s="312" t="s">
        <v>1694</v>
      </c>
      <c r="D286" s="313" t="s">
        <v>1663</v>
      </c>
      <c r="E286" s="312"/>
      <c r="F286" s="312" t="s">
        <v>67</v>
      </c>
      <c r="G286" s="23" t="s">
        <v>1481</v>
      </c>
      <c r="H286" s="312" t="s">
        <v>1482</v>
      </c>
      <c r="I286" s="131">
        <v>92</v>
      </c>
      <c r="J286" s="312"/>
      <c r="K286" s="312" t="s">
        <v>1664</v>
      </c>
      <c r="L286" s="313" t="s">
        <v>1665</v>
      </c>
      <c r="M286" s="312" t="s">
        <v>1695</v>
      </c>
      <c r="N286" s="312"/>
      <c r="O286" s="313"/>
      <c r="P286" s="159" t="s">
        <v>1033</v>
      </c>
      <c r="Q286" s="22" t="s">
        <v>96</v>
      </c>
      <c r="R286" s="131" t="s">
        <v>1696</v>
      </c>
      <c r="S286" s="131"/>
      <c r="T286" s="166" t="s">
        <v>201</v>
      </c>
      <c r="U286" s="130" t="s">
        <v>1697</v>
      </c>
      <c r="V286" s="130" t="s">
        <v>1698</v>
      </c>
      <c r="W286" s="161"/>
      <c r="X286" s="161" t="s">
        <v>1699</v>
      </c>
      <c r="Y286" s="161">
        <v>150.15</v>
      </c>
      <c r="Z286" s="168">
        <v>0.8</v>
      </c>
      <c r="AA286" s="162" t="s">
        <v>1700</v>
      </c>
      <c r="AB286" s="161">
        <v>76.150000000000006</v>
      </c>
      <c r="AC286" s="131" t="s">
        <v>1701</v>
      </c>
      <c r="AD286" s="167" t="s">
        <v>439</v>
      </c>
      <c r="AE286" s="265" t="s">
        <v>146</v>
      </c>
      <c r="AF286" s="265" t="s">
        <v>1537</v>
      </c>
      <c r="AG286" s="169" t="s">
        <v>1674</v>
      </c>
      <c r="AH286" s="163" t="s">
        <v>1702</v>
      </c>
      <c r="AI286" s="170" t="s">
        <v>1703</v>
      </c>
      <c r="AJ286" s="163" t="s">
        <v>1704</v>
      </c>
      <c r="AK286" s="164"/>
      <c r="AL286" s="36">
        <f>AB286/Y286</f>
        <v>0.50715950715950719</v>
      </c>
    </row>
    <row r="287" spans="1:42" s="165" customFormat="1" ht="72" x14ac:dyDescent="0.2">
      <c r="A287" s="237"/>
      <c r="B287" s="312"/>
      <c r="C287" s="312"/>
      <c r="D287" s="313"/>
      <c r="E287" s="312"/>
      <c r="F287" s="312"/>
      <c r="G287" s="23" t="s">
        <v>1490</v>
      </c>
      <c r="H287" s="312"/>
      <c r="I287" s="131">
        <v>92</v>
      </c>
      <c r="J287" s="312"/>
      <c r="K287" s="312"/>
      <c r="L287" s="313"/>
      <c r="M287" s="312"/>
      <c r="N287" s="312"/>
      <c r="O287" s="313"/>
      <c r="P287" s="24" t="s">
        <v>1705</v>
      </c>
      <c r="Q287" s="22" t="s">
        <v>96</v>
      </c>
      <c r="R287" s="22" t="s">
        <v>227</v>
      </c>
      <c r="S287" s="22"/>
      <c r="T287" s="25" t="s">
        <v>205</v>
      </c>
      <c r="U287" s="31" t="s">
        <v>1706</v>
      </c>
      <c r="V287" s="130" t="s">
        <v>1050</v>
      </c>
      <c r="W287" s="131"/>
      <c r="X287" s="22">
        <v>50.04</v>
      </c>
      <c r="Y287" s="22">
        <v>2.92</v>
      </c>
      <c r="Z287" s="35">
        <v>0.89</v>
      </c>
      <c r="AA287" s="35">
        <v>0.5</v>
      </c>
      <c r="AB287" s="27">
        <v>1.5</v>
      </c>
      <c r="AC287" s="22" t="s">
        <v>1707</v>
      </c>
      <c r="AD287" s="22" t="s">
        <v>122</v>
      </c>
      <c r="AE287" s="266"/>
      <c r="AF287" s="266"/>
      <c r="AG287" s="238" t="s">
        <v>1502</v>
      </c>
      <c r="AH287" s="238" t="s">
        <v>1648</v>
      </c>
      <c r="AI287" s="238" t="s">
        <v>1708</v>
      </c>
      <c r="AJ287" s="23" t="s">
        <v>1709</v>
      </c>
      <c r="AK287" s="164"/>
      <c r="AL287" s="36">
        <f>AB287/Y287</f>
        <v>0.51369863013698636</v>
      </c>
    </row>
    <row r="288" spans="1:42" s="165" customFormat="1" ht="126" x14ac:dyDescent="0.25">
      <c r="A288" s="237"/>
      <c r="B288" s="312"/>
      <c r="C288" s="312"/>
      <c r="D288" s="313"/>
      <c r="E288" s="312"/>
      <c r="F288" s="131"/>
      <c r="G288" s="23" t="s">
        <v>1490</v>
      </c>
      <c r="H288" s="131"/>
      <c r="I288" s="131">
        <v>92</v>
      </c>
      <c r="J288" s="312"/>
      <c r="K288" s="312"/>
      <c r="L288" s="313"/>
      <c r="M288" s="312"/>
      <c r="N288" s="312"/>
      <c r="O288" s="313"/>
      <c r="P288" s="24" t="s">
        <v>1526</v>
      </c>
      <c r="Q288" s="22" t="s">
        <v>43</v>
      </c>
      <c r="R288" s="79" t="s">
        <v>1509</v>
      </c>
      <c r="S288" s="79"/>
      <c r="T288" s="25" t="s">
        <v>58</v>
      </c>
      <c r="U288" s="26" t="s">
        <v>1710</v>
      </c>
      <c r="V288" s="66" t="s">
        <v>1711</v>
      </c>
      <c r="W288" s="40">
        <v>63.19</v>
      </c>
      <c r="X288" s="22"/>
      <c r="Y288" s="22"/>
      <c r="Z288" s="35"/>
      <c r="AA288" s="35"/>
      <c r="AB288" s="27"/>
      <c r="AC288" s="22"/>
      <c r="AD288" s="22"/>
      <c r="AE288" s="266"/>
      <c r="AF288" s="266"/>
      <c r="AG288" s="238"/>
      <c r="AH288" s="238"/>
      <c r="AI288" s="238"/>
      <c r="AJ288" s="23" t="s">
        <v>55</v>
      </c>
      <c r="AK288" s="164"/>
    </row>
    <row r="289" spans="1:38" s="165" customFormat="1" ht="90" x14ac:dyDescent="0.25">
      <c r="A289" s="237"/>
      <c r="B289" s="312"/>
      <c r="C289" s="312"/>
      <c r="D289" s="313"/>
      <c r="E289" s="312"/>
      <c r="F289" s="131"/>
      <c r="G289" s="23" t="s">
        <v>1490</v>
      </c>
      <c r="H289" s="131"/>
      <c r="I289" s="131">
        <v>92</v>
      </c>
      <c r="J289" s="312"/>
      <c r="K289" s="312"/>
      <c r="L289" s="313"/>
      <c r="M289" s="312"/>
      <c r="N289" s="312"/>
      <c r="O289" s="313"/>
      <c r="P289" s="24" t="s">
        <v>1526</v>
      </c>
      <c r="Q289" s="22" t="s">
        <v>43</v>
      </c>
      <c r="R289" s="22" t="s">
        <v>490</v>
      </c>
      <c r="S289" s="22"/>
      <c r="T289" s="166" t="s">
        <v>197</v>
      </c>
      <c r="U289" s="26" t="s">
        <v>1712</v>
      </c>
      <c r="V289" s="66" t="s">
        <v>1713</v>
      </c>
      <c r="W289" s="40">
        <v>2.15</v>
      </c>
      <c r="X289" s="22"/>
      <c r="Y289" s="22"/>
      <c r="Z289" s="35"/>
      <c r="AA289" s="35"/>
      <c r="AB289" s="27"/>
      <c r="AC289" s="22"/>
      <c r="AD289" s="22"/>
      <c r="AE289" s="267"/>
      <c r="AF289" s="267"/>
      <c r="AG289" s="238"/>
      <c r="AH289" s="238"/>
      <c r="AI289" s="238"/>
      <c r="AJ289" s="23" t="s">
        <v>55</v>
      </c>
      <c r="AK289" s="164"/>
    </row>
    <row r="290" spans="1:38" customFormat="1" ht="72" x14ac:dyDescent="0.25">
      <c r="A290" s="237">
        <f>SUBTOTAL(3,M$5:M290)</f>
        <v>146</v>
      </c>
      <c r="B290" s="237" t="s">
        <v>1714</v>
      </c>
      <c r="C290" s="237" t="s">
        <v>1715</v>
      </c>
      <c r="D290" s="238" t="s">
        <v>1714</v>
      </c>
      <c r="E290" s="237"/>
      <c r="F290" s="237" t="s">
        <v>67</v>
      </c>
      <c r="G290" s="23" t="s">
        <v>1490</v>
      </c>
      <c r="H290" s="237" t="s">
        <v>1482</v>
      </c>
      <c r="I290" s="22">
        <v>93</v>
      </c>
      <c r="J290" s="237"/>
      <c r="K290" s="237" t="s">
        <v>1716</v>
      </c>
      <c r="L290" s="238" t="s">
        <v>1717</v>
      </c>
      <c r="M290" s="237" t="s">
        <v>1718</v>
      </c>
      <c r="N290" s="237" t="s">
        <v>1719</v>
      </c>
      <c r="O290" s="238" t="s">
        <v>1719</v>
      </c>
      <c r="P290" s="24" t="s">
        <v>1526</v>
      </c>
      <c r="Q290" s="22" t="s">
        <v>43</v>
      </c>
      <c r="R290" s="22" t="s">
        <v>107</v>
      </c>
      <c r="S290" s="22"/>
      <c r="T290" s="25" t="s">
        <v>46</v>
      </c>
      <c r="U290" s="157" t="s">
        <v>1720</v>
      </c>
      <c r="V290" s="153" t="s">
        <v>1721</v>
      </c>
      <c r="W290" s="79" t="s">
        <v>1722</v>
      </c>
      <c r="X290" s="40"/>
      <c r="Y290" s="22"/>
      <c r="Z290" s="22"/>
      <c r="AA290" s="40"/>
      <c r="AB290" s="40"/>
      <c r="AC290" s="22"/>
      <c r="AD290" s="22"/>
      <c r="AE290" s="279" t="s">
        <v>146</v>
      </c>
      <c r="AF290" s="238" t="s">
        <v>1723</v>
      </c>
      <c r="AG290" s="238" t="s">
        <v>1502</v>
      </c>
      <c r="AH290" s="238" t="s">
        <v>1620</v>
      </c>
      <c r="AI290" s="238" t="s">
        <v>1724</v>
      </c>
      <c r="AJ290" s="23" t="s">
        <v>55</v>
      </c>
      <c r="AK290" s="50"/>
    </row>
    <row r="291" spans="1:38" customFormat="1" ht="54" x14ac:dyDescent="0.25">
      <c r="A291" s="237"/>
      <c r="B291" s="237"/>
      <c r="C291" s="237"/>
      <c r="D291" s="238"/>
      <c r="E291" s="237"/>
      <c r="F291" s="237"/>
      <c r="G291" s="23" t="s">
        <v>1490</v>
      </c>
      <c r="H291" s="237"/>
      <c r="I291" s="22">
        <v>93</v>
      </c>
      <c r="J291" s="237"/>
      <c r="K291" s="237"/>
      <c r="L291" s="238"/>
      <c r="M291" s="237"/>
      <c r="N291" s="237"/>
      <c r="O291" s="238"/>
      <c r="P291" s="24" t="s">
        <v>1508</v>
      </c>
      <c r="Q291" s="22" t="s">
        <v>43</v>
      </c>
      <c r="R291" s="22" t="s">
        <v>1509</v>
      </c>
      <c r="S291" s="22"/>
      <c r="T291" s="25" t="s">
        <v>58</v>
      </c>
      <c r="U291" s="157" t="s">
        <v>1725</v>
      </c>
      <c r="V291" s="153" t="s">
        <v>1726</v>
      </c>
      <c r="W291" s="116">
        <v>12</v>
      </c>
      <c r="X291" s="40"/>
      <c r="Y291" s="22"/>
      <c r="Z291" s="22"/>
      <c r="AA291" s="40"/>
      <c r="AB291" s="40"/>
      <c r="AC291" s="22"/>
      <c r="AD291" s="22"/>
      <c r="AE291" s="279"/>
      <c r="AF291" s="238"/>
      <c r="AG291" s="238"/>
      <c r="AH291" s="238"/>
      <c r="AI291" s="238"/>
      <c r="AJ291" s="23" t="s">
        <v>55</v>
      </c>
      <c r="AK291" s="50"/>
    </row>
    <row r="292" spans="1:38" customFormat="1" ht="90" x14ac:dyDescent="0.25">
      <c r="A292" s="22">
        <f>SUBTOTAL(3,M$5:M292)</f>
        <v>147</v>
      </c>
      <c r="B292" s="237"/>
      <c r="C292" s="237"/>
      <c r="D292" s="238"/>
      <c r="E292" s="237"/>
      <c r="F292" s="237"/>
      <c r="G292" s="23" t="s">
        <v>1481</v>
      </c>
      <c r="H292" s="237"/>
      <c r="I292" s="22">
        <v>93</v>
      </c>
      <c r="J292" s="237"/>
      <c r="K292" s="237"/>
      <c r="L292" s="238"/>
      <c r="M292" s="22" t="s">
        <v>1727</v>
      </c>
      <c r="N292" s="22" t="s">
        <v>1728</v>
      </c>
      <c r="O292" s="23" t="s">
        <v>1728</v>
      </c>
      <c r="P292" s="24"/>
      <c r="Q292" s="22"/>
      <c r="R292" s="22"/>
      <c r="S292" s="22"/>
      <c r="T292" s="25"/>
      <c r="U292" s="31"/>
      <c r="V292" s="31"/>
      <c r="W292" s="22"/>
      <c r="X292" s="40"/>
      <c r="Y292" s="22"/>
      <c r="Z292" s="22"/>
      <c r="AA292" s="40"/>
      <c r="AB292" s="40"/>
      <c r="AC292" s="22"/>
      <c r="AD292" s="22"/>
      <c r="AE292" s="72" t="s">
        <v>146</v>
      </c>
      <c r="AF292" s="72" t="s">
        <v>839</v>
      </c>
      <c r="AG292" s="39" t="s">
        <v>1729</v>
      </c>
      <c r="AH292" s="163" t="s">
        <v>1689</v>
      </c>
      <c r="AI292" s="163" t="s">
        <v>1690</v>
      </c>
      <c r="AJ292" s="23"/>
      <c r="AK292" s="50"/>
    </row>
    <row r="293" spans="1:38" s="172" customFormat="1" ht="90" x14ac:dyDescent="0.25">
      <c r="A293" s="22">
        <f>SUBTOTAL(3,M$5:M293)</f>
        <v>148</v>
      </c>
      <c r="B293" s="237"/>
      <c r="C293" s="237"/>
      <c r="D293" s="238"/>
      <c r="E293" s="237"/>
      <c r="F293" s="237"/>
      <c r="G293" s="23" t="s">
        <v>1481</v>
      </c>
      <c r="H293" s="237"/>
      <c r="I293" s="22">
        <v>93</v>
      </c>
      <c r="J293" s="237"/>
      <c r="K293" s="237"/>
      <c r="L293" s="238"/>
      <c r="M293" s="22" t="s">
        <v>1730</v>
      </c>
      <c r="N293" s="22" t="s">
        <v>1731</v>
      </c>
      <c r="O293" s="23" t="s">
        <v>1731</v>
      </c>
      <c r="P293" s="24" t="s">
        <v>1732</v>
      </c>
      <c r="Q293" s="22" t="s">
        <v>43</v>
      </c>
      <c r="R293" s="22" t="s">
        <v>80</v>
      </c>
      <c r="S293" s="156"/>
      <c r="T293" s="25" t="s">
        <v>46</v>
      </c>
      <c r="U293" s="26" t="s">
        <v>1733</v>
      </c>
      <c r="V293" s="66" t="s">
        <v>1734</v>
      </c>
      <c r="W293" s="22">
        <f xml:space="preserve"> 24+ 6</f>
        <v>30</v>
      </c>
      <c r="X293" s="40"/>
      <c r="Y293" s="22"/>
      <c r="Z293" s="22"/>
      <c r="AA293" s="40"/>
      <c r="AB293" s="40"/>
      <c r="AC293" s="43" t="s">
        <v>167</v>
      </c>
      <c r="AD293" s="22"/>
      <c r="AE293" s="72" t="s">
        <v>50</v>
      </c>
      <c r="AF293" s="74" t="s">
        <v>73</v>
      </c>
      <c r="AG293" s="39" t="s">
        <v>1674</v>
      </c>
      <c r="AH293" s="23" t="s">
        <v>1682</v>
      </c>
      <c r="AI293" s="23" t="s">
        <v>1735</v>
      </c>
      <c r="AJ293" s="23" t="s">
        <v>55</v>
      </c>
      <c r="AK293" s="171"/>
    </row>
    <row r="294" spans="1:38" s="165" customFormat="1" ht="108" x14ac:dyDescent="0.2">
      <c r="A294" s="22">
        <f>SUBTOTAL(3,M$5:M294)</f>
        <v>149</v>
      </c>
      <c r="B294" s="312" t="s">
        <v>1736</v>
      </c>
      <c r="C294" s="312" t="s">
        <v>1737</v>
      </c>
      <c r="D294" s="313" t="s">
        <v>1736</v>
      </c>
      <c r="E294" s="312"/>
      <c r="F294" s="131" t="s">
        <v>67</v>
      </c>
      <c r="G294" s="33" t="s">
        <v>1481</v>
      </c>
      <c r="H294" s="131" t="s">
        <v>1738</v>
      </c>
      <c r="I294" s="131">
        <v>94</v>
      </c>
      <c r="J294" s="262"/>
      <c r="K294" s="262" t="s">
        <v>1739</v>
      </c>
      <c r="L294" s="265" t="s">
        <v>1740</v>
      </c>
      <c r="M294" s="131" t="s">
        <v>1741</v>
      </c>
      <c r="N294" s="131" t="s">
        <v>1738</v>
      </c>
      <c r="O294" s="163" t="s">
        <v>1738</v>
      </c>
      <c r="P294" s="159" t="s">
        <v>364</v>
      </c>
      <c r="Q294" s="22" t="s">
        <v>96</v>
      </c>
      <c r="R294" s="131" t="s">
        <v>709</v>
      </c>
      <c r="S294" s="131"/>
      <c r="T294" s="25" t="s">
        <v>46</v>
      </c>
      <c r="U294" s="130" t="s">
        <v>1742</v>
      </c>
      <c r="V294" s="130" t="s">
        <v>1743</v>
      </c>
      <c r="W294" s="167"/>
      <c r="X294" s="131">
        <v>17.940000000000001</v>
      </c>
      <c r="Y294" s="161">
        <v>12.78</v>
      </c>
      <c r="Z294" s="168">
        <v>0.73</v>
      </c>
      <c r="AA294" s="168">
        <v>0.3</v>
      </c>
      <c r="AB294" s="27">
        <v>3.86</v>
      </c>
      <c r="AC294" s="131" t="s">
        <v>854</v>
      </c>
      <c r="AD294" s="131" t="s">
        <v>122</v>
      </c>
      <c r="AE294" s="72" t="s">
        <v>50</v>
      </c>
      <c r="AF294" s="173" t="s">
        <v>73</v>
      </c>
      <c r="AG294" s="169" t="s">
        <v>1729</v>
      </c>
      <c r="AH294" s="163" t="s">
        <v>1744</v>
      </c>
      <c r="AI294" s="163" t="s">
        <v>1690</v>
      </c>
      <c r="AJ294" s="163" t="s">
        <v>1745</v>
      </c>
      <c r="AK294" s="164"/>
      <c r="AL294" s="36">
        <f>AB294/Y294</f>
        <v>0.3020344287949922</v>
      </c>
    </row>
    <row r="295" spans="1:38" s="176" customFormat="1" ht="85.5" x14ac:dyDescent="0.2">
      <c r="A295" s="237">
        <f>SUBTOTAL(3,M$5:M295)</f>
        <v>150</v>
      </c>
      <c r="B295" s="312"/>
      <c r="C295" s="312"/>
      <c r="D295" s="313"/>
      <c r="E295" s="312"/>
      <c r="F295" s="131" t="s">
        <v>67</v>
      </c>
      <c r="G295" s="23" t="s">
        <v>1481</v>
      </c>
      <c r="H295" s="131" t="s">
        <v>1738</v>
      </c>
      <c r="I295" s="131">
        <v>94</v>
      </c>
      <c r="J295" s="264"/>
      <c r="K295" s="264"/>
      <c r="L295" s="266"/>
      <c r="M295" s="312" t="s">
        <v>1746</v>
      </c>
      <c r="N295" s="312" t="s">
        <v>1747</v>
      </c>
      <c r="O295" s="313" t="s">
        <v>1747</v>
      </c>
      <c r="P295" s="24" t="s">
        <v>1748</v>
      </c>
      <c r="Q295" s="22" t="s">
        <v>96</v>
      </c>
      <c r="R295" s="131" t="s">
        <v>227</v>
      </c>
      <c r="S295" s="131"/>
      <c r="T295" s="25" t="s">
        <v>46</v>
      </c>
      <c r="U295" s="130" t="s">
        <v>729</v>
      </c>
      <c r="V295" s="130" t="s">
        <v>1622</v>
      </c>
      <c r="W295" s="174"/>
      <c r="X295" s="131">
        <v>6.93</v>
      </c>
      <c r="Y295" s="161">
        <v>7.29</v>
      </c>
      <c r="Z295" s="168">
        <v>0.4</v>
      </c>
      <c r="AA295" s="168">
        <v>0.31</v>
      </c>
      <c r="AB295" s="162">
        <v>2.25</v>
      </c>
      <c r="AC295" s="22" t="s">
        <v>1749</v>
      </c>
      <c r="AD295" s="22" t="s">
        <v>101</v>
      </c>
      <c r="AE295" s="320" t="s">
        <v>50</v>
      </c>
      <c r="AF295" s="306" t="s">
        <v>73</v>
      </c>
      <c r="AG295" s="238" t="s">
        <v>1729</v>
      </c>
      <c r="AH295" s="313" t="s">
        <v>1689</v>
      </c>
      <c r="AI295" s="313" t="s">
        <v>1690</v>
      </c>
      <c r="AJ295" s="23" t="s">
        <v>1750</v>
      </c>
      <c r="AK295" s="175"/>
      <c r="AL295" s="36">
        <f>AB295/Y295</f>
        <v>0.30864197530864196</v>
      </c>
    </row>
    <row r="296" spans="1:38" s="176" customFormat="1" ht="72" x14ac:dyDescent="0.2">
      <c r="A296" s="237"/>
      <c r="B296" s="312"/>
      <c r="C296" s="312"/>
      <c r="D296" s="313"/>
      <c r="E296" s="312"/>
      <c r="F296" s="131"/>
      <c r="G296" s="23" t="s">
        <v>1481</v>
      </c>
      <c r="H296" s="131"/>
      <c r="I296" s="131">
        <v>94</v>
      </c>
      <c r="J296" s="264"/>
      <c r="K296" s="264"/>
      <c r="L296" s="266"/>
      <c r="M296" s="312"/>
      <c r="N296" s="312"/>
      <c r="O296" s="313"/>
      <c r="P296" s="24" t="s">
        <v>1751</v>
      </c>
      <c r="Q296" s="22" t="s">
        <v>43</v>
      </c>
      <c r="R296" s="22" t="s">
        <v>107</v>
      </c>
      <c r="S296" s="156"/>
      <c r="T296" s="25" t="s">
        <v>46</v>
      </c>
      <c r="U296" s="177" t="s">
        <v>1752</v>
      </c>
      <c r="V296" s="178" t="s">
        <v>1753</v>
      </c>
      <c r="W296" s="55">
        <f xml:space="preserve"> 7.71+ 20+ 20.44</f>
        <v>48.150000000000006</v>
      </c>
      <c r="X296" s="131"/>
      <c r="Y296" s="161"/>
      <c r="Z296" s="162"/>
      <c r="AA296" s="162"/>
      <c r="AB296" s="162"/>
      <c r="AC296" s="22"/>
      <c r="AD296" s="22"/>
      <c r="AE296" s="321"/>
      <c r="AF296" s="308"/>
      <c r="AG296" s="238"/>
      <c r="AH296" s="313"/>
      <c r="AI296" s="313"/>
      <c r="AJ296" s="23" t="s">
        <v>55</v>
      </c>
      <c r="AK296" s="175"/>
    </row>
    <row r="297" spans="1:38" customFormat="1" ht="126" x14ac:dyDescent="0.25">
      <c r="A297" s="22">
        <f>SUBTOTAL(3,M$5:M297)</f>
        <v>151</v>
      </c>
      <c r="B297" s="22" t="s">
        <v>1754</v>
      </c>
      <c r="C297" s="22" t="s">
        <v>1755</v>
      </c>
      <c r="D297" s="42" t="s">
        <v>1754</v>
      </c>
      <c r="E297" s="22"/>
      <c r="F297" s="22" t="s">
        <v>67</v>
      </c>
      <c r="G297" s="23" t="s">
        <v>1481</v>
      </c>
      <c r="H297" s="22" t="s">
        <v>1482</v>
      </c>
      <c r="I297" s="22">
        <v>95</v>
      </c>
      <c r="J297" s="55"/>
      <c r="K297" s="55" t="s">
        <v>1756</v>
      </c>
      <c r="L297" s="58" t="s">
        <v>1757</v>
      </c>
      <c r="M297" s="22" t="s">
        <v>1758</v>
      </c>
      <c r="N297" s="22" t="s">
        <v>1759</v>
      </c>
      <c r="O297" s="23" t="s">
        <v>1759</v>
      </c>
      <c r="P297" s="24" t="s">
        <v>1760</v>
      </c>
      <c r="Q297" s="22" t="s">
        <v>43</v>
      </c>
      <c r="R297" s="22" t="s">
        <v>107</v>
      </c>
      <c r="S297" s="156"/>
      <c r="T297" s="25" t="s">
        <v>46</v>
      </c>
      <c r="U297" s="177" t="s">
        <v>1761</v>
      </c>
      <c r="V297" s="178" t="s">
        <v>1762</v>
      </c>
      <c r="W297" s="179">
        <f xml:space="preserve"> 21.55+            24.89</f>
        <v>46.44</v>
      </c>
      <c r="X297" s="40"/>
      <c r="Y297" s="22"/>
      <c r="Z297" s="22"/>
      <c r="AA297" s="40"/>
      <c r="AB297" s="40"/>
      <c r="AC297" s="22"/>
      <c r="AD297" s="22"/>
      <c r="AE297" s="72" t="s">
        <v>146</v>
      </c>
      <c r="AF297" s="72" t="s">
        <v>839</v>
      </c>
      <c r="AG297" s="169" t="s">
        <v>1729</v>
      </c>
      <c r="AH297" s="163" t="s">
        <v>1763</v>
      </c>
      <c r="AI297" s="163" t="s">
        <v>1690</v>
      </c>
      <c r="AJ297" s="23" t="s">
        <v>55</v>
      </c>
      <c r="AK297" s="50"/>
    </row>
    <row r="298" spans="1:38" customFormat="1" ht="180" x14ac:dyDescent="0.25">
      <c r="A298" s="38">
        <f>SUBTOTAL(3,M$5:M298)</f>
        <v>152</v>
      </c>
      <c r="B298" s="38" t="s">
        <v>1764</v>
      </c>
      <c r="C298" s="38" t="s">
        <v>1765</v>
      </c>
      <c r="D298" s="39" t="s">
        <v>1764</v>
      </c>
      <c r="E298" s="38"/>
      <c r="F298" s="237" t="s">
        <v>67</v>
      </c>
      <c r="G298" s="23" t="s">
        <v>1766</v>
      </c>
      <c r="H298" s="22" t="s">
        <v>1766</v>
      </c>
      <c r="I298" s="22">
        <v>96</v>
      </c>
      <c r="J298" s="38"/>
      <c r="K298" s="38" t="s">
        <v>1767</v>
      </c>
      <c r="L298" s="39" t="s">
        <v>1768</v>
      </c>
      <c r="M298" s="38" t="s">
        <v>1769</v>
      </c>
      <c r="N298" s="38" t="s">
        <v>1766</v>
      </c>
      <c r="O298" s="39" t="s">
        <v>1766</v>
      </c>
      <c r="P298" s="24" t="s">
        <v>1770</v>
      </c>
      <c r="Q298" s="22" t="s">
        <v>96</v>
      </c>
      <c r="R298" s="40" t="s">
        <v>227</v>
      </c>
      <c r="S298" s="40"/>
      <c r="T298" s="25" t="s">
        <v>46</v>
      </c>
      <c r="U298" s="31" t="s">
        <v>1771</v>
      </c>
      <c r="V298" s="31" t="s">
        <v>1772</v>
      </c>
      <c r="W298" s="40"/>
      <c r="X298" s="22" t="s">
        <v>1773</v>
      </c>
      <c r="Y298" s="22">
        <v>12.48</v>
      </c>
      <c r="Z298" s="35">
        <v>0.9</v>
      </c>
      <c r="AA298" s="41">
        <v>0.7</v>
      </c>
      <c r="AB298" s="29">
        <v>9.6</v>
      </c>
      <c r="AC298" s="22" t="s">
        <v>1774</v>
      </c>
      <c r="AD298" s="22" t="s">
        <v>101</v>
      </c>
      <c r="AE298" s="180" t="s">
        <v>146</v>
      </c>
      <c r="AF298" s="39" t="s">
        <v>1775</v>
      </c>
      <c r="AG298" s="39" t="s">
        <v>1776</v>
      </c>
      <c r="AH298" s="39" t="s">
        <v>1777</v>
      </c>
      <c r="AI298" s="39" t="s">
        <v>1778</v>
      </c>
      <c r="AJ298" s="72"/>
      <c r="AK298" s="50"/>
      <c r="AL298" s="36">
        <f>AB298/Y298</f>
        <v>0.76923076923076916</v>
      </c>
    </row>
    <row r="299" spans="1:38" customFormat="1" ht="162" x14ac:dyDescent="0.25">
      <c r="A299" s="38"/>
      <c r="B299" s="38" t="s">
        <v>1764</v>
      </c>
      <c r="C299" s="38" t="s">
        <v>1765</v>
      </c>
      <c r="D299" s="39" t="s">
        <v>1764</v>
      </c>
      <c r="E299" s="38"/>
      <c r="F299" s="237"/>
      <c r="G299" s="23" t="s">
        <v>1766</v>
      </c>
      <c r="H299" s="22" t="s">
        <v>1766</v>
      </c>
      <c r="I299" s="22">
        <v>96</v>
      </c>
      <c r="J299" s="38"/>
      <c r="K299" s="38" t="s">
        <v>1767</v>
      </c>
      <c r="L299" s="39" t="s">
        <v>1768</v>
      </c>
      <c r="M299" s="38" t="s">
        <v>1779</v>
      </c>
      <c r="N299" s="38" t="s">
        <v>1766</v>
      </c>
      <c r="O299" s="39" t="s">
        <v>1766</v>
      </c>
      <c r="P299" s="24" t="s">
        <v>1780</v>
      </c>
      <c r="Q299" s="22" t="s">
        <v>43</v>
      </c>
      <c r="R299" s="22" t="s">
        <v>107</v>
      </c>
      <c r="S299" s="22"/>
      <c r="T299" s="25" t="s">
        <v>46</v>
      </c>
      <c r="U299" s="26" t="s">
        <v>1781</v>
      </c>
      <c r="V299" s="66" t="s">
        <v>1782</v>
      </c>
      <c r="W299" s="40">
        <v>8.7200000000000006</v>
      </c>
      <c r="X299" s="22"/>
      <c r="Y299" s="22"/>
      <c r="Z299" s="35"/>
      <c r="AA299" s="41"/>
      <c r="AB299" s="22"/>
      <c r="AC299" s="22"/>
      <c r="AD299" s="22"/>
      <c r="AE299" s="180" t="s">
        <v>146</v>
      </c>
      <c r="AF299" s="39" t="s">
        <v>1775</v>
      </c>
      <c r="AG299" s="39" t="s">
        <v>1776</v>
      </c>
      <c r="AH299" s="39" t="s">
        <v>1777</v>
      </c>
      <c r="AI299" s="39" t="s">
        <v>1778</v>
      </c>
      <c r="AJ299" s="23" t="s">
        <v>55</v>
      </c>
      <c r="AK299" s="50"/>
    </row>
    <row r="300" spans="1:38" customFormat="1" ht="144" x14ac:dyDescent="0.25">
      <c r="A300" s="22">
        <f>SUBTOTAL(3,M$5:M300)</f>
        <v>154</v>
      </c>
      <c r="B300" s="237" t="s">
        <v>1764</v>
      </c>
      <c r="C300" s="237" t="s">
        <v>1765</v>
      </c>
      <c r="D300" s="238" t="s">
        <v>1764</v>
      </c>
      <c r="E300" s="237"/>
      <c r="F300" s="237"/>
      <c r="G300" s="33" t="s">
        <v>1766</v>
      </c>
      <c r="H300" s="22" t="s">
        <v>1766</v>
      </c>
      <c r="I300" s="22">
        <v>96</v>
      </c>
      <c r="J300" s="237"/>
      <c r="K300" s="237" t="s">
        <v>1767</v>
      </c>
      <c r="L300" s="238" t="s">
        <v>1768</v>
      </c>
      <c r="M300" s="262" t="s">
        <v>1783</v>
      </c>
      <c r="N300" s="262" t="s">
        <v>1784</v>
      </c>
      <c r="O300" s="265" t="s">
        <v>1784</v>
      </c>
      <c r="P300" s="24" t="s">
        <v>1785</v>
      </c>
      <c r="Q300" s="22" t="s">
        <v>96</v>
      </c>
      <c r="R300" s="40" t="s">
        <v>227</v>
      </c>
      <c r="S300" s="40"/>
      <c r="T300" s="25" t="s">
        <v>46</v>
      </c>
      <c r="U300" s="31" t="s">
        <v>1786</v>
      </c>
      <c r="V300" s="31" t="s">
        <v>1787</v>
      </c>
      <c r="W300" s="40"/>
      <c r="X300" s="22">
        <v>2.93</v>
      </c>
      <c r="Y300" s="22">
        <v>2.66</v>
      </c>
      <c r="Z300" s="35">
        <v>0.9</v>
      </c>
      <c r="AA300" s="41">
        <v>0.76</v>
      </c>
      <c r="AB300" s="40">
        <v>2.02</v>
      </c>
      <c r="AC300" s="22" t="s">
        <v>1774</v>
      </c>
      <c r="AD300" s="22" t="s">
        <v>101</v>
      </c>
      <c r="AE300" s="279" t="s">
        <v>146</v>
      </c>
      <c r="AF300" s="238" t="s">
        <v>1775</v>
      </c>
      <c r="AG300" s="265" t="s">
        <v>1776</v>
      </c>
      <c r="AH300" s="265" t="s">
        <v>1788</v>
      </c>
      <c r="AI300" s="265" t="s">
        <v>1789</v>
      </c>
      <c r="AJ300" s="72"/>
      <c r="AK300" s="50"/>
      <c r="AL300" s="36">
        <f>AB300/Y300</f>
        <v>0.75939849624060152</v>
      </c>
    </row>
    <row r="301" spans="1:38" customFormat="1" ht="90" x14ac:dyDescent="0.25">
      <c r="A301" s="237">
        <f>SUBTOTAL(3,M$5:M301)</f>
        <v>154</v>
      </c>
      <c r="B301" s="237"/>
      <c r="C301" s="237"/>
      <c r="D301" s="238"/>
      <c r="E301" s="237"/>
      <c r="F301" s="237"/>
      <c r="G301" s="33" t="s">
        <v>1766</v>
      </c>
      <c r="H301" s="22" t="s">
        <v>1766</v>
      </c>
      <c r="I301" s="22">
        <v>96</v>
      </c>
      <c r="J301" s="237"/>
      <c r="K301" s="237"/>
      <c r="L301" s="238"/>
      <c r="M301" s="264"/>
      <c r="N301" s="264"/>
      <c r="O301" s="266"/>
      <c r="P301" s="24" t="s">
        <v>1790</v>
      </c>
      <c r="Q301" s="22" t="s">
        <v>96</v>
      </c>
      <c r="R301" s="40" t="s">
        <v>227</v>
      </c>
      <c r="S301" s="40"/>
      <c r="T301" s="25" t="s">
        <v>46</v>
      </c>
      <c r="U301" s="31" t="s">
        <v>1791</v>
      </c>
      <c r="V301" s="31" t="s">
        <v>1792</v>
      </c>
      <c r="W301" s="40"/>
      <c r="X301" s="22">
        <v>3.33</v>
      </c>
      <c r="Y301" s="22">
        <v>1.86</v>
      </c>
      <c r="Z301" s="35">
        <v>0.98</v>
      </c>
      <c r="AA301" s="41">
        <v>0.75</v>
      </c>
      <c r="AB301" s="40">
        <v>1.4</v>
      </c>
      <c r="AC301" s="22" t="s">
        <v>1793</v>
      </c>
      <c r="AD301" s="22" t="s">
        <v>101</v>
      </c>
      <c r="AE301" s="279"/>
      <c r="AF301" s="238"/>
      <c r="AG301" s="266"/>
      <c r="AH301" s="266"/>
      <c r="AI301" s="266"/>
      <c r="AJ301" s="72"/>
      <c r="AK301" s="50"/>
      <c r="AL301" s="36">
        <f>AB301/Y301</f>
        <v>0.75268817204301064</v>
      </c>
    </row>
    <row r="302" spans="1:38" customFormat="1" ht="72" x14ac:dyDescent="0.25">
      <c r="A302" s="237"/>
      <c r="B302" s="237"/>
      <c r="C302" s="237"/>
      <c r="D302" s="238"/>
      <c r="E302" s="237"/>
      <c r="F302" s="22"/>
      <c r="G302" s="33" t="s">
        <v>1766</v>
      </c>
      <c r="H302" s="22"/>
      <c r="I302" s="22">
        <v>96</v>
      </c>
      <c r="J302" s="237"/>
      <c r="K302" s="237"/>
      <c r="L302" s="238"/>
      <c r="M302" s="263"/>
      <c r="N302" s="263"/>
      <c r="O302" s="267"/>
      <c r="P302" s="24" t="s">
        <v>1780</v>
      </c>
      <c r="Q302" s="22" t="s">
        <v>43</v>
      </c>
      <c r="R302" s="22" t="s">
        <v>107</v>
      </c>
      <c r="S302" s="22"/>
      <c r="T302" s="25" t="s">
        <v>46</v>
      </c>
      <c r="U302" s="26" t="s">
        <v>1794</v>
      </c>
      <c r="V302" s="66" t="s">
        <v>1795</v>
      </c>
      <c r="W302" s="40">
        <v>0.45</v>
      </c>
      <c r="X302" s="22"/>
      <c r="Y302" s="22"/>
      <c r="Z302" s="35"/>
      <c r="AA302" s="41"/>
      <c r="AB302" s="40"/>
      <c r="AC302" s="22"/>
      <c r="AD302" s="22"/>
      <c r="AE302" s="279"/>
      <c r="AF302" s="238"/>
      <c r="AG302" s="267"/>
      <c r="AH302" s="267"/>
      <c r="AI302" s="267"/>
      <c r="AJ302" s="23" t="s">
        <v>55</v>
      </c>
      <c r="AK302" s="50"/>
    </row>
    <row r="303" spans="1:38" customFormat="1" ht="54" x14ac:dyDescent="0.25">
      <c r="A303" s="237">
        <f>SUBTOTAL(3,M$5:M303)</f>
        <v>155</v>
      </c>
      <c r="B303" s="263" t="s">
        <v>1764</v>
      </c>
      <c r="C303" s="263" t="s">
        <v>1796</v>
      </c>
      <c r="D303" s="267" t="s">
        <v>1764</v>
      </c>
      <c r="E303" s="263"/>
      <c r="F303" s="22"/>
      <c r="G303" s="23" t="s">
        <v>1766</v>
      </c>
      <c r="H303" s="22"/>
      <c r="I303" s="22">
        <v>96</v>
      </c>
      <c r="J303" s="264"/>
      <c r="K303" s="264" t="s">
        <v>1767</v>
      </c>
      <c r="L303" s="266" t="s">
        <v>1768</v>
      </c>
      <c r="M303" s="237" t="s">
        <v>1797</v>
      </c>
      <c r="N303" s="237" t="s">
        <v>1798</v>
      </c>
      <c r="O303" s="238" t="s">
        <v>1798</v>
      </c>
      <c r="P303" s="24" t="s">
        <v>1780</v>
      </c>
      <c r="Q303" s="22" t="s">
        <v>43</v>
      </c>
      <c r="R303" s="22" t="s">
        <v>107</v>
      </c>
      <c r="S303" s="22"/>
      <c r="T303" s="25" t="s">
        <v>46</v>
      </c>
      <c r="U303" s="26" t="s">
        <v>1799</v>
      </c>
      <c r="V303" s="66" t="s">
        <v>1800</v>
      </c>
      <c r="W303" s="40">
        <v>0.65</v>
      </c>
      <c r="X303" s="22"/>
      <c r="Y303" s="22"/>
      <c r="Z303" s="35"/>
      <c r="AA303" s="41"/>
      <c r="AB303" s="40"/>
      <c r="AC303" s="22"/>
      <c r="AD303" s="22"/>
      <c r="AE303" s="279" t="s">
        <v>50</v>
      </c>
      <c r="AF303" s="289" t="s">
        <v>73</v>
      </c>
      <c r="AG303" s="238" t="s">
        <v>1776</v>
      </c>
      <c r="AH303" s="238" t="s">
        <v>1777</v>
      </c>
      <c r="AI303" s="238" t="s">
        <v>1778</v>
      </c>
      <c r="AJ303" s="23" t="s">
        <v>55</v>
      </c>
      <c r="AK303" s="50"/>
    </row>
    <row r="304" spans="1:38" customFormat="1" ht="126" x14ac:dyDescent="0.25">
      <c r="A304" s="237"/>
      <c r="B304" s="237"/>
      <c r="C304" s="237"/>
      <c r="D304" s="238"/>
      <c r="E304" s="237"/>
      <c r="F304" s="22"/>
      <c r="G304" s="23" t="s">
        <v>1766</v>
      </c>
      <c r="H304" s="22"/>
      <c r="I304" s="22">
        <v>96</v>
      </c>
      <c r="J304" s="263"/>
      <c r="K304" s="263"/>
      <c r="L304" s="267"/>
      <c r="M304" s="237"/>
      <c r="N304" s="237"/>
      <c r="O304" s="238"/>
      <c r="P304" s="24" t="s">
        <v>1801</v>
      </c>
      <c r="Q304" s="22" t="s">
        <v>43</v>
      </c>
      <c r="R304" s="22" t="s">
        <v>80</v>
      </c>
      <c r="S304" s="22"/>
      <c r="T304" s="25" t="s">
        <v>58</v>
      </c>
      <c r="U304" s="26" t="s">
        <v>1802</v>
      </c>
      <c r="V304" s="66" t="s">
        <v>1803</v>
      </c>
      <c r="W304" s="40">
        <v>18.29</v>
      </c>
      <c r="X304" s="22"/>
      <c r="Y304" s="22"/>
      <c r="Z304" s="35"/>
      <c r="AA304" s="41"/>
      <c r="AB304" s="40"/>
      <c r="AC304" s="34" t="s">
        <v>83</v>
      </c>
      <c r="AD304" s="22"/>
      <c r="AE304" s="279"/>
      <c r="AF304" s="279"/>
      <c r="AG304" s="238"/>
      <c r="AH304" s="238"/>
      <c r="AI304" s="238"/>
      <c r="AJ304" s="23" t="s">
        <v>55</v>
      </c>
      <c r="AK304" s="50"/>
    </row>
    <row r="305" spans="1:38" customFormat="1" ht="180" x14ac:dyDescent="0.25">
      <c r="A305" s="237">
        <f>SUBTOTAL(3,M$5:M305)</f>
        <v>156</v>
      </c>
      <c r="B305" s="237" t="s">
        <v>1804</v>
      </c>
      <c r="C305" s="237" t="s">
        <v>1805</v>
      </c>
      <c r="D305" s="238" t="s">
        <v>1804</v>
      </c>
      <c r="E305" s="237"/>
      <c r="F305" s="22" t="s">
        <v>67</v>
      </c>
      <c r="G305" s="33" t="s">
        <v>1766</v>
      </c>
      <c r="H305" s="22" t="s">
        <v>1766</v>
      </c>
      <c r="I305" s="22">
        <v>97</v>
      </c>
      <c r="J305" s="237"/>
      <c r="K305" s="237" t="s">
        <v>1806</v>
      </c>
      <c r="L305" s="238" t="s">
        <v>1807</v>
      </c>
      <c r="M305" s="237" t="s">
        <v>1808</v>
      </c>
      <c r="N305" s="237" t="s">
        <v>1809</v>
      </c>
      <c r="O305" s="238" t="s">
        <v>1809</v>
      </c>
      <c r="P305" s="24" t="s">
        <v>1810</v>
      </c>
      <c r="Q305" s="22" t="s">
        <v>96</v>
      </c>
      <c r="R305" s="40" t="s">
        <v>227</v>
      </c>
      <c r="S305" s="40"/>
      <c r="T305" s="25" t="s">
        <v>46</v>
      </c>
      <c r="U305" s="31" t="s">
        <v>1811</v>
      </c>
      <c r="V305" s="31" t="s">
        <v>1812</v>
      </c>
      <c r="W305" s="40"/>
      <c r="X305" s="22">
        <v>5.61</v>
      </c>
      <c r="Y305" s="22">
        <v>4.53</v>
      </c>
      <c r="Z305" s="35">
        <v>0.9</v>
      </c>
      <c r="AA305" s="41">
        <v>0.74</v>
      </c>
      <c r="AB305" s="40">
        <v>3.38</v>
      </c>
      <c r="AC305" s="22" t="s">
        <v>1774</v>
      </c>
      <c r="AD305" s="22" t="s">
        <v>101</v>
      </c>
      <c r="AE305" s="279" t="s">
        <v>146</v>
      </c>
      <c r="AF305" s="238" t="s">
        <v>1775</v>
      </c>
      <c r="AG305" s="238" t="s">
        <v>1776</v>
      </c>
      <c r="AH305" s="238" t="s">
        <v>1777</v>
      </c>
      <c r="AI305" s="238" t="s">
        <v>1813</v>
      </c>
      <c r="AJ305" s="72"/>
      <c r="AK305" s="50"/>
      <c r="AL305" s="36">
        <f>AB305/Y305</f>
        <v>0.74613686534216328</v>
      </c>
    </row>
    <row r="306" spans="1:38" customFormat="1" ht="72" x14ac:dyDescent="0.25">
      <c r="A306" s="237"/>
      <c r="B306" s="237"/>
      <c r="C306" s="237"/>
      <c r="D306" s="238"/>
      <c r="E306" s="237"/>
      <c r="F306" s="22"/>
      <c r="G306" s="33" t="s">
        <v>1766</v>
      </c>
      <c r="H306" s="22" t="s">
        <v>1766</v>
      </c>
      <c r="I306" s="22">
        <v>97</v>
      </c>
      <c r="J306" s="237"/>
      <c r="K306" s="237"/>
      <c r="L306" s="238"/>
      <c r="M306" s="237"/>
      <c r="N306" s="237"/>
      <c r="O306" s="238"/>
      <c r="P306" s="24" t="s">
        <v>1780</v>
      </c>
      <c r="Q306" s="22" t="s">
        <v>43</v>
      </c>
      <c r="R306" s="22" t="s">
        <v>107</v>
      </c>
      <c r="S306" s="22"/>
      <c r="T306" s="25" t="s">
        <v>46</v>
      </c>
      <c r="U306" s="26" t="s">
        <v>1814</v>
      </c>
      <c r="V306" s="66" t="s">
        <v>1815</v>
      </c>
      <c r="W306" s="40">
        <v>3.16</v>
      </c>
      <c r="X306" s="22"/>
      <c r="Y306" s="22"/>
      <c r="Z306" s="35"/>
      <c r="AA306" s="41"/>
      <c r="AB306" s="40"/>
      <c r="AC306" s="22"/>
      <c r="AD306" s="22"/>
      <c r="AE306" s="279"/>
      <c r="AF306" s="238"/>
      <c r="AG306" s="238"/>
      <c r="AH306" s="238" t="s">
        <v>1777</v>
      </c>
      <c r="AI306" s="238" t="s">
        <v>1813</v>
      </c>
      <c r="AJ306" s="23" t="s">
        <v>55</v>
      </c>
      <c r="AK306" s="50"/>
    </row>
    <row r="307" spans="1:38" customFormat="1" ht="162" x14ac:dyDescent="0.25">
      <c r="A307" s="237">
        <f>SUBTOTAL(3,M$5:M307)</f>
        <v>157</v>
      </c>
      <c r="B307" s="237" t="s">
        <v>1816</v>
      </c>
      <c r="C307" s="237" t="s">
        <v>1817</v>
      </c>
      <c r="D307" s="238" t="s">
        <v>1816</v>
      </c>
      <c r="E307" s="237"/>
      <c r="F307" s="237" t="s">
        <v>67</v>
      </c>
      <c r="G307" s="23" t="s">
        <v>1766</v>
      </c>
      <c r="H307" s="237" t="s">
        <v>1766</v>
      </c>
      <c r="I307" s="22">
        <v>98</v>
      </c>
      <c r="J307" s="237"/>
      <c r="K307" s="237" t="s">
        <v>1818</v>
      </c>
      <c r="L307" s="238" t="s">
        <v>1819</v>
      </c>
      <c r="M307" s="237" t="s">
        <v>1820</v>
      </c>
      <c r="N307" s="237" t="s">
        <v>1821</v>
      </c>
      <c r="O307" s="238" t="s">
        <v>1821</v>
      </c>
      <c r="P307" s="24" t="s">
        <v>1822</v>
      </c>
      <c r="Q307" s="22" t="s">
        <v>96</v>
      </c>
      <c r="R307" s="40" t="s">
        <v>227</v>
      </c>
      <c r="S307" s="40"/>
      <c r="T307" s="25" t="s">
        <v>46</v>
      </c>
      <c r="U307" s="31" t="s">
        <v>1823</v>
      </c>
      <c r="V307" s="31" t="s">
        <v>1824</v>
      </c>
      <c r="W307" s="40"/>
      <c r="X307" s="22">
        <v>31.98</v>
      </c>
      <c r="Y307" s="22">
        <v>28.5</v>
      </c>
      <c r="Z307" s="35">
        <v>0.91</v>
      </c>
      <c r="AA307" s="41">
        <v>0.9</v>
      </c>
      <c r="AB307" s="40">
        <v>24.91</v>
      </c>
      <c r="AC307" s="22" t="s">
        <v>1774</v>
      </c>
      <c r="AD307" s="22" t="s">
        <v>101</v>
      </c>
      <c r="AE307" s="279" t="s">
        <v>146</v>
      </c>
      <c r="AF307" s="238" t="s">
        <v>1775</v>
      </c>
      <c r="AG307" s="238" t="s">
        <v>1776</v>
      </c>
      <c r="AH307" s="238" t="s">
        <v>1788</v>
      </c>
      <c r="AI307" s="238" t="s">
        <v>1825</v>
      </c>
      <c r="AJ307" s="72"/>
      <c r="AK307" s="50"/>
      <c r="AL307" s="36">
        <f>AB307/Y307</f>
        <v>0.87403508771929828</v>
      </c>
    </row>
    <row r="308" spans="1:38" customFormat="1" ht="108" x14ac:dyDescent="0.25">
      <c r="A308" s="237"/>
      <c r="B308" s="237"/>
      <c r="C308" s="237"/>
      <c r="D308" s="238"/>
      <c r="E308" s="237"/>
      <c r="F308" s="237"/>
      <c r="G308" s="23" t="s">
        <v>1766</v>
      </c>
      <c r="H308" s="237"/>
      <c r="I308" s="22">
        <v>98</v>
      </c>
      <c r="J308" s="237"/>
      <c r="K308" s="237"/>
      <c r="L308" s="238"/>
      <c r="M308" s="237"/>
      <c r="N308" s="237"/>
      <c r="O308" s="238"/>
      <c r="P308" s="24" t="s">
        <v>1780</v>
      </c>
      <c r="Q308" s="22" t="s">
        <v>43</v>
      </c>
      <c r="R308" s="22" t="s">
        <v>107</v>
      </c>
      <c r="S308" s="22"/>
      <c r="T308" s="25" t="s">
        <v>46</v>
      </c>
      <c r="U308" s="26" t="s">
        <v>1826</v>
      </c>
      <c r="V308" s="66" t="s">
        <v>1827</v>
      </c>
      <c r="W308" s="40">
        <v>7.29</v>
      </c>
      <c r="X308" s="22"/>
      <c r="Y308" s="22"/>
      <c r="Z308" s="35"/>
      <c r="AA308" s="41"/>
      <c r="AB308" s="40"/>
      <c r="AC308" s="22"/>
      <c r="AD308" s="22"/>
      <c r="AE308" s="279"/>
      <c r="AF308" s="238"/>
      <c r="AG308" s="238" t="s">
        <v>1776</v>
      </c>
      <c r="AH308" s="238" t="s">
        <v>1788</v>
      </c>
      <c r="AI308" s="238" t="s">
        <v>1825</v>
      </c>
      <c r="AJ308" s="23" t="s">
        <v>55</v>
      </c>
      <c r="AK308" s="50"/>
    </row>
    <row r="309" spans="1:38" customFormat="1" ht="72" x14ac:dyDescent="0.25">
      <c r="A309" s="237"/>
      <c r="B309" s="237"/>
      <c r="C309" s="237"/>
      <c r="D309" s="238"/>
      <c r="E309" s="237"/>
      <c r="F309" s="237"/>
      <c r="G309" s="23" t="s">
        <v>1766</v>
      </c>
      <c r="H309" s="237"/>
      <c r="I309" s="22">
        <v>98</v>
      </c>
      <c r="J309" s="237"/>
      <c r="K309" s="237"/>
      <c r="L309" s="238"/>
      <c r="M309" s="237"/>
      <c r="N309" s="237"/>
      <c r="O309" s="238"/>
      <c r="P309" s="24" t="s">
        <v>1828</v>
      </c>
      <c r="Q309" s="22" t="s">
        <v>43</v>
      </c>
      <c r="R309" s="22" t="s">
        <v>742</v>
      </c>
      <c r="S309" s="22"/>
      <c r="T309" s="25" t="s">
        <v>58</v>
      </c>
      <c r="U309" s="26" t="s">
        <v>1829</v>
      </c>
      <c r="V309" s="66" t="s">
        <v>1830</v>
      </c>
      <c r="W309" s="40">
        <v>24.24</v>
      </c>
      <c r="X309" s="22"/>
      <c r="Y309" s="22"/>
      <c r="Z309" s="35">
        <v>0.35</v>
      </c>
      <c r="AA309" s="41">
        <v>0.1</v>
      </c>
      <c r="AB309" s="40"/>
      <c r="AC309" s="22"/>
      <c r="AD309" s="22"/>
      <c r="AE309" s="279"/>
      <c r="AF309" s="238"/>
      <c r="AG309" s="238" t="s">
        <v>1776</v>
      </c>
      <c r="AH309" s="238" t="s">
        <v>1788</v>
      </c>
      <c r="AI309" s="238" t="s">
        <v>1825</v>
      </c>
      <c r="AJ309" s="23" t="s">
        <v>1831</v>
      </c>
      <c r="AK309" s="50"/>
    </row>
    <row r="310" spans="1:38" customFormat="1" ht="144" x14ac:dyDescent="0.25">
      <c r="A310" s="237">
        <f>SUBTOTAL(3,M$5:M310)</f>
        <v>158</v>
      </c>
      <c r="B310" s="237" t="s">
        <v>1816</v>
      </c>
      <c r="C310" s="237" t="s">
        <v>1817</v>
      </c>
      <c r="D310" s="238" t="s">
        <v>1816</v>
      </c>
      <c r="E310" s="237"/>
      <c r="F310" s="237"/>
      <c r="G310" s="23" t="s">
        <v>1766</v>
      </c>
      <c r="H310" s="237"/>
      <c r="I310" s="22">
        <v>98</v>
      </c>
      <c r="J310" s="264"/>
      <c r="K310" s="264" t="s">
        <v>1818</v>
      </c>
      <c r="L310" s="266" t="s">
        <v>1819</v>
      </c>
      <c r="M310" s="237" t="s">
        <v>1832</v>
      </c>
      <c r="N310" s="237" t="s">
        <v>1833</v>
      </c>
      <c r="O310" s="238" t="s">
        <v>1833</v>
      </c>
      <c r="P310" s="24" t="s">
        <v>1834</v>
      </c>
      <c r="Q310" s="22" t="s">
        <v>96</v>
      </c>
      <c r="R310" s="40" t="s">
        <v>227</v>
      </c>
      <c r="S310" s="40"/>
      <c r="T310" s="25" t="s">
        <v>46</v>
      </c>
      <c r="U310" s="31" t="s">
        <v>1835</v>
      </c>
      <c r="V310" s="31" t="s">
        <v>1836</v>
      </c>
      <c r="W310" s="40"/>
      <c r="X310" s="22">
        <v>4.5</v>
      </c>
      <c r="Y310" s="22">
        <v>4.71</v>
      </c>
      <c r="Z310" s="35">
        <v>0.9</v>
      </c>
      <c r="AA310" s="35">
        <v>0.63694267515923564</v>
      </c>
      <c r="AB310" s="29">
        <v>3</v>
      </c>
      <c r="AC310" s="22" t="s">
        <v>1774</v>
      </c>
      <c r="AD310" s="22" t="s">
        <v>101</v>
      </c>
      <c r="AE310" s="279" t="s">
        <v>146</v>
      </c>
      <c r="AF310" s="238" t="s">
        <v>1775</v>
      </c>
      <c r="AG310" s="238" t="s">
        <v>1776</v>
      </c>
      <c r="AH310" s="238" t="s">
        <v>1788</v>
      </c>
      <c r="AI310" s="238" t="s">
        <v>1789</v>
      </c>
      <c r="AJ310" s="72"/>
      <c r="AK310" s="50"/>
      <c r="AL310" s="36">
        <f>AB310/Y310</f>
        <v>0.63694267515923564</v>
      </c>
    </row>
    <row r="311" spans="1:38" customFormat="1" ht="108" x14ac:dyDescent="0.25">
      <c r="A311" s="237"/>
      <c r="B311" s="237"/>
      <c r="C311" s="237"/>
      <c r="D311" s="238"/>
      <c r="E311" s="237"/>
      <c r="F311" s="237"/>
      <c r="G311" s="23" t="s">
        <v>1766</v>
      </c>
      <c r="H311" s="237"/>
      <c r="I311" s="22">
        <v>98</v>
      </c>
      <c r="J311" s="264"/>
      <c r="K311" s="264"/>
      <c r="L311" s="266"/>
      <c r="M311" s="237"/>
      <c r="N311" s="237"/>
      <c r="O311" s="238"/>
      <c r="P311" s="24" t="s">
        <v>1780</v>
      </c>
      <c r="Q311" s="22" t="s">
        <v>43</v>
      </c>
      <c r="R311" s="22" t="s">
        <v>107</v>
      </c>
      <c r="S311" s="22"/>
      <c r="T311" s="25" t="s">
        <v>46</v>
      </c>
      <c r="U311" s="26" t="s">
        <v>1837</v>
      </c>
      <c r="V311" s="66" t="s">
        <v>1838</v>
      </c>
      <c r="W311" s="40">
        <v>5.28</v>
      </c>
      <c r="X311" s="22"/>
      <c r="Y311" s="22"/>
      <c r="Z311" s="35"/>
      <c r="AA311" s="35"/>
      <c r="AB311" s="29"/>
      <c r="AC311" s="22"/>
      <c r="AD311" s="22"/>
      <c r="AE311" s="279"/>
      <c r="AF311" s="238"/>
      <c r="AG311" s="238"/>
      <c r="AH311" s="238" t="s">
        <v>1788</v>
      </c>
      <c r="AI311" s="238" t="s">
        <v>1789</v>
      </c>
      <c r="AJ311" s="23" t="s">
        <v>55</v>
      </c>
      <c r="AK311" s="50"/>
    </row>
    <row r="312" spans="1:38" customFormat="1" ht="72" x14ac:dyDescent="0.25">
      <c r="A312" s="237"/>
      <c r="B312" s="237"/>
      <c r="C312" s="237"/>
      <c r="D312" s="238"/>
      <c r="E312" s="237"/>
      <c r="F312" s="237"/>
      <c r="G312" s="23" t="s">
        <v>1766</v>
      </c>
      <c r="H312" s="237"/>
      <c r="I312" s="22">
        <v>98</v>
      </c>
      <c r="J312" s="263"/>
      <c r="K312" s="263"/>
      <c r="L312" s="267"/>
      <c r="M312" s="237"/>
      <c r="N312" s="237"/>
      <c r="O312" s="238"/>
      <c r="P312" s="24" t="s">
        <v>1828</v>
      </c>
      <c r="Q312" s="22" t="s">
        <v>43</v>
      </c>
      <c r="R312" s="22" t="s">
        <v>742</v>
      </c>
      <c r="S312" s="22"/>
      <c r="T312" s="25" t="s">
        <v>197</v>
      </c>
      <c r="U312" s="26" t="s">
        <v>1839</v>
      </c>
      <c r="V312" s="66" t="s">
        <v>1840</v>
      </c>
      <c r="W312" s="40">
        <v>12.57</v>
      </c>
      <c r="X312" s="22"/>
      <c r="Y312" s="22"/>
      <c r="Z312" s="35"/>
      <c r="AA312" s="35"/>
      <c r="AB312" s="29"/>
      <c r="AC312" s="22"/>
      <c r="AD312" s="22"/>
      <c r="AE312" s="279"/>
      <c r="AF312" s="238"/>
      <c r="AG312" s="238"/>
      <c r="AH312" s="238" t="s">
        <v>1788</v>
      </c>
      <c r="AI312" s="238" t="s">
        <v>1789</v>
      </c>
      <c r="AJ312" s="23" t="s">
        <v>55</v>
      </c>
      <c r="AK312" s="50"/>
    </row>
    <row r="313" spans="1:38" customFormat="1" ht="144" x14ac:dyDescent="0.25">
      <c r="A313" s="237">
        <f>SUBTOTAL(3,M$5:M313)</f>
        <v>159</v>
      </c>
      <c r="B313" s="237" t="s">
        <v>1816</v>
      </c>
      <c r="C313" s="237" t="s">
        <v>1817</v>
      </c>
      <c r="D313" s="238" t="s">
        <v>1816</v>
      </c>
      <c r="E313" s="237"/>
      <c r="F313" s="237"/>
      <c r="G313" s="23" t="s">
        <v>1766</v>
      </c>
      <c r="H313" s="237"/>
      <c r="I313" s="22">
        <v>98</v>
      </c>
      <c r="J313" s="237"/>
      <c r="K313" s="237" t="s">
        <v>1818</v>
      </c>
      <c r="L313" s="238" t="s">
        <v>1819</v>
      </c>
      <c r="M313" s="237" t="s">
        <v>1841</v>
      </c>
      <c r="N313" s="237" t="s">
        <v>71</v>
      </c>
      <c r="O313" s="238" t="s">
        <v>71</v>
      </c>
      <c r="P313" s="24" t="s">
        <v>1842</v>
      </c>
      <c r="Q313" s="22" t="s">
        <v>96</v>
      </c>
      <c r="R313" s="40" t="s">
        <v>227</v>
      </c>
      <c r="S313" s="40"/>
      <c r="T313" s="25" t="s">
        <v>46</v>
      </c>
      <c r="U313" s="31" t="s">
        <v>1843</v>
      </c>
      <c r="V313" s="31" t="s">
        <v>1844</v>
      </c>
      <c r="W313" s="40"/>
      <c r="X313" s="22">
        <v>34.090000000000003</v>
      </c>
      <c r="Y313" s="22">
        <v>25.84</v>
      </c>
      <c r="Z313" s="35">
        <v>0.92</v>
      </c>
      <c r="AA313" s="35">
        <v>0.89</v>
      </c>
      <c r="AB313" s="40">
        <v>23</v>
      </c>
      <c r="AC313" s="22" t="s">
        <v>1774</v>
      </c>
      <c r="AD313" s="22" t="s">
        <v>101</v>
      </c>
      <c r="AE313" s="279" t="s">
        <v>146</v>
      </c>
      <c r="AF313" s="279" t="s">
        <v>51</v>
      </c>
      <c r="AG313" s="238" t="s">
        <v>1776</v>
      </c>
      <c r="AH313" s="238" t="s">
        <v>1777</v>
      </c>
      <c r="AI313" s="238" t="s">
        <v>1813</v>
      </c>
      <c r="AJ313" s="72"/>
      <c r="AK313" s="50"/>
      <c r="AL313" s="36">
        <f>AB313/Y313</f>
        <v>0.8900928792569659</v>
      </c>
    </row>
    <row r="314" spans="1:38" customFormat="1" ht="108" x14ac:dyDescent="0.25">
      <c r="A314" s="237"/>
      <c r="B314" s="237"/>
      <c r="C314" s="237"/>
      <c r="D314" s="238"/>
      <c r="E314" s="237"/>
      <c r="F314" s="22"/>
      <c r="G314" s="23" t="s">
        <v>1766</v>
      </c>
      <c r="H314" s="22"/>
      <c r="I314" s="22">
        <v>98</v>
      </c>
      <c r="J314" s="237"/>
      <c r="K314" s="237"/>
      <c r="L314" s="238"/>
      <c r="M314" s="237"/>
      <c r="N314" s="237"/>
      <c r="O314" s="238"/>
      <c r="P314" s="24" t="s">
        <v>1780</v>
      </c>
      <c r="Q314" s="22" t="s">
        <v>43</v>
      </c>
      <c r="R314" s="22" t="s">
        <v>107</v>
      </c>
      <c r="S314" s="22"/>
      <c r="T314" s="25" t="s">
        <v>46</v>
      </c>
      <c r="U314" s="26" t="s">
        <v>1845</v>
      </c>
      <c r="V314" s="66" t="s">
        <v>1846</v>
      </c>
      <c r="W314" s="40">
        <v>7.7</v>
      </c>
      <c r="X314" s="22"/>
      <c r="Y314" s="22"/>
      <c r="Z314" s="35"/>
      <c r="AA314" s="35"/>
      <c r="AB314" s="40"/>
      <c r="AC314" s="22"/>
      <c r="AD314" s="22"/>
      <c r="AE314" s="279"/>
      <c r="AF314" s="279"/>
      <c r="AG314" s="238"/>
      <c r="AH314" s="238" t="s">
        <v>1777</v>
      </c>
      <c r="AI314" s="238" t="s">
        <v>1813</v>
      </c>
      <c r="AJ314" s="23" t="s">
        <v>55</v>
      </c>
      <c r="AK314" s="50"/>
    </row>
    <row r="315" spans="1:38" s="182" customFormat="1" ht="54" x14ac:dyDescent="0.2">
      <c r="A315" s="237">
        <f>SUBTOTAL(3,M$5:M315)</f>
        <v>160</v>
      </c>
      <c r="B315" s="237" t="s">
        <v>1847</v>
      </c>
      <c r="C315" s="237" t="s">
        <v>1848</v>
      </c>
      <c r="D315" s="238" t="s">
        <v>1847</v>
      </c>
      <c r="E315" s="237"/>
      <c r="F315" s="237" t="s">
        <v>67</v>
      </c>
      <c r="G315" s="23" t="s">
        <v>1849</v>
      </c>
      <c r="H315" s="237" t="s">
        <v>1850</v>
      </c>
      <c r="I315" s="22">
        <v>99</v>
      </c>
      <c r="J315" s="237"/>
      <c r="K315" s="237" t="s">
        <v>1851</v>
      </c>
      <c r="L315" s="238" t="s">
        <v>1852</v>
      </c>
      <c r="M315" s="237" t="s">
        <v>1853</v>
      </c>
      <c r="N315" s="237" t="s">
        <v>1854</v>
      </c>
      <c r="O315" s="238" t="s">
        <v>1854</v>
      </c>
      <c r="P315" s="24" t="s">
        <v>1855</v>
      </c>
      <c r="Q315" s="22" t="s">
        <v>96</v>
      </c>
      <c r="R315" s="22" t="s">
        <v>490</v>
      </c>
      <c r="S315" s="22"/>
      <c r="T315" s="25" t="s">
        <v>46</v>
      </c>
      <c r="U315" s="31" t="s">
        <v>1856</v>
      </c>
      <c r="V315" s="31" t="s">
        <v>1857</v>
      </c>
      <c r="W315" s="22"/>
      <c r="X315" s="40">
        <v>1.78</v>
      </c>
      <c r="Y315" s="22">
        <v>0.96</v>
      </c>
      <c r="Z315" s="62">
        <v>0.4</v>
      </c>
      <c r="AA315" s="40" t="s">
        <v>73</v>
      </c>
      <c r="AB315" s="40" t="s">
        <v>73</v>
      </c>
      <c r="AC315" s="22" t="s">
        <v>1858</v>
      </c>
      <c r="AD315" s="22" t="s">
        <v>1859</v>
      </c>
      <c r="AE315" s="279" t="s">
        <v>146</v>
      </c>
      <c r="AF315" s="265" t="s">
        <v>1277</v>
      </c>
      <c r="AG315" s="238" t="s">
        <v>1860</v>
      </c>
      <c r="AH315" s="238" t="s">
        <v>1861</v>
      </c>
      <c r="AI315" s="238" t="s">
        <v>1862</v>
      </c>
      <c r="AJ315" s="23" t="s">
        <v>1863</v>
      </c>
      <c r="AK315" s="181"/>
      <c r="AL315" s="36" t="e">
        <f>AB315/Y315</f>
        <v>#VALUE!</v>
      </c>
    </row>
    <row r="316" spans="1:38" s="182" customFormat="1" ht="72" x14ac:dyDescent="0.2">
      <c r="A316" s="237"/>
      <c r="B316" s="237"/>
      <c r="C316" s="237"/>
      <c r="D316" s="238"/>
      <c r="E316" s="237"/>
      <c r="F316" s="237"/>
      <c r="G316" s="23" t="s">
        <v>1849</v>
      </c>
      <c r="H316" s="237"/>
      <c r="I316" s="22">
        <v>99</v>
      </c>
      <c r="J316" s="237"/>
      <c r="K316" s="237"/>
      <c r="L316" s="238"/>
      <c r="M316" s="237"/>
      <c r="N316" s="237"/>
      <c r="O316" s="238"/>
      <c r="P316" s="24" t="s">
        <v>1864</v>
      </c>
      <c r="Q316" s="22" t="s">
        <v>96</v>
      </c>
      <c r="R316" s="22" t="s">
        <v>490</v>
      </c>
      <c r="S316" s="22"/>
      <c r="T316" s="25" t="s">
        <v>58</v>
      </c>
      <c r="U316" s="31" t="s">
        <v>1865</v>
      </c>
      <c r="V316" s="31" t="s">
        <v>1866</v>
      </c>
      <c r="W316" s="22"/>
      <c r="X316" s="40">
        <v>0.91</v>
      </c>
      <c r="Y316" s="27">
        <v>0.65</v>
      </c>
      <c r="Z316" s="22" t="s">
        <v>73</v>
      </c>
      <c r="AA316" s="40" t="s">
        <v>73</v>
      </c>
      <c r="AB316" s="27">
        <v>0</v>
      </c>
      <c r="AC316" s="22" t="s">
        <v>1867</v>
      </c>
      <c r="AD316" s="22" t="s">
        <v>1859</v>
      </c>
      <c r="AE316" s="279"/>
      <c r="AF316" s="321"/>
      <c r="AG316" s="238"/>
      <c r="AH316" s="238"/>
      <c r="AI316" s="238"/>
      <c r="AJ316" s="23" t="s">
        <v>1868</v>
      </c>
      <c r="AK316" s="181"/>
      <c r="AL316" s="36">
        <f>AB316/Y316</f>
        <v>0</v>
      </c>
    </row>
    <row r="317" spans="1:38" s="182" customFormat="1" ht="144" x14ac:dyDescent="0.25">
      <c r="A317" s="22">
        <f>SUBTOTAL(3,M$5:M317)</f>
        <v>161</v>
      </c>
      <c r="B317" s="237"/>
      <c r="C317" s="237"/>
      <c r="D317" s="238"/>
      <c r="E317" s="237"/>
      <c r="F317" s="22"/>
      <c r="G317" s="33" t="s">
        <v>1849</v>
      </c>
      <c r="H317" s="237"/>
      <c r="I317" s="22">
        <v>99</v>
      </c>
      <c r="J317" s="237"/>
      <c r="K317" s="237"/>
      <c r="L317" s="238"/>
      <c r="M317" s="22" t="s">
        <v>1869</v>
      </c>
      <c r="N317" s="22" t="s">
        <v>1870</v>
      </c>
      <c r="O317" s="23" t="s">
        <v>1870</v>
      </c>
      <c r="P317" s="24" t="s">
        <v>1780</v>
      </c>
      <c r="Q317" s="22" t="s">
        <v>43</v>
      </c>
      <c r="R317" s="22" t="s">
        <v>57</v>
      </c>
      <c r="S317" s="22"/>
      <c r="T317" s="25"/>
      <c r="U317" s="83" t="s">
        <v>440</v>
      </c>
      <c r="V317" s="70" t="s">
        <v>1871</v>
      </c>
      <c r="W317" s="22">
        <v>12.66</v>
      </c>
      <c r="X317" s="40"/>
      <c r="Y317" s="27"/>
      <c r="Z317" s="22"/>
      <c r="AA317" s="40"/>
      <c r="AB317" s="40"/>
      <c r="AC317" s="98" t="s">
        <v>715</v>
      </c>
      <c r="AD317" s="22"/>
      <c r="AE317" s="72" t="s">
        <v>146</v>
      </c>
      <c r="AF317" s="23" t="s">
        <v>601</v>
      </c>
      <c r="AG317" s="238"/>
      <c r="AH317" s="238"/>
      <c r="AI317" s="238"/>
      <c r="AJ317" s="23" t="s">
        <v>55</v>
      </c>
      <c r="AK317" s="181"/>
    </row>
    <row r="318" spans="1:38" s="182" customFormat="1" ht="126" x14ac:dyDescent="0.25">
      <c r="A318" s="22">
        <f>SUBTOTAL(3,M$5:M318)</f>
        <v>162</v>
      </c>
      <c r="B318" s="237"/>
      <c r="C318" s="237"/>
      <c r="D318" s="238"/>
      <c r="E318" s="237"/>
      <c r="F318" s="22"/>
      <c r="G318" s="33" t="s">
        <v>1849</v>
      </c>
      <c r="H318" s="237"/>
      <c r="I318" s="22">
        <v>99</v>
      </c>
      <c r="J318" s="237"/>
      <c r="K318" s="237"/>
      <c r="L318" s="238"/>
      <c r="M318" s="22" t="s">
        <v>1872</v>
      </c>
      <c r="N318" s="22" t="s">
        <v>1873</v>
      </c>
      <c r="O318" s="23" t="s">
        <v>1873</v>
      </c>
      <c r="P318" s="24" t="s">
        <v>1780</v>
      </c>
      <c r="Q318" s="22" t="s">
        <v>43</v>
      </c>
      <c r="R318" s="22" t="s">
        <v>57</v>
      </c>
      <c r="S318" s="22"/>
      <c r="T318" s="25"/>
      <c r="U318" s="83" t="s">
        <v>440</v>
      </c>
      <c r="V318" s="70" t="s">
        <v>1874</v>
      </c>
      <c r="W318" s="22">
        <v>11.18</v>
      </c>
      <c r="X318" s="40"/>
      <c r="Y318" s="27"/>
      <c r="Z318" s="22"/>
      <c r="AA318" s="40"/>
      <c r="AB318" s="40"/>
      <c r="AC318" s="92" t="s">
        <v>462</v>
      </c>
      <c r="AD318" s="22"/>
      <c r="AE318" s="72" t="s">
        <v>146</v>
      </c>
      <c r="AF318" s="23" t="s">
        <v>1875</v>
      </c>
      <c r="AG318" s="238"/>
      <c r="AH318" s="238"/>
      <c r="AI318" s="238"/>
      <c r="AJ318" s="23" t="s">
        <v>55</v>
      </c>
      <c r="AK318" s="181"/>
    </row>
    <row r="319" spans="1:38" s="182" customFormat="1" ht="54" x14ac:dyDescent="0.2">
      <c r="A319" s="237">
        <f>SUBTOTAL(3,M$5:M319)</f>
        <v>163</v>
      </c>
      <c r="B319" s="237" t="s">
        <v>1876</v>
      </c>
      <c r="C319" s="237" t="s">
        <v>1877</v>
      </c>
      <c r="D319" s="238" t="s">
        <v>1876</v>
      </c>
      <c r="E319" s="237"/>
      <c r="F319" s="22" t="s">
        <v>67</v>
      </c>
      <c r="G319" s="33" t="s">
        <v>1849</v>
      </c>
      <c r="H319" s="22" t="s">
        <v>1850</v>
      </c>
      <c r="I319" s="22">
        <v>100</v>
      </c>
      <c r="J319" s="262"/>
      <c r="K319" s="262" t="s">
        <v>1878</v>
      </c>
      <c r="L319" s="265" t="s">
        <v>1879</v>
      </c>
      <c r="M319" s="237" t="s">
        <v>1880</v>
      </c>
      <c r="N319" s="237" t="s">
        <v>1881</v>
      </c>
      <c r="O319" s="238" t="s">
        <v>1881</v>
      </c>
      <c r="P319" s="24" t="s">
        <v>1882</v>
      </c>
      <c r="Q319" s="22" t="s">
        <v>96</v>
      </c>
      <c r="R319" s="22" t="s">
        <v>227</v>
      </c>
      <c r="S319" s="22"/>
      <c r="T319" s="25" t="s">
        <v>46</v>
      </c>
      <c r="U319" s="31" t="s">
        <v>1883</v>
      </c>
      <c r="V319" s="31" t="s">
        <v>1884</v>
      </c>
      <c r="W319" s="22"/>
      <c r="X319" s="29">
        <v>7.62</v>
      </c>
      <c r="Y319" s="22">
        <v>5.25</v>
      </c>
      <c r="Z319" s="62">
        <v>0.5</v>
      </c>
      <c r="AA319" s="41">
        <v>0.5</v>
      </c>
      <c r="AB319" s="40">
        <v>2.69</v>
      </c>
      <c r="AC319" s="22" t="s">
        <v>1885</v>
      </c>
      <c r="AD319" s="22" t="s">
        <v>1886</v>
      </c>
      <c r="AE319" s="279" t="s">
        <v>146</v>
      </c>
      <c r="AF319" s="265" t="s">
        <v>1887</v>
      </c>
      <c r="AG319" s="238" t="s">
        <v>1860</v>
      </c>
      <c r="AH319" s="238" t="s">
        <v>1861</v>
      </c>
      <c r="AI319" s="238" t="s">
        <v>1888</v>
      </c>
      <c r="AJ319" s="23" t="s">
        <v>1889</v>
      </c>
      <c r="AK319" s="181"/>
      <c r="AL319" s="36">
        <f>AB319/Y319</f>
        <v>0.51238095238095238</v>
      </c>
    </row>
    <row r="320" spans="1:38" s="182" customFormat="1" ht="108" x14ac:dyDescent="0.25">
      <c r="A320" s="237"/>
      <c r="B320" s="237"/>
      <c r="C320" s="237"/>
      <c r="D320" s="238"/>
      <c r="E320" s="237"/>
      <c r="F320" s="22"/>
      <c r="G320" s="33" t="s">
        <v>1849</v>
      </c>
      <c r="H320" s="22"/>
      <c r="I320" s="22">
        <v>100</v>
      </c>
      <c r="J320" s="264"/>
      <c r="K320" s="264"/>
      <c r="L320" s="266"/>
      <c r="M320" s="237"/>
      <c r="N320" s="237"/>
      <c r="O320" s="238"/>
      <c r="P320" s="24" t="s">
        <v>1890</v>
      </c>
      <c r="Q320" s="22" t="s">
        <v>96</v>
      </c>
      <c r="R320" s="22" t="s">
        <v>742</v>
      </c>
      <c r="S320" s="22"/>
      <c r="T320" s="25" t="s">
        <v>46</v>
      </c>
      <c r="U320" s="26" t="s">
        <v>1891</v>
      </c>
      <c r="V320" s="66" t="s">
        <v>1892</v>
      </c>
      <c r="W320" s="29">
        <v>10</v>
      </c>
      <c r="X320" s="29">
        <v>0</v>
      </c>
      <c r="Y320" s="22">
        <v>6.64</v>
      </c>
      <c r="Z320" s="35">
        <v>0.3</v>
      </c>
      <c r="AA320" s="41">
        <v>0.15</v>
      </c>
      <c r="AB320" s="40">
        <v>0.92</v>
      </c>
      <c r="AC320" s="22"/>
      <c r="AD320" s="22"/>
      <c r="AE320" s="279"/>
      <c r="AF320" s="266"/>
      <c r="AG320" s="279"/>
      <c r="AH320" s="279"/>
      <c r="AI320" s="279"/>
      <c r="AJ320" s="23" t="s">
        <v>1889</v>
      </c>
      <c r="AK320" s="181"/>
    </row>
    <row r="321" spans="1:38" s="182" customFormat="1" ht="72" x14ac:dyDescent="0.25">
      <c r="A321" s="237"/>
      <c r="B321" s="237"/>
      <c r="C321" s="237"/>
      <c r="D321" s="238"/>
      <c r="E321" s="237"/>
      <c r="F321" s="22"/>
      <c r="G321" s="33" t="s">
        <v>1849</v>
      </c>
      <c r="H321" s="22"/>
      <c r="I321" s="22">
        <v>100</v>
      </c>
      <c r="J321" s="263"/>
      <c r="K321" s="263"/>
      <c r="L321" s="267"/>
      <c r="M321" s="237"/>
      <c r="N321" s="237"/>
      <c r="O321" s="238"/>
      <c r="P321" s="24" t="s">
        <v>1780</v>
      </c>
      <c r="Q321" s="22" t="s">
        <v>43</v>
      </c>
      <c r="R321" s="22" t="s">
        <v>57</v>
      </c>
      <c r="S321" s="22"/>
      <c r="T321" s="25"/>
      <c r="U321" s="83" t="s">
        <v>1893</v>
      </c>
      <c r="V321" s="70" t="s">
        <v>1894</v>
      </c>
      <c r="W321" s="29">
        <v>21.64</v>
      </c>
      <c r="X321" s="29"/>
      <c r="Y321" s="22"/>
      <c r="Z321" s="22"/>
      <c r="AA321" s="40"/>
      <c r="AB321" s="40"/>
      <c r="AC321" s="22"/>
      <c r="AD321" s="22"/>
      <c r="AE321" s="279"/>
      <c r="AF321" s="267"/>
      <c r="AG321" s="279"/>
      <c r="AH321" s="279"/>
      <c r="AI321" s="279"/>
      <c r="AJ321" s="23" t="s">
        <v>55</v>
      </c>
      <c r="AK321" s="181"/>
    </row>
    <row r="322" spans="1:38" s="182" customFormat="1" ht="126" x14ac:dyDescent="0.25">
      <c r="A322" s="237">
        <f>SUBTOTAL(3,M$5:M322)</f>
        <v>164</v>
      </c>
      <c r="B322" s="237" t="s">
        <v>1895</v>
      </c>
      <c r="C322" s="237" t="s">
        <v>1896</v>
      </c>
      <c r="D322" s="238" t="s">
        <v>1895</v>
      </c>
      <c r="E322" s="237"/>
      <c r="F322" s="237" t="s">
        <v>67</v>
      </c>
      <c r="G322" s="33" t="s">
        <v>1849</v>
      </c>
      <c r="H322" s="237" t="s">
        <v>1850</v>
      </c>
      <c r="I322" s="22">
        <v>101</v>
      </c>
      <c r="J322" s="262"/>
      <c r="K322" s="262" t="s">
        <v>1897</v>
      </c>
      <c r="L322" s="265" t="s">
        <v>1898</v>
      </c>
      <c r="M322" s="237" t="s">
        <v>1899</v>
      </c>
      <c r="N322" s="237" t="s">
        <v>1900</v>
      </c>
      <c r="O322" s="238" t="s">
        <v>1900</v>
      </c>
      <c r="P322" s="24" t="s">
        <v>1780</v>
      </c>
      <c r="Q322" s="22" t="s">
        <v>43</v>
      </c>
      <c r="R322" s="22" t="s">
        <v>57</v>
      </c>
      <c r="S322" s="22"/>
      <c r="T322" s="25"/>
      <c r="U322" s="83" t="s">
        <v>1901</v>
      </c>
      <c r="V322" s="70" t="s">
        <v>1902</v>
      </c>
      <c r="W322" s="29">
        <v>17.37</v>
      </c>
      <c r="X322" s="40"/>
      <c r="Y322" s="22"/>
      <c r="Z322" s="22"/>
      <c r="AA322" s="40"/>
      <c r="AB322" s="40"/>
      <c r="AC322" s="92" t="s">
        <v>462</v>
      </c>
      <c r="AD322" s="22"/>
      <c r="AE322" s="279" t="s">
        <v>146</v>
      </c>
      <c r="AF322" s="265" t="s">
        <v>1903</v>
      </c>
      <c r="AG322" s="238" t="s">
        <v>1860</v>
      </c>
      <c r="AH322" s="238" t="s">
        <v>1861</v>
      </c>
      <c r="AI322" s="238" t="s">
        <v>1888</v>
      </c>
      <c r="AJ322" s="23" t="s">
        <v>55</v>
      </c>
      <c r="AK322" s="181"/>
    </row>
    <row r="323" spans="1:38" s="182" customFormat="1" ht="90" x14ac:dyDescent="0.25">
      <c r="A323" s="237"/>
      <c r="B323" s="237"/>
      <c r="C323" s="237"/>
      <c r="D323" s="238"/>
      <c r="E323" s="237"/>
      <c r="F323" s="237"/>
      <c r="G323" s="33" t="s">
        <v>1849</v>
      </c>
      <c r="H323" s="237"/>
      <c r="I323" s="22">
        <v>101</v>
      </c>
      <c r="J323" s="264"/>
      <c r="K323" s="264"/>
      <c r="L323" s="266"/>
      <c r="M323" s="237"/>
      <c r="N323" s="237"/>
      <c r="O323" s="238"/>
      <c r="P323" s="24" t="s">
        <v>1904</v>
      </c>
      <c r="Q323" s="22" t="s">
        <v>43</v>
      </c>
      <c r="R323" s="22" t="s">
        <v>80</v>
      </c>
      <c r="S323" s="22"/>
      <c r="T323" s="25"/>
      <c r="U323" s="83" t="s">
        <v>1905</v>
      </c>
      <c r="V323" s="70" t="s">
        <v>1906</v>
      </c>
      <c r="W323" s="29">
        <v>14.31</v>
      </c>
      <c r="X323" s="40"/>
      <c r="Y323" s="22"/>
      <c r="Z323" s="22"/>
      <c r="AA323" s="40"/>
      <c r="AB323" s="40"/>
      <c r="AC323" s="43" t="s">
        <v>167</v>
      </c>
      <c r="AD323" s="22"/>
      <c r="AE323" s="279"/>
      <c r="AF323" s="267"/>
      <c r="AG323" s="279"/>
      <c r="AH323" s="238"/>
      <c r="AI323" s="238"/>
      <c r="AJ323" s="23" t="s">
        <v>55</v>
      </c>
      <c r="AK323" s="181"/>
    </row>
    <row r="324" spans="1:38" s="182" customFormat="1" ht="72" x14ac:dyDescent="0.25">
      <c r="A324" s="237">
        <f>SUBTOTAL(3,M$5:M324)</f>
        <v>165</v>
      </c>
      <c r="B324" s="237"/>
      <c r="C324" s="237"/>
      <c r="D324" s="238"/>
      <c r="E324" s="237"/>
      <c r="F324" s="237"/>
      <c r="G324" s="23" t="s">
        <v>1849</v>
      </c>
      <c r="H324" s="237"/>
      <c r="I324" s="22">
        <v>101</v>
      </c>
      <c r="J324" s="264"/>
      <c r="K324" s="264"/>
      <c r="L324" s="266"/>
      <c r="M324" s="237" t="s">
        <v>1907</v>
      </c>
      <c r="N324" s="237" t="s">
        <v>1908</v>
      </c>
      <c r="O324" s="238" t="s">
        <v>1908</v>
      </c>
      <c r="P324" s="24" t="s">
        <v>1909</v>
      </c>
      <c r="Q324" s="22" t="s">
        <v>43</v>
      </c>
      <c r="R324" s="22" t="s">
        <v>1910</v>
      </c>
      <c r="S324" s="22"/>
      <c r="T324" s="25" t="s">
        <v>46</v>
      </c>
      <c r="U324" s="26" t="s">
        <v>1911</v>
      </c>
      <c r="V324" s="66" t="s">
        <v>1912</v>
      </c>
      <c r="W324" s="29">
        <v>6.34</v>
      </c>
      <c r="X324" s="40"/>
      <c r="Y324" s="22">
        <v>4.04</v>
      </c>
      <c r="Z324" s="35">
        <v>0.4</v>
      </c>
      <c r="AA324" s="41">
        <v>0.25</v>
      </c>
      <c r="AB324" s="40">
        <v>1.04</v>
      </c>
      <c r="AC324" s="22" t="s">
        <v>1071</v>
      </c>
      <c r="AD324" s="22" t="s">
        <v>1913</v>
      </c>
      <c r="AE324" s="279" t="s">
        <v>146</v>
      </c>
      <c r="AF324" s="238" t="s">
        <v>454</v>
      </c>
      <c r="AG324" s="238" t="s">
        <v>1860</v>
      </c>
      <c r="AH324" s="238" t="s">
        <v>1861</v>
      </c>
      <c r="AI324" s="238" t="s">
        <v>1888</v>
      </c>
      <c r="AJ324" s="23" t="s">
        <v>1914</v>
      </c>
      <c r="AK324" s="181"/>
    </row>
    <row r="325" spans="1:38" s="182" customFormat="1" ht="72" x14ac:dyDescent="0.25">
      <c r="A325" s="237"/>
      <c r="B325" s="237"/>
      <c r="C325" s="237"/>
      <c r="D325" s="238"/>
      <c r="E325" s="237"/>
      <c r="F325" s="237"/>
      <c r="G325" s="23" t="s">
        <v>1849</v>
      </c>
      <c r="H325" s="237"/>
      <c r="I325" s="22">
        <v>101</v>
      </c>
      <c r="J325" s="264"/>
      <c r="K325" s="264"/>
      <c r="L325" s="266"/>
      <c r="M325" s="237"/>
      <c r="N325" s="237"/>
      <c r="O325" s="238"/>
      <c r="P325" s="24" t="s">
        <v>1780</v>
      </c>
      <c r="Q325" s="22" t="s">
        <v>43</v>
      </c>
      <c r="R325" s="22" t="s">
        <v>57</v>
      </c>
      <c r="S325" s="22"/>
      <c r="T325" s="25"/>
      <c r="U325" s="83" t="s">
        <v>1915</v>
      </c>
      <c r="V325" s="70" t="s">
        <v>1916</v>
      </c>
      <c r="W325" s="29">
        <v>47.98</v>
      </c>
      <c r="X325" s="40"/>
      <c r="Y325" s="22"/>
      <c r="Z325" s="22"/>
      <c r="AA325" s="40"/>
      <c r="AB325" s="40"/>
      <c r="AC325" s="22"/>
      <c r="AD325" s="22"/>
      <c r="AE325" s="279"/>
      <c r="AF325" s="279"/>
      <c r="AG325" s="279"/>
      <c r="AH325" s="238"/>
      <c r="AI325" s="238"/>
      <c r="AJ325" s="23" t="s">
        <v>55</v>
      </c>
      <c r="AK325" s="181"/>
    </row>
    <row r="326" spans="1:38" s="182" customFormat="1" ht="54" x14ac:dyDescent="0.2">
      <c r="A326" s="237">
        <f>SUBTOTAL(3,M$5:M326)</f>
        <v>166</v>
      </c>
      <c r="B326" s="237"/>
      <c r="C326" s="237"/>
      <c r="D326" s="238"/>
      <c r="E326" s="237"/>
      <c r="F326" s="237"/>
      <c r="G326" s="23" t="s">
        <v>1849</v>
      </c>
      <c r="H326" s="237"/>
      <c r="I326" s="22">
        <v>101</v>
      </c>
      <c r="J326" s="264"/>
      <c r="K326" s="264"/>
      <c r="L326" s="266"/>
      <c r="M326" s="237" t="s">
        <v>1917</v>
      </c>
      <c r="N326" s="237" t="s">
        <v>1918</v>
      </c>
      <c r="O326" s="238" t="s">
        <v>1918</v>
      </c>
      <c r="P326" s="24" t="s">
        <v>1919</v>
      </c>
      <c r="Q326" s="22" t="s">
        <v>96</v>
      </c>
      <c r="R326" s="22" t="s">
        <v>227</v>
      </c>
      <c r="S326" s="22"/>
      <c r="T326" s="25" t="s">
        <v>46</v>
      </c>
      <c r="U326" s="31" t="s">
        <v>1920</v>
      </c>
      <c r="V326" s="31" t="s">
        <v>1921</v>
      </c>
      <c r="W326" s="22"/>
      <c r="X326" s="29">
        <v>14.1</v>
      </c>
      <c r="Y326" s="27">
        <v>8.1999999999999993</v>
      </c>
      <c r="Z326" s="62">
        <v>0.52</v>
      </c>
      <c r="AA326" s="40">
        <v>48</v>
      </c>
      <c r="AB326" s="40">
        <v>3.96</v>
      </c>
      <c r="AC326" s="22" t="s">
        <v>1922</v>
      </c>
      <c r="AD326" s="22" t="s">
        <v>122</v>
      </c>
      <c r="AE326" s="279" t="s">
        <v>146</v>
      </c>
      <c r="AF326" s="279" t="s">
        <v>1887</v>
      </c>
      <c r="AG326" s="238" t="s">
        <v>1860</v>
      </c>
      <c r="AH326" s="238" t="s">
        <v>1923</v>
      </c>
      <c r="AI326" s="265" t="s">
        <v>1888</v>
      </c>
      <c r="AJ326" s="42" t="s">
        <v>1924</v>
      </c>
      <c r="AK326" s="181"/>
      <c r="AL326" s="36">
        <f>AB326/Y326</f>
        <v>0.48292682926829272</v>
      </c>
    </row>
    <row r="327" spans="1:38" s="182" customFormat="1" ht="72" x14ac:dyDescent="0.2">
      <c r="A327" s="237"/>
      <c r="B327" s="237"/>
      <c r="C327" s="237"/>
      <c r="D327" s="238"/>
      <c r="E327" s="237"/>
      <c r="F327" s="22"/>
      <c r="G327" s="23" t="s">
        <v>1849</v>
      </c>
      <c r="H327" s="22"/>
      <c r="I327" s="22">
        <v>101</v>
      </c>
      <c r="J327" s="263"/>
      <c r="K327" s="263"/>
      <c r="L327" s="267"/>
      <c r="M327" s="237"/>
      <c r="N327" s="237"/>
      <c r="O327" s="238"/>
      <c r="P327" s="24" t="s">
        <v>1780</v>
      </c>
      <c r="Q327" s="22" t="s">
        <v>43</v>
      </c>
      <c r="R327" s="22" t="s">
        <v>57</v>
      </c>
      <c r="S327" s="22"/>
      <c r="T327" s="25"/>
      <c r="U327" s="83" t="s">
        <v>1893</v>
      </c>
      <c r="V327" s="70" t="s">
        <v>1925</v>
      </c>
      <c r="W327" s="22">
        <v>21.01</v>
      </c>
      <c r="X327" s="29"/>
      <c r="Y327" s="27"/>
      <c r="Z327" s="62"/>
      <c r="AA327" s="40"/>
      <c r="AB327" s="40"/>
      <c r="AC327" s="22"/>
      <c r="AD327" s="22"/>
      <c r="AE327" s="279"/>
      <c r="AF327" s="279"/>
      <c r="AG327" s="279"/>
      <c r="AH327" s="279"/>
      <c r="AI327" s="267"/>
      <c r="AJ327" s="23" t="s">
        <v>55</v>
      </c>
      <c r="AK327" s="181"/>
      <c r="AL327" s="36"/>
    </row>
    <row r="328" spans="1:38" s="182" customFormat="1" ht="54" x14ac:dyDescent="0.2">
      <c r="A328" s="237">
        <f>SUBTOTAL(3,M$5:M328)</f>
        <v>167</v>
      </c>
      <c r="B328" s="237" t="s">
        <v>1926</v>
      </c>
      <c r="C328" s="237" t="s">
        <v>1927</v>
      </c>
      <c r="D328" s="238" t="s">
        <v>1926</v>
      </c>
      <c r="E328" s="237"/>
      <c r="F328" s="22" t="s">
        <v>67</v>
      </c>
      <c r="G328" s="23" t="s">
        <v>1849</v>
      </c>
      <c r="H328" s="22" t="s">
        <v>1928</v>
      </c>
      <c r="I328" s="22">
        <v>102</v>
      </c>
      <c r="J328" s="262"/>
      <c r="K328" s="262" t="s">
        <v>1929</v>
      </c>
      <c r="L328" s="265" t="s">
        <v>1930</v>
      </c>
      <c r="M328" s="237" t="s">
        <v>1931</v>
      </c>
      <c r="N328" s="237" t="s">
        <v>1932</v>
      </c>
      <c r="O328" s="238" t="s">
        <v>1932</v>
      </c>
      <c r="P328" s="24" t="s">
        <v>1933</v>
      </c>
      <c r="Q328" s="22" t="s">
        <v>96</v>
      </c>
      <c r="R328" s="22" t="s">
        <v>1934</v>
      </c>
      <c r="S328" s="22"/>
      <c r="T328" s="25" t="s">
        <v>46</v>
      </c>
      <c r="U328" s="31" t="s">
        <v>729</v>
      </c>
      <c r="V328" s="31" t="s">
        <v>1921</v>
      </c>
      <c r="W328" s="22"/>
      <c r="X328" s="40">
        <v>13.02</v>
      </c>
      <c r="Y328" s="27">
        <v>8.1999999999999993</v>
      </c>
      <c r="Z328" s="62">
        <v>0.7</v>
      </c>
      <c r="AA328" s="40">
        <v>37</v>
      </c>
      <c r="AB328" s="40">
        <v>3.02</v>
      </c>
      <c r="AC328" s="22" t="s">
        <v>1922</v>
      </c>
      <c r="AD328" s="22" t="s">
        <v>122</v>
      </c>
      <c r="AE328" s="279" t="s">
        <v>50</v>
      </c>
      <c r="AF328" s="279" t="s">
        <v>50</v>
      </c>
      <c r="AG328" s="238" t="s">
        <v>1860</v>
      </c>
      <c r="AH328" s="238" t="s">
        <v>1935</v>
      </c>
      <c r="AI328" s="238" t="s">
        <v>1936</v>
      </c>
      <c r="AJ328" s="23" t="s">
        <v>1937</v>
      </c>
      <c r="AK328" s="181"/>
      <c r="AL328" s="36">
        <f>AB328/Y328</f>
        <v>0.36829268292682932</v>
      </c>
    </row>
    <row r="329" spans="1:38" s="182" customFormat="1" ht="72" x14ac:dyDescent="0.2">
      <c r="A329" s="237"/>
      <c r="B329" s="237"/>
      <c r="C329" s="237"/>
      <c r="D329" s="238"/>
      <c r="E329" s="237"/>
      <c r="F329" s="22"/>
      <c r="G329" s="23" t="s">
        <v>1849</v>
      </c>
      <c r="H329" s="22"/>
      <c r="I329" s="22">
        <v>102</v>
      </c>
      <c r="J329" s="264"/>
      <c r="K329" s="264"/>
      <c r="L329" s="266"/>
      <c r="M329" s="237"/>
      <c r="N329" s="237"/>
      <c r="O329" s="238"/>
      <c r="P329" s="24" t="s">
        <v>1780</v>
      </c>
      <c r="Q329" s="22" t="s">
        <v>43</v>
      </c>
      <c r="R329" s="22" t="s">
        <v>57</v>
      </c>
      <c r="S329" s="22"/>
      <c r="T329" s="25"/>
      <c r="U329" s="83" t="s">
        <v>1893</v>
      </c>
      <c r="V329" s="70" t="s">
        <v>1938</v>
      </c>
      <c r="W329" s="22">
        <v>26.41</v>
      </c>
      <c r="X329" s="40"/>
      <c r="Y329" s="27"/>
      <c r="Z329" s="62"/>
      <c r="AA329" s="40"/>
      <c r="AB329" s="40"/>
      <c r="AC329" s="22"/>
      <c r="AD329" s="22"/>
      <c r="AE329" s="279"/>
      <c r="AF329" s="279"/>
      <c r="AG329" s="279"/>
      <c r="AH329" s="238"/>
      <c r="AI329" s="279"/>
      <c r="AJ329" s="23" t="s">
        <v>55</v>
      </c>
      <c r="AK329" s="181"/>
      <c r="AL329" s="36"/>
    </row>
    <row r="330" spans="1:38" s="182" customFormat="1" ht="54" x14ac:dyDescent="0.2">
      <c r="A330" s="237">
        <f>SUBTOTAL(3,M$5:M330)</f>
        <v>168</v>
      </c>
      <c r="B330" s="237"/>
      <c r="C330" s="237"/>
      <c r="D330" s="238"/>
      <c r="E330" s="237"/>
      <c r="F330" s="22" t="s">
        <v>67</v>
      </c>
      <c r="G330" s="23" t="s">
        <v>1849</v>
      </c>
      <c r="H330" s="22" t="s">
        <v>1928</v>
      </c>
      <c r="I330" s="22">
        <v>102</v>
      </c>
      <c r="J330" s="264"/>
      <c r="K330" s="264"/>
      <c r="L330" s="266"/>
      <c r="M330" s="237" t="s">
        <v>1939</v>
      </c>
      <c r="N330" s="237" t="s">
        <v>1940</v>
      </c>
      <c r="O330" s="238" t="s">
        <v>1940</v>
      </c>
      <c r="P330" s="24" t="s">
        <v>1941</v>
      </c>
      <c r="Q330" s="22" t="s">
        <v>96</v>
      </c>
      <c r="R330" s="40" t="s">
        <v>118</v>
      </c>
      <c r="S330" s="22"/>
      <c r="T330" s="25" t="s">
        <v>46</v>
      </c>
      <c r="U330" s="31" t="s">
        <v>1942</v>
      </c>
      <c r="V330" s="31" t="s">
        <v>1921</v>
      </c>
      <c r="W330" s="22"/>
      <c r="X330" s="40">
        <v>11.85</v>
      </c>
      <c r="Y330" s="22">
        <v>5.25</v>
      </c>
      <c r="Z330" s="62">
        <v>0.15</v>
      </c>
      <c r="AA330" s="41">
        <v>7.0000000000000007E-2</v>
      </c>
      <c r="AB330" s="27">
        <v>0.4</v>
      </c>
      <c r="AC330" s="22" t="s">
        <v>1885</v>
      </c>
      <c r="AD330" s="22" t="s">
        <v>122</v>
      </c>
      <c r="AE330" s="279" t="s">
        <v>146</v>
      </c>
      <c r="AF330" s="238" t="s">
        <v>1943</v>
      </c>
      <c r="AG330" s="238" t="s">
        <v>1860</v>
      </c>
      <c r="AH330" s="238" t="s">
        <v>1935</v>
      </c>
      <c r="AI330" s="238" t="s">
        <v>1936</v>
      </c>
      <c r="AJ330" s="23" t="s">
        <v>1944</v>
      </c>
      <c r="AK330" s="181"/>
      <c r="AL330" s="36">
        <f>AB330/Y330</f>
        <v>7.6190476190476197E-2</v>
      </c>
    </row>
    <row r="331" spans="1:38" s="182" customFormat="1" ht="72" x14ac:dyDescent="0.25">
      <c r="A331" s="237"/>
      <c r="B331" s="237"/>
      <c r="C331" s="237"/>
      <c r="D331" s="238"/>
      <c r="E331" s="237"/>
      <c r="F331" s="22"/>
      <c r="G331" s="23" t="s">
        <v>1849</v>
      </c>
      <c r="H331" s="22"/>
      <c r="I331" s="22">
        <v>102</v>
      </c>
      <c r="J331" s="264"/>
      <c r="K331" s="264"/>
      <c r="L331" s="266"/>
      <c r="M331" s="237"/>
      <c r="N331" s="237"/>
      <c r="O331" s="238"/>
      <c r="P331" s="24" t="s">
        <v>1945</v>
      </c>
      <c r="Q331" s="22" t="s">
        <v>43</v>
      </c>
      <c r="R331" s="22" t="s">
        <v>742</v>
      </c>
      <c r="S331" s="22"/>
      <c r="T331" s="25" t="s">
        <v>46</v>
      </c>
      <c r="U331" s="26" t="s">
        <v>1946</v>
      </c>
      <c r="V331" s="66" t="s">
        <v>1947</v>
      </c>
      <c r="W331" s="40">
        <v>7.89</v>
      </c>
      <c r="X331" s="40"/>
      <c r="Y331" s="22"/>
      <c r="Z331" s="35">
        <v>0.1</v>
      </c>
      <c r="AA331" s="41">
        <v>0.05</v>
      </c>
      <c r="AB331" s="40">
        <v>0.23</v>
      </c>
      <c r="AC331" s="22"/>
      <c r="AD331" s="22"/>
      <c r="AE331" s="279"/>
      <c r="AF331" s="238"/>
      <c r="AG331" s="279"/>
      <c r="AH331" s="279"/>
      <c r="AI331" s="279"/>
      <c r="AJ331" s="23" t="s">
        <v>1948</v>
      </c>
      <c r="AK331" s="181"/>
    </row>
    <row r="332" spans="1:38" s="182" customFormat="1" ht="72" x14ac:dyDescent="0.25">
      <c r="A332" s="237"/>
      <c r="B332" s="237"/>
      <c r="C332" s="237"/>
      <c r="D332" s="238"/>
      <c r="E332" s="237"/>
      <c r="F332" s="22"/>
      <c r="G332" s="23" t="s">
        <v>1849</v>
      </c>
      <c r="H332" s="22"/>
      <c r="I332" s="22">
        <v>102</v>
      </c>
      <c r="J332" s="263"/>
      <c r="K332" s="263"/>
      <c r="L332" s="267"/>
      <c r="M332" s="237"/>
      <c r="N332" s="237"/>
      <c r="O332" s="238"/>
      <c r="P332" s="24" t="s">
        <v>1780</v>
      </c>
      <c r="Q332" s="22" t="s">
        <v>43</v>
      </c>
      <c r="R332" s="22" t="s">
        <v>57</v>
      </c>
      <c r="S332" s="22"/>
      <c r="T332" s="25"/>
      <c r="U332" s="83" t="s">
        <v>1893</v>
      </c>
      <c r="V332" s="70" t="s">
        <v>1949</v>
      </c>
      <c r="W332" s="22">
        <v>35.75</v>
      </c>
      <c r="X332" s="40"/>
      <c r="Y332" s="22"/>
      <c r="Z332" s="22"/>
      <c r="AA332" s="40"/>
      <c r="AB332" s="40"/>
      <c r="AC332" s="22"/>
      <c r="AD332" s="22"/>
      <c r="AE332" s="279"/>
      <c r="AF332" s="238"/>
      <c r="AG332" s="279"/>
      <c r="AH332" s="279"/>
      <c r="AI332" s="279"/>
      <c r="AJ332" s="23" t="s">
        <v>55</v>
      </c>
      <c r="AK332" s="181"/>
    </row>
    <row r="333" spans="1:38" s="182" customFormat="1" ht="126" x14ac:dyDescent="0.25">
      <c r="A333" s="22">
        <f>SUBTOTAL(3,M$5:M333)</f>
        <v>169</v>
      </c>
      <c r="B333" s="237" t="s">
        <v>1950</v>
      </c>
      <c r="C333" s="237" t="s">
        <v>1951</v>
      </c>
      <c r="D333" s="238" t="s">
        <v>1950</v>
      </c>
      <c r="E333" s="237"/>
      <c r="F333" s="237" t="s">
        <v>67</v>
      </c>
      <c r="G333" s="23" t="s">
        <v>1849</v>
      </c>
      <c r="H333" s="237" t="s">
        <v>1928</v>
      </c>
      <c r="I333" s="22">
        <v>103</v>
      </c>
      <c r="J333" s="262"/>
      <c r="K333" s="262" t="s">
        <v>1952</v>
      </c>
      <c r="L333" s="265" t="s">
        <v>1953</v>
      </c>
      <c r="M333" s="22" t="s">
        <v>1954</v>
      </c>
      <c r="N333" s="22" t="s">
        <v>1955</v>
      </c>
      <c r="O333" s="23" t="s">
        <v>1955</v>
      </c>
      <c r="P333" s="24"/>
      <c r="Q333" s="22"/>
      <c r="R333" s="22"/>
      <c r="S333" s="22"/>
      <c r="T333" s="25"/>
      <c r="U333" s="31"/>
      <c r="V333" s="31"/>
      <c r="W333" s="22"/>
      <c r="X333" s="40"/>
      <c r="Y333" s="22"/>
      <c r="Z333" s="22"/>
      <c r="AA333" s="40"/>
      <c r="AB333" s="40"/>
      <c r="AC333" s="22"/>
      <c r="AD333" s="22"/>
      <c r="AE333" s="72" t="s">
        <v>146</v>
      </c>
      <c r="AF333" s="23" t="s">
        <v>1956</v>
      </c>
      <c r="AG333" s="265" t="s">
        <v>1860</v>
      </c>
      <c r="AH333" s="265" t="s">
        <v>1935</v>
      </c>
      <c r="AI333" s="265" t="s">
        <v>1936</v>
      </c>
      <c r="AJ333" s="23" t="s">
        <v>74</v>
      </c>
      <c r="AK333" s="181"/>
    </row>
    <row r="334" spans="1:38" s="182" customFormat="1" ht="72" x14ac:dyDescent="0.25">
      <c r="A334" s="237">
        <f>SUBTOTAL(3,M$5:M334)</f>
        <v>170</v>
      </c>
      <c r="B334" s="237"/>
      <c r="C334" s="237"/>
      <c r="D334" s="238"/>
      <c r="E334" s="237"/>
      <c r="F334" s="237"/>
      <c r="G334" s="23" t="s">
        <v>1849</v>
      </c>
      <c r="H334" s="237"/>
      <c r="I334" s="22">
        <v>103</v>
      </c>
      <c r="J334" s="264"/>
      <c r="K334" s="264"/>
      <c r="L334" s="266"/>
      <c r="M334" s="237" t="s">
        <v>1957</v>
      </c>
      <c r="N334" s="237" t="s">
        <v>1958</v>
      </c>
      <c r="O334" s="238" t="s">
        <v>1958</v>
      </c>
      <c r="P334" s="24" t="s">
        <v>1780</v>
      </c>
      <c r="Q334" s="22" t="s">
        <v>43</v>
      </c>
      <c r="R334" s="22" t="s">
        <v>57</v>
      </c>
      <c r="S334" s="22"/>
      <c r="T334" s="25"/>
      <c r="U334" s="83" t="s">
        <v>1893</v>
      </c>
      <c r="V334" s="70" t="s">
        <v>1959</v>
      </c>
      <c r="W334" s="22">
        <v>15.51</v>
      </c>
      <c r="X334" s="40"/>
      <c r="Y334" s="22"/>
      <c r="Z334" s="22"/>
      <c r="AA334" s="40"/>
      <c r="AB334" s="40"/>
      <c r="AC334" s="22"/>
      <c r="AD334" s="22"/>
      <c r="AE334" s="279" t="s">
        <v>50</v>
      </c>
      <c r="AF334" s="279" t="s">
        <v>281</v>
      </c>
      <c r="AG334" s="266"/>
      <c r="AH334" s="266"/>
      <c r="AI334" s="266"/>
      <c r="AJ334" s="23" t="s">
        <v>55</v>
      </c>
      <c r="AK334" s="181"/>
    </row>
    <row r="335" spans="1:38" s="182" customFormat="1" ht="126" x14ac:dyDescent="0.25">
      <c r="A335" s="237"/>
      <c r="B335" s="237"/>
      <c r="C335" s="237"/>
      <c r="D335" s="238"/>
      <c r="E335" s="237"/>
      <c r="F335" s="237"/>
      <c r="G335" s="23" t="s">
        <v>1849</v>
      </c>
      <c r="H335" s="237"/>
      <c r="I335" s="22">
        <v>103</v>
      </c>
      <c r="J335" s="264"/>
      <c r="K335" s="264"/>
      <c r="L335" s="266"/>
      <c r="M335" s="237"/>
      <c r="N335" s="237"/>
      <c r="O335" s="238"/>
      <c r="P335" s="24" t="s">
        <v>1904</v>
      </c>
      <c r="Q335" s="22" t="s">
        <v>43</v>
      </c>
      <c r="R335" s="22" t="s">
        <v>80</v>
      </c>
      <c r="S335" s="22"/>
      <c r="T335" s="25"/>
      <c r="U335" s="83" t="s">
        <v>1960</v>
      </c>
      <c r="V335" s="70" t="s">
        <v>1961</v>
      </c>
      <c r="W335" s="22">
        <v>10.64</v>
      </c>
      <c r="X335" s="40"/>
      <c r="Y335" s="22"/>
      <c r="Z335" s="22"/>
      <c r="AA335" s="40"/>
      <c r="AB335" s="40"/>
      <c r="AC335" s="34" t="s">
        <v>83</v>
      </c>
      <c r="AD335" s="22"/>
      <c r="AE335" s="279"/>
      <c r="AF335" s="279"/>
      <c r="AG335" s="267"/>
      <c r="AH335" s="267"/>
      <c r="AI335" s="267"/>
      <c r="AJ335" s="23" t="s">
        <v>55</v>
      </c>
      <c r="AK335" s="181"/>
    </row>
    <row r="336" spans="1:38" s="182" customFormat="1" ht="54" x14ac:dyDescent="0.25">
      <c r="A336" s="237">
        <f>SUBTOTAL(3,M$5:M336)</f>
        <v>171</v>
      </c>
      <c r="B336" s="237"/>
      <c r="C336" s="237"/>
      <c r="D336" s="238"/>
      <c r="E336" s="237"/>
      <c r="F336" s="237"/>
      <c r="G336" s="33" t="s">
        <v>1849</v>
      </c>
      <c r="H336" s="237"/>
      <c r="I336" s="22">
        <v>103</v>
      </c>
      <c r="J336" s="264"/>
      <c r="K336" s="264"/>
      <c r="L336" s="266"/>
      <c r="M336" s="237" t="s">
        <v>1962</v>
      </c>
      <c r="N336" s="237" t="s">
        <v>1963</v>
      </c>
      <c r="O336" s="238" t="s">
        <v>1963</v>
      </c>
      <c r="P336" s="24" t="s">
        <v>1964</v>
      </c>
      <c r="Q336" s="22" t="s">
        <v>1965</v>
      </c>
      <c r="R336" s="22" t="s">
        <v>742</v>
      </c>
      <c r="S336" s="22"/>
      <c r="T336" s="25" t="s">
        <v>46</v>
      </c>
      <c r="U336" s="26" t="s">
        <v>1966</v>
      </c>
      <c r="V336" s="66" t="s">
        <v>1967</v>
      </c>
      <c r="W336" s="40">
        <v>6.01</v>
      </c>
      <c r="X336" s="40"/>
      <c r="Y336" s="22">
        <v>4.0199999999999996</v>
      </c>
      <c r="Z336" s="35">
        <v>0.15</v>
      </c>
      <c r="AA336" s="41">
        <v>0.15</v>
      </c>
      <c r="AB336" s="40">
        <v>0.62</v>
      </c>
      <c r="AC336" s="22"/>
      <c r="AD336" s="22"/>
      <c r="AE336" s="279" t="s">
        <v>146</v>
      </c>
      <c r="AF336" s="279" t="s">
        <v>1968</v>
      </c>
      <c r="AG336" s="238" t="s">
        <v>1860</v>
      </c>
      <c r="AH336" s="238" t="s">
        <v>1935</v>
      </c>
      <c r="AI336" s="238" t="s">
        <v>1936</v>
      </c>
      <c r="AJ336" s="23" t="s">
        <v>494</v>
      </c>
      <c r="AK336" s="181"/>
    </row>
    <row r="337" spans="1:38" s="182" customFormat="1" ht="126" x14ac:dyDescent="0.25">
      <c r="A337" s="237"/>
      <c r="B337" s="237"/>
      <c r="C337" s="237"/>
      <c r="D337" s="238"/>
      <c r="E337" s="237"/>
      <c r="F337" s="22"/>
      <c r="G337" s="33" t="s">
        <v>1849</v>
      </c>
      <c r="H337" s="22"/>
      <c r="I337" s="22">
        <v>103</v>
      </c>
      <c r="J337" s="264"/>
      <c r="K337" s="264"/>
      <c r="L337" s="266"/>
      <c r="M337" s="237"/>
      <c r="N337" s="237"/>
      <c r="O337" s="238"/>
      <c r="P337" s="24" t="s">
        <v>1780</v>
      </c>
      <c r="Q337" s="22" t="s">
        <v>43</v>
      </c>
      <c r="R337" s="22" t="s">
        <v>107</v>
      </c>
      <c r="S337" s="22"/>
      <c r="T337" s="25"/>
      <c r="U337" s="83" t="s">
        <v>1969</v>
      </c>
      <c r="V337" s="70" t="s">
        <v>1970</v>
      </c>
      <c r="W337" s="40">
        <v>2.0499999999999998</v>
      </c>
      <c r="X337" s="40"/>
      <c r="Y337" s="22"/>
      <c r="Z337" s="22"/>
      <c r="AA337" s="40"/>
      <c r="AB337" s="40"/>
      <c r="AC337" s="89" t="s">
        <v>462</v>
      </c>
      <c r="AD337" s="22"/>
      <c r="AE337" s="279"/>
      <c r="AF337" s="279"/>
      <c r="AG337" s="279"/>
      <c r="AH337" s="279"/>
      <c r="AI337" s="279"/>
      <c r="AJ337" s="23" t="s">
        <v>55</v>
      </c>
      <c r="AK337" s="181"/>
    </row>
    <row r="338" spans="1:38" s="182" customFormat="1" ht="126" x14ac:dyDescent="0.25">
      <c r="A338" s="237"/>
      <c r="B338" s="237"/>
      <c r="C338" s="237"/>
      <c r="D338" s="238"/>
      <c r="E338" s="237"/>
      <c r="F338" s="22"/>
      <c r="G338" s="33" t="s">
        <v>1849</v>
      </c>
      <c r="H338" s="22"/>
      <c r="I338" s="22">
        <v>103</v>
      </c>
      <c r="J338" s="263"/>
      <c r="K338" s="263"/>
      <c r="L338" s="267"/>
      <c r="M338" s="237"/>
      <c r="N338" s="237"/>
      <c r="O338" s="238"/>
      <c r="P338" s="24" t="s">
        <v>1904</v>
      </c>
      <c r="Q338" s="22" t="s">
        <v>43</v>
      </c>
      <c r="R338" s="22" t="s">
        <v>80</v>
      </c>
      <c r="S338" s="22"/>
      <c r="T338" s="25"/>
      <c r="U338" s="26" t="s">
        <v>1971</v>
      </c>
      <c r="V338" s="26" t="s">
        <v>1972</v>
      </c>
      <c r="W338" s="40">
        <v>6.75</v>
      </c>
      <c r="X338" s="40"/>
      <c r="Y338" s="22"/>
      <c r="Z338" s="22"/>
      <c r="AA338" s="40"/>
      <c r="AB338" s="40"/>
      <c r="AC338" s="34" t="s">
        <v>1021</v>
      </c>
      <c r="AD338" s="22"/>
      <c r="AE338" s="279"/>
      <c r="AF338" s="279"/>
      <c r="AG338" s="279"/>
      <c r="AH338" s="279"/>
      <c r="AI338" s="279"/>
      <c r="AJ338" s="23" t="s">
        <v>55</v>
      </c>
      <c r="AK338" s="181"/>
    </row>
    <row r="339" spans="1:38" s="182" customFormat="1" ht="54" x14ac:dyDescent="0.2">
      <c r="A339" s="237">
        <f>SUBTOTAL(3,M$5:M339)</f>
        <v>172</v>
      </c>
      <c r="B339" s="237" t="s">
        <v>1973</v>
      </c>
      <c r="C339" s="237" t="s">
        <v>1974</v>
      </c>
      <c r="D339" s="238" t="s">
        <v>1973</v>
      </c>
      <c r="E339" s="237"/>
      <c r="F339" s="237" t="s">
        <v>67</v>
      </c>
      <c r="G339" s="23" t="s">
        <v>1849</v>
      </c>
      <c r="H339" s="237" t="s">
        <v>1975</v>
      </c>
      <c r="I339" s="22">
        <v>105</v>
      </c>
      <c r="J339" s="237"/>
      <c r="K339" s="237" t="s">
        <v>1976</v>
      </c>
      <c r="L339" s="238" t="s">
        <v>1977</v>
      </c>
      <c r="M339" s="237" t="s">
        <v>1978</v>
      </c>
      <c r="N339" s="237" t="s">
        <v>1979</v>
      </c>
      <c r="O339" s="238" t="s">
        <v>1979</v>
      </c>
      <c r="P339" s="24" t="s">
        <v>1980</v>
      </c>
      <c r="Q339" s="22" t="s">
        <v>96</v>
      </c>
      <c r="R339" s="22" t="s">
        <v>97</v>
      </c>
      <c r="S339" s="22"/>
      <c r="T339" s="25" t="s">
        <v>46</v>
      </c>
      <c r="U339" s="31" t="s">
        <v>1981</v>
      </c>
      <c r="V339" s="31" t="s">
        <v>599</v>
      </c>
      <c r="W339" s="22"/>
      <c r="X339" s="40">
        <v>41.54</v>
      </c>
      <c r="Y339" s="27">
        <v>24.9</v>
      </c>
      <c r="Z339" s="62">
        <v>0.7</v>
      </c>
      <c r="AA339" s="41">
        <v>0.53</v>
      </c>
      <c r="AB339" s="29">
        <v>13.26</v>
      </c>
      <c r="AC339" s="22" t="s">
        <v>1982</v>
      </c>
      <c r="AD339" s="22" t="s">
        <v>122</v>
      </c>
      <c r="AE339" s="238" t="s">
        <v>50</v>
      </c>
      <c r="AF339" s="238" t="s">
        <v>50</v>
      </c>
      <c r="AG339" s="238" t="s">
        <v>1860</v>
      </c>
      <c r="AH339" s="238" t="s">
        <v>1983</v>
      </c>
      <c r="AI339" s="238"/>
      <c r="AJ339" s="23" t="s">
        <v>1937</v>
      </c>
      <c r="AK339" s="181"/>
      <c r="AL339" s="36">
        <f>AB339/Y339</f>
        <v>0.53253012048192772</v>
      </c>
    </row>
    <row r="340" spans="1:38" s="182" customFormat="1" ht="90" x14ac:dyDescent="0.2">
      <c r="A340" s="237"/>
      <c r="B340" s="237"/>
      <c r="C340" s="237"/>
      <c r="D340" s="238"/>
      <c r="E340" s="237"/>
      <c r="F340" s="237"/>
      <c r="G340" s="23" t="s">
        <v>1849</v>
      </c>
      <c r="H340" s="237"/>
      <c r="I340" s="22">
        <v>105</v>
      </c>
      <c r="J340" s="237"/>
      <c r="K340" s="237"/>
      <c r="L340" s="238"/>
      <c r="M340" s="237"/>
      <c r="N340" s="237"/>
      <c r="O340" s="238"/>
      <c r="P340" s="24" t="s">
        <v>1984</v>
      </c>
      <c r="Q340" s="22" t="s">
        <v>96</v>
      </c>
      <c r="R340" s="22" t="s">
        <v>97</v>
      </c>
      <c r="S340" s="22"/>
      <c r="T340" s="25" t="s">
        <v>58</v>
      </c>
      <c r="U340" s="60" t="s">
        <v>1985</v>
      </c>
      <c r="V340" s="31" t="s">
        <v>1986</v>
      </c>
      <c r="W340" s="22"/>
      <c r="X340" s="29">
        <v>26.7</v>
      </c>
      <c r="Y340" s="22">
        <v>3.58</v>
      </c>
      <c r="Z340" s="62">
        <v>0.6</v>
      </c>
      <c r="AA340" s="40">
        <v>46</v>
      </c>
      <c r="AB340" s="40">
        <v>1.65</v>
      </c>
      <c r="AC340" s="22" t="s">
        <v>1987</v>
      </c>
      <c r="AD340" s="22" t="s">
        <v>122</v>
      </c>
      <c r="AE340" s="238"/>
      <c r="AF340" s="238"/>
      <c r="AG340" s="279"/>
      <c r="AH340" s="238"/>
      <c r="AI340" s="238"/>
      <c r="AJ340" s="23" t="s">
        <v>1988</v>
      </c>
      <c r="AK340" s="181"/>
      <c r="AL340" s="36">
        <f>AB340/Y340</f>
        <v>0.46089385474860334</v>
      </c>
    </row>
    <row r="341" spans="1:38" s="182" customFormat="1" ht="72" x14ac:dyDescent="0.2">
      <c r="A341" s="237"/>
      <c r="B341" s="237"/>
      <c r="C341" s="237"/>
      <c r="D341" s="238"/>
      <c r="E341" s="237"/>
      <c r="F341" s="237"/>
      <c r="G341" s="23" t="s">
        <v>1849</v>
      </c>
      <c r="H341" s="237"/>
      <c r="I341" s="22">
        <v>105</v>
      </c>
      <c r="J341" s="237"/>
      <c r="K341" s="237"/>
      <c r="L341" s="238"/>
      <c r="M341" s="237"/>
      <c r="N341" s="237"/>
      <c r="O341" s="238"/>
      <c r="P341" s="24" t="s">
        <v>1989</v>
      </c>
      <c r="Q341" s="22" t="s">
        <v>96</v>
      </c>
      <c r="R341" s="22" t="s">
        <v>709</v>
      </c>
      <c r="S341" s="22"/>
      <c r="T341" s="25" t="s">
        <v>197</v>
      </c>
      <c r="U341" s="31" t="s">
        <v>1990</v>
      </c>
      <c r="V341" s="31" t="s">
        <v>1991</v>
      </c>
      <c r="W341" s="22"/>
      <c r="X341" s="40">
        <v>18.05</v>
      </c>
      <c r="Y341" s="27">
        <v>13.6</v>
      </c>
      <c r="Z341" s="62">
        <v>0.55000000000000004</v>
      </c>
      <c r="AA341" s="41">
        <v>0.55000000000000004</v>
      </c>
      <c r="AB341" s="40">
        <v>5.66</v>
      </c>
      <c r="AC341" s="22" t="s">
        <v>1992</v>
      </c>
      <c r="AD341" s="22" t="s">
        <v>122</v>
      </c>
      <c r="AE341" s="238"/>
      <c r="AF341" s="238"/>
      <c r="AG341" s="279"/>
      <c r="AH341" s="238"/>
      <c r="AI341" s="238"/>
      <c r="AJ341" s="23" t="s">
        <v>1993</v>
      </c>
      <c r="AK341" s="181"/>
      <c r="AL341" s="36">
        <f>AB341/Y341</f>
        <v>0.41617647058823531</v>
      </c>
    </row>
    <row r="342" spans="1:38" s="182" customFormat="1" ht="72" x14ac:dyDescent="0.2">
      <c r="A342" s="237"/>
      <c r="B342" s="237"/>
      <c r="C342" s="237"/>
      <c r="D342" s="238"/>
      <c r="E342" s="237"/>
      <c r="F342" s="237"/>
      <c r="G342" s="23" t="s">
        <v>1849</v>
      </c>
      <c r="H342" s="237"/>
      <c r="I342" s="22">
        <v>105</v>
      </c>
      <c r="J342" s="237"/>
      <c r="K342" s="237"/>
      <c r="L342" s="238"/>
      <c r="M342" s="237"/>
      <c r="N342" s="237"/>
      <c r="O342" s="238"/>
      <c r="P342" s="24" t="s">
        <v>364</v>
      </c>
      <c r="Q342" s="22" t="s">
        <v>96</v>
      </c>
      <c r="R342" s="22" t="s">
        <v>97</v>
      </c>
      <c r="S342" s="22"/>
      <c r="T342" s="25" t="s">
        <v>46</v>
      </c>
      <c r="U342" s="60" t="s">
        <v>1994</v>
      </c>
      <c r="V342" s="31" t="s">
        <v>1995</v>
      </c>
      <c r="W342" s="22"/>
      <c r="X342" s="40">
        <v>11.71</v>
      </c>
      <c r="Y342" s="22">
        <v>8.7899999999999991</v>
      </c>
      <c r="Z342" s="62">
        <v>0.85</v>
      </c>
      <c r="AA342" s="41">
        <v>0.85</v>
      </c>
      <c r="AB342" s="40">
        <v>7.94</v>
      </c>
      <c r="AC342" s="22" t="s">
        <v>1885</v>
      </c>
      <c r="AD342" s="22" t="s">
        <v>122</v>
      </c>
      <c r="AE342" s="238"/>
      <c r="AF342" s="238"/>
      <c r="AG342" s="279"/>
      <c r="AH342" s="238"/>
      <c r="AI342" s="238"/>
      <c r="AJ342" s="72"/>
      <c r="AK342" s="181"/>
      <c r="AL342" s="36">
        <f>AB342/Y342</f>
        <v>0.90329920364050065</v>
      </c>
    </row>
    <row r="343" spans="1:38" s="182" customFormat="1" ht="72" x14ac:dyDescent="0.2">
      <c r="A343" s="237">
        <f>SUBTOTAL(3,M$5:M343)</f>
        <v>173</v>
      </c>
      <c r="B343" s="237" t="s">
        <v>1996</v>
      </c>
      <c r="C343" s="237" t="s">
        <v>1997</v>
      </c>
      <c r="D343" s="238" t="s">
        <v>1996</v>
      </c>
      <c r="E343" s="237"/>
      <c r="F343" s="237" t="s">
        <v>67</v>
      </c>
      <c r="G343" s="23" t="s">
        <v>1849</v>
      </c>
      <c r="H343" s="237" t="s">
        <v>1975</v>
      </c>
      <c r="I343" s="22">
        <v>106</v>
      </c>
      <c r="J343" s="237"/>
      <c r="K343" s="237" t="s">
        <v>1998</v>
      </c>
      <c r="L343" s="238" t="s">
        <v>1999</v>
      </c>
      <c r="M343" s="237" t="s">
        <v>2000</v>
      </c>
      <c r="N343" s="237" t="s">
        <v>2001</v>
      </c>
      <c r="O343" s="238" t="s">
        <v>2001</v>
      </c>
      <c r="P343" s="24" t="s">
        <v>2002</v>
      </c>
      <c r="Q343" s="22" t="s">
        <v>96</v>
      </c>
      <c r="R343" s="40" t="s">
        <v>118</v>
      </c>
      <c r="S343" s="22"/>
      <c r="T343" s="25" t="s">
        <v>46</v>
      </c>
      <c r="U343" s="31" t="s">
        <v>1883</v>
      </c>
      <c r="V343" s="31" t="s">
        <v>2003</v>
      </c>
      <c r="W343" s="22"/>
      <c r="X343" s="40">
        <v>10.16</v>
      </c>
      <c r="Y343" s="27">
        <v>8.1999999999999993</v>
      </c>
      <c r="Z343" s="62">
        <v>0.45</v>
      </c>
      <c r="AA343" s="41">
        <v>0.37</v>
      </c>
      <c r="AB343" s="40">
        <v>2.2799999999999998</v>
      </c>
      <c r="AC343" s="22" t="s">
        <v>1922</v>
      </c>
      <c r="AD343" s="22" t="s">
        <v>122</v>
      </c>
      <c r="AE343" s="279" t="s">
        <v>50</v>
      </c>
      <c r="AF343" s="279" t="s">
        <v>50</v>
      </c>
      <c r="AG343" s="238" t="s">
        <v>1860</v>
      </c>
      <c r="AH343" s="238" t="s">
        <v>1983</v>
      </c>
      <c r="AI343" s="238" t="s">
        <v>2004</v>
      </c>
      <c r="AJ343" s="23" t="s">
        <v>1937</v>
      </c>
      <c r="AK343" s="181"/>
      <c r="AL343" s="36">
        <f>AB343/Y343</f>
        <v>0.2780487804878049</v>
      </c>
    </row>
    <row r="344" spans="1:38" s="182" customFormat="1" ht="72" x14ac:dyDescent="0.2">
      <c r="A344" s="237"/>
      <c r="B344" s="237"/>
      <c r="C344" s="237"/>
      <c r="D344" s="238"/>
      <c r="E344" s="237"/>
      <c r="F344" s="237"/>
      <c r="G344" s="23" t="s">
        <v>1849</v>
      </c>
      <c r="H344" s="237"/>
      <c r="I344" s="22">
        <v>106</v>
      </c>
      <c r="J344" s="237"/>
      <c r="K344" s="237"/>
      <c r="L344" s="238"/>
      <c r="M344" s="237"/>
      <c r="N344" s="237"/>
      <c r="O344" s="238"/>
      <c r="P344" s="24" t="s">
        <v>1780</v>
      </c>
      <c r="Q344" s="22" t="s">
        <v>43</v>
      </c>
      <c r="R344" s="22" t="s">
        <v>57</v>
      </c>
      <c r="S344" s="22"/>
      <c r="T344" s="25"/>
      <c r="U344" s="83" t="s">
        <v>1893</v>
      </c>
      <c r="V344" s="70" t="s">
        <v>2005</v>
      </c>
      <c r="W344" s="22">
        <v>12.84</v>
      </c>
      <c r="X344" s="40"/>
      <c r="Y344" s="27"/>
      <c r="Z344" s="62"/>
      <c r="AA344" s="40"/>
      <c r="AB344" s="40"/>
      <c r="AC344" s="22"/>
      <c r="AD344" s="22"/>
      <c r="AE344" s="279"/>
      <c r="AF344" s="279"/>
      <c r="AG344" s="279"/>
      <c r="AH344" s="279"/>
      <c r="AI344" s="279"/>
      <c r="AJ344" s="23" t="s">
        <v>55</v>
      </c>
      <c r="AK344" s="181"/>
      <c r="AL344" s="36"/>
    </row>
    <row r="345" spans="1:38" s="182" customFormat="1" ht="72" x14ac:dyDescent="0.25">
      <c r="A345" s="237">
        <f>SUBTOTAL(3,M$5:M345)</f>
        <v>174</v>
      </c>
      <c r="B345" s="237"/>
      <c r="C345" s="237"/>
      <c r="D345" s="238"/>
      <c r="E345" s="237"/>
      <c r="F345" s="237"/>
      <c r="G345" s="23" t="s">
        <v>1849</v>
      </c>
      <c r="H345" s="237"/>
      <c r="I345" s="22">
        <v>106</v>
      </c>
      <c r="J345" s="237"/>
      <c r="K345" s="237"/>
      <c r="L345" s="238"/>
      <c r="M345" s="237" t="s">
        <v>2006</v>
      </c>
      <c r="N345" s="237" t="s">
        <v>2007</v>
      </c>
      <c r="O345" s="238" t="s">
        <v>2007</v>
      </c>
      <c r="P345" s="24" t="s">
        <v>1780</v>
      </c>
      <c r="Q345" s="22" t="s">
        <v>43</v>
      </c>
      <c r="R345" s="22" t="s">
        <v>57</v>
      </c>
      <c r="S345" s="22"/>
      <c r="T345" s="25"/>
      <c r="U345" s="83" t="s">
        <v>1893</v>
      </c>
      <c r="V345" s="70" t="s">
        <v>2008</v>
      </c>
      <c r="W345" s="22">
        <v>7.9</v>
      </c>
      <c r="X345" s="40"/>
      <c r="Y345" s="27"/>
      <c r="Z345" s="22"/>
      <c r="AA345" s="40"/>
      <c r="AB345" s="40"/>
      <c r="AC345" s="142" t="s">
        <v>337</v>
      </c>
      <c r="AD345" s="22"/>
      <c r="AE345" s="279" t="s">
        <v>50</v>
      </c>
      <c r="AF345" s="279" t="s">
        <v>50</v>
      </c>
      <c r="AG345" s="238" t="s">
        <v>1860</v>
      </c>
      <c r="AH345" s="238" t="s">
        <v>2009</v>
      </c>
      <c r="AI345" s="238" t="s">
        <v>1862</v>
      </c>
      <c r="AJ345" s="23" t="s">
        <v>55</v>
      </c>
      <c r="AK345" s="181"/>
    </row>
    <row r="346" spans="1:38" s="182" customFormat="1" ht="126" x14ac:dyDescent="0.25">
      <c r="A346" s="237"/>
      <c r="B346" s="237"/>
      <c r="C346" s="237"/>
      <c r="D346" s="238"/>
      <c r="E346" s="237"/>
      <c r="F346" s="22"/>
      <c r="G346" s="23" t="s">
        <v>1849</v>
      </c>
      <c r="H346" s="22"/>
      <c r="I346" s="22">
        <v>106</v>
      </c>
      <c r="J346" s="237"/>
      <c r="K346" s="237"/>
      <c r="L346" s="238"/>
      <c r="M346" s="237"/>
      <c r="N346" s="237"/>
      <c r="O346" s="238"/>
      <c r="P346" s="24" t="s">
        <v>1904</v>
      </c>
      <c r="Q346" s="22" t="s">
        <v>43</v>
      </c>
      <c r="R346" s="22" t="s">
        <v>80</v>
      </c>
      <c r="S346" s="22"/>
      <c r="T346" s="25"/>
      <c r="U346" s="83" t="s">
        <v>2010</v>
      </c>
      <c r="V346" s="83" t="s">
        <v>2011</v>
      </c>
      <c r="W346" s="22">
        <v>5.45</v>
      </c>
      <c r="X346" s="40"/>
      <c r="Y346" s="27"/>
      <c r="Z346" s="22"/>
      <c r="AA346" s="40"/>
      <c r="AB346" s="40"/>
      <c r="AC346" s="34" t="s">
        <v>83</v>
      </c>
      <c r="AD346" s="22"/>
      <c r="AE346" s="279"/>
      <c r="AF346" s="279"/>
      <c r="AG346" s="279"/>
      <c r="AH346" s="279"/>
      <c r="AI346" s="238"/>
      <c r="AJ346" s="23" t="s">
        <v>55</v>
      </c>
      <c r="AK346" s="181"/>
    </row>
    <row r="347" spans="1:38" s="182" customFormat="1" ht="108" x14ac:dyDescent="0.2">
      <c r="A347" s="237">
        <f>SUBTOTAL(3,M$5:M347)</f>
        <v>175</v>
      </c>
      <c r="B347" s="237" t="s">
        <v>2012</v>
      </c>
      <c r="C347" s="237" t="s">
        <v>2013</v>
      </c>
      <c r="D347" s="238" t="s">
        <v>2012</v>
      </c>
      <c r="E347" s="237"/>
      <c r="F347" s="237" t="s">
        <v>67</v>
      </c>
      <c r="G347" s="23" t="s">
        <v>1849</v>
      </c>
      <c r="H347" s="237" t="s">
        <v>1850</v>
      </c>
      <c r="I347" s="22">
        <v>107</v>
      </c>
      <c r="J347" s="237"/>
      <c r="K347" s="237" t="s">
        <v>2014</v>
      </c>
      <c r="L347" s="238" t="s">
        <v>2015</v>
      </c>
      <c r="M347" s="237" t="s">
        <v>2016</v>
      </c>
      <c r="N347" s="237" t="s">
        <v>2017</v>
      </c>
      <c r="O347" s="238" t="s">
        <v>2017</v>
      </c>
      <c r="P347" s="24" t="s">
        <v>2018</v>
      </c>
      <c r="Q347" s="22" t="s">
        <v>96</v>
      </c>
      <c r="R347" s="22" t="s">
        <v>709</v>
      </c>
      <c r="S347" s="22"/>
      <c r="T347" s="25" t="s">
        <v>46</v>
      </c>
      <c r="U347" s="31" t="s">
        <v>2019</v>
      </c>
      <c r="V347" s="31" t="s">
        <v>2020</v>
      </c>
      <c r="W347" s="22"/>
      <c r="X347" s="40">
        <v>0.15</v>
      </c>
      <c r="Y347" s="22">
        <v>8.01</v>
      </c>
      <c r="Z347" s="62">
        <v>0.8</v>
      </c>
      <c r="AA347" s="41">
        <v>0.66</v>
      </c>
      <c r="AB347" s="29">
        <v>5.29</v>
      </c>
      <c r="AC347" s="22" t="s">
        <v>2021</v>
      </c>
      <c r="AD347" s="22" t="s">
        <v>122</v>
      </c>
      <c r="AE347" s="265" t="s">
        <v>146</v>
      </c>
      <c r="AF347" s="265" t="s">
        <v>2022</v>
      </c>
      <c r="AG347" s="238" t="s">
        <v>1860</v>
      </c>
      <c r="AH347" s="238" t="s">
        <v>2009</v>
      </c>
      <c r="AI347" s="238" t="s">
        <v>1862</v>
      </c>
      <c r="AJ347" s="23" t="s">
        <v>2023</v>
      </c>
      <c r="AK347" s="181"/>
      <c r="AL347" s="36">
        <f>AB347/Y347</f>
        <v>0.66042446941323352</v>
      </c>
    </row>
    <row r="348" spans="1:38" s="182" customFormat="1" ht="144" x14ac:dyDescent="0.2">
      <c r="A348" s="237"/>
      <c r="B348" s="237"/>
      <c r="C348" s="237"/>
      <c r="D348" s="238"/>
      <c r="E348" s="237"/>
      <c r="F348" s="237"/>
      <c r="G348" s="23" t="s">
        <v>1849</v>
      </c>
      <c r="H348" s="237"/>
      <c r="I348" s="22">
        <v>107</v>
      </c>
      <c r="J348" s="237"/>
      <c r="K348" s="237"/>
      <c r="L348" s="238"/>
      <c r="M348" s="237"/>
      <c r="N348" s="237"/>
      <c r="O348" s="238"/>
      <c r="P348" s="24" t="s">
        <v>2024</v>
      </c>
      <c r="Q348" s="22" t="s">
        <v>96</v>
      </c>
      <c r="R348" s="40" t="s">
        <v>118</v>
      </c>
      <c r="S348" s="22"/>
      <c r="T348" s="25" t="s">
        <v>58</v>
      </c>
      <c r="U348" s="31" t="s">
        <v>2025</v>
      </c>
      <c r="V348" s="31" t="s">
        <v>2026</v>
      </c>
      <c r="W348" s="22"/>
      <c r="X348" s="29">
        <v>91.2</v>
      </c>
      <c r="Y348" s="22">
        <v>9.4499999999999993</v>
      </c>
      <c r="Z348" s="62">
        <v>0.75</v>
      </c>
      <c r="AA348" s="40">
        <v>72</v>
      </c>
      <c r="AB348" s="27">
        <v>0</v>
      </c>
      <c r="AC348" s="22" t="s">
        <v>1008</v>
      </c>
      <c r="AD348" s="22" t="s">
        <v>122</v>
      </c>
      <c r="AE348" s="266"/>
      <c r="AF348" s="266"/>
      <c r="AG348" s="238"/>
      <c r="AH348" s="238"/>
      <c r="AI348" s="238"/>
      <c r="AJ348" s="23" t="s">
        <v>2027</v>
      </c>
      <c r="AK348" s="181"/>
      <c r="AL348" s="36">
        <f>AB348/Y348</f>
        <v>0</v>
      </c>
    </row>
    <row r="349" spans="1:38" s="182" customFormat="1" ht="144" x14ac:dyDescent="0.2">
      <c r="A349" s="237"/>
      <c r="B349" s="237"/>
      <c r="C349" s="237"/>
      <c r="D349" s="238"/>
      <c r="E349" s="237"/>
      <c r="F349" s="237"/>
      <c r="G349" s="23" t="s">
        <v>1849</v>
      </c>
      <c r="H349" s="237"/>
      <c r="I349" s="22">
        <v>107</v>
      </c>
      <c r="J349" s="237"/>
      <c r="K349" s="237"/>
      <c r="L349" s="238"/>
      <c r="M349" s="237"/>
      <c r="N349" s="237"/>
      <c r="O349" s="238"/>
      <c r="P349" s="24" t="s">
        <v>1005</v>
      </c>
      <c r="Q349" s="22" t="s">
        <v>96</v>
      </c>
      <c r="R349" s="22" t="s">
        <v>227</v>
      </c>
      <c r="S349" s="22"/>
      <c r="T349" s="25" t="s">
        <v>197</v>
      </c>
      <c r="U349" s="31" t="s">
        <v>2025</v>
      </c>
      <c r="V349" s="31" t="s">
        <v>2026</v>
      </c>
      <c r="W349" s="22"/>
      <c r="X349" s="29">
        <v>50</v>
      </c>
      <c r="Y349" s="22">
        <v>42.31</v>
      </c>
      <c r="Z349" s="62">
        <v>0.75</v>
      </c>
      <c r="AA349" s="41">
        <v>0.63</v>
      </c>
      <c r="AB349" s="27">
        <v>31.58</v>
      </c>
      <c r="AC349" s="22" t="s">
        <v>1008</v>
      </c>
      <c r="AD349" s="22" t="s">
        <v>122</v>
      </c>
      <c r="AE349" s="266"/>
      <c r="AF349" s="266"/>
      <c r="AG349" s="238"/>
      <c r="AH349" s="238"/>
      <c r="AI349" s="238"/>
      <c r="AJ349" s="42" t="s">
        <v>2028</v>
      </c>
      <c r="AK349" s="181"/>
      <c r="AL349" s="36">
        <f>AB349/Y349</f>
        <v>0.74639565114630102</v>
      </c>
    </row>
    <row r="350" spans="1:38" s="182" customFormat="1" ht="72" x14ac:dyDescent="0.2">
      <c r="A350" s="237"/>
      <c r="B350" s="237"/>
      <c r="C350" s="237"/>
      <c r="D350" s="238"/>
      <c r="E350" s="237"/>
      <c r="F350" s="22"/>
      <c r="G350" s="23" t="s">
        <v>1849</v>
      </c>
      <c r="H350" s="22"/>
      <c r="I350" s="22">
        <v>107</v>
      </c>
      <c r="J350" s="237"/>
      <c r="K350" s="237"/>
      <c r="L350" s="238"/>
      <c r="M350" s="237"/>
      <c r="N350" s="237"/>
      <c r="O350" s="238"/>
      <c r="P350" s="24" t="s">
        <v>1780</v>
      </c>
      <c r="Q350" s="22" t="s">
        <v>43</v>
      </c>
      <c r="R350" s="22" t="s">
        <v>57</v>
      </c>
      <c r="S350" s="22"/>
      <c r="T350" s="25"/>
      <c r="U350" s="83" t="s">
        <v>2029</v>
      </c>
      <c r="V350" s="70" t="s">
        <v>2030</v>
      </c>
      <c r="W350" s="22">
        <v>33.39</v>
      </c>
      <c r="X350" s="29"/>
      <c r="Y350" s="22"/>
      <c r="Z350" s="62"/>
      <c r="AA350" s="40"/>
      <c r="AB350" s="27"/>
      <c r="AC350" s="22"/>
      <c r="AD350" s="22"/>
      <c r="AE350" s="266"/>
      <c r="AF350" s="266"/>
      <c r="AG350" s="238"/>
      <c r="AH350" s="238"/>
      <c r="AI350" s="238"/>
      <c r="AJ350" s="23" t="s">
        <v>55</v>
      </c>
      <c r="AK350" s="181"/>
      <c r="AL350" s="36"/>
    </row>
    <row r="351" spans="1:38" s="182" customFormat="1" ht="126" x14ac:dyDescent="0.2">
      <c r="A351" s="237"/>
      <c r="B351" s="237"/>
      <c r="C351" s="237"/>
      <c r="D351" s="238"/>
      <c r="E351" s="237"/>
      <c r="F351" s="22"/>
      <c r="G351" s="23" t="s">
        <v>1849</v>
      </c>
      <c r="H351" s="22"/>
      <c r="I351" s="22">
        <v>107</v>
      </c>
      <c r="J351" s="237"/>
      <c r="K351" s="237"/>
      <c r="L351" s="238"/>
      <c r="M351" s="237"/>
      <c r="N351" s="237"/>
      <c r="O351" s="238"/>
      <c r="P351" s="24" t="s">
        <v>1904</v>
      </c>
      <c r="Q351" s="22" t="s">
        <v>43</v>
      </c>
      <c r="R351" s="22" t="s">
        <v>80</v>
      </c>
      <c r="S351" s="22"/>
      <c r="T351" s="25"/>
      <c r="U351" s="83" t="s">
        <v>2031</v>
      </c>
      <c r="V351" s="70" t="s">
        <v>2032</v>
      </c>
      <c r="W351" s="22">
        <v>18.7</v>
      </c>
      <c r="X351" s="29"/>
      <c r="Y351" s="22"/>
      <c r="Z351" s="62"/>
      <c r="AA351" s="40"/>
      <c r="AB351" s="27"/>
      <c r="AC351" s="34" t="s">
        <v>83</v>
      </c>
      <c r="AD351" s="22"/>
      <c r="AE351" s="266"/>
      <c r="AF351" s="266"/>
      <c r="AG351" s="238"/>
      <c r="AH351" s="238"/>
      <c r="AI351" s="238"/>
      <c r="AJ351" s="23" t="s">
        <v>55</v>
      </c>
      <c r="AK351" s="181"/>
      <c r="AL351" s="36"/>
    </row>
    <row r="352" spans="1:38" s="182" customFormat="1" ht="108" x14ac:dyDescent="0.25">
      <c r="A352" s="237"/>
      <c r="B352" s="237"/>
      <c r="C352" s="237"/>
      <c r="D352" s="238"/>
      <c r="E352" s="237"/>
      <c r="F352" s="22"/>
      <c r="G352" s="23" t="s">
        <v>1849</v>
      </c>
      <c r="H352" s="22"/>
      <c r="I352" s="22">
        <v>107</v>
      </c>
      <c r="J352" s="237"/>
      <c r="K352" s="237"/>
      <c r="L352" s="238"/>
      <c r="M352" s="237"/>
      <c r="N352" s="237"/>
      <c r="O352" s="238"/>
      <c r="P352" s="24" t="s">
        <v>2033</v>
      </c>
      <c r="Q352" s="22" t="s">
        <v>96</v>
      </c>
      <c r="R352" s="22" t="s">
        <v>1910</v>
      </c>
      <c r="S352" s="22"/>
      <c r="T352" s="25" t="s">
        <v>46</v>
      </c>
      <c r="U352" s="26" t="s">
        <v>2034</v>
      </c>
      <c r="V352" s="66" t="s">
        <v>2035</v>
      </c>
      <c r="W352" s="40">
        <v>14.24</v>
      </c>
      <c r="X352" s="29"/>
      <c r="Y352" s="22">
        <v>7.69</v>
      </c>
      <c r="Z352" s="35">
        <v>0.5</v>
      </c>
      <c r="AA352" s="41">
        <v>0.19</v>
      </c>
      <c r="AB352" s="40">
        <v>1.49</v>
      </c>
      <c r="AC352" s="22" t="s">
        <v>1071</v>
      </c>
      <c r="AD352" s="22" t="s">
        <v>2036</v>
      </c>
      <c r="AE352" s="267"/>
      <c r="AF352" s="267"/>
      <c r="AG352" s="238"/>
      <c r="AH352" s="238"/>
      <c r="AI352" s="238"/>
      <c r="AJ352" s="23" t="s">
        <v>494</v>
      </c>
      <c r="AK352" s="181"/>
    </row>
    <row r="353" spans="1:38" s="182" customFormat="1" ht="71.25" x14ac:dyDescent="0.2">
      <c r="A353" s="262">
        <f>SUBTOTAL(3,M$5:M353)</f>
        <v>176</v>
      </c>
      <c r="B353" s="237" t="s">
        <v>2037</v>
      </c>
      <c r="C353" s="237" t="s">
        <v>2038</v>
      </c>
      <c r="D353" s="238" t="s">
        <v>2037</v>
      </c>
      <c r="E353" s="237"/>
      <c r="F353" s="237" t="s">
        <v>67</v>
      </c>
      <c r="G353" s="33" t="s">
        <v>1849</v>
      </c>
      <c r="H353" s="237" t="s">
        <v>1850</v>
      </c>
      <c r="I353" s="22">
        <v>108</v>
      </c>
      <c r="J353" s="262"/>
      <c r="K353" s="262" t="s">
        <v>2039</v>
      </c>
      <c r="L353" s="265" t="s">
        <v>2040</v>
      </c>
      <c r="M353" s="237" t="s">
        <v>2041</v>
      </c>
      <c r="N353" s="237" t="s">
        <v>1850</v>
      </c>
      <c r="O353" s="238" t="s">
        <v>1850</v>
      </c>
      <c r="P353" s="24" t="s">
        <v>2042</v>
      </c>
      <c r="Q353" s="22" t="s">
        <v>96</v>
      </c>
      <c r="R353" s="22" t="s">
        <v>709</v>
      </c>
      <c r="S353" s="22"/>
      <c r="T353" s="25" t="s">
        <v>46</v>
      </c>
      <c r="U353" s="31" t="s">
        <v>2043</v>
      </c>
      <c r="V353" s="31" t="s">
        <v>2044</v>
      </c>
      <c r="W353" s="22"/>
      <c r="X353" s="40">
        <v>9.34</v>
      </c>
      <c r="Y353" s="22">
        <v>1.26</v>
      </c>
      <c r="Z353" s="62">
        <v>0.3</v>
      </c>
      <c r="AA353" s="41">
        <v>0.3</v>
      </c>
      <c r="AB353" s="40">
        <v>0.45</v>
      </c>
      <c r="AC353" s="22" t="s">
        <v>2045</v>
      </c>
      <c r="AD353" s="22" t="s">
        <v>122</v>
      </c>
      <c r="AE353" s="238" t="s">
        <v>146</v>
      </c>
      <c r="AF353" s="238" t="s">
        <v>2046</v>
      </c>
      <c r="AG353" s="238" t="s">
        <v>1860</v>
      </c>
      <c r="AH353" s="238" t="s">
        <v>1788</v>
      </c>
      <c r="AI353" s="238" t="s">
        <v>2047</v>
      </c>
      <c r="AJ353" s="23" t="s">
        <v>2048</v>
      </c>
      <c r="AK353" s="181"/>
      <c r="AL353" s="36">
        <f>AB353/Y353</f>
        <v>0.35714285714285715</v>
      </c>
    </row>
    <row r="354" spans="1:38" s="182" customFormat="1" ht="72" x14ac:dyDescent="0.2">
      <c r="A354" s="264"/>
      <c r="B354" s="237"/>
      <c r="C354" s="237"/>
      <c r="D354" s="238"/>
      <c r="E354" s="237"/>
      <c r="F354" s="237"/>
      <c r="G354" s="33" t="s">
        <v>1849</v>
      </c>
      <c r="H354" s="237"/>
      <c r="I354" s="22">
        <v>108</v>
      </c>
      <c r="J354" s="264"/>
      <c r="K354" s="264"/>
      <c r="L354" s="266"/>
      <c r="M354" s="237"/>
      <c r="N354" s="237"/>
      <c r="O354" s="238"/>
      <c r="P354" s="24" t="s">
        <v>2049</v>
      </c>
      <c r="Q354" s="22" t="s">
        <v>96</v>
      </c>
      <c r="R354" s="22" t="s">
        <v>709</v>
      </c>
      <c r="S354" s="22"/>
      <c r="T354" s="25" t="s">
        <v>58</v>
      </c>
      <c r="U354" s="31" t="s">
        <v>2050</v>
      </c>
      <c r="V354" s="31" t="s">
        <v>2051</v>
      </c>
      <c r="W354" s="22"/>
      <c r="X354" s="40">
        <v>11.36</v>
      </c>
      <c r="Y354" s="22">
        <v>6.55</v>
      </c>
      <c r="Z354" s="62">
        <v>0.5</v>
      </c>
      <c r="AA354" s="41">
        <v>0.83</v>
      </c>
      <c r="AB354" s="40">
        <v>5.47</v>
      </c>
      <c r="AC354" s="22" t="s">
        <v>2052</v>
      </c>
      <c r="AD354" s="22" t="s">
        <v>122</v>
      </c>
      <c r="AE354" s="238"/>
      <c r="AF354" s="238"/>
      <c r="AG354" s="279"/>
      <c r="AH354" s="279"/>
      <c r="AI354" s="279"/>
      <c r="AJ354" s="72" t="s">
        <v>494</v>
      </c>
      <c r="AK354" s="181"/>
      <c r="AL354" s="36">
        <f>AB354/Y354</f>
        <v>0.83511450381679386</v>
      </c>
    </row>
    <row r="355" spans="1:38" s="182" customFormat="1" ht="72" x14ac:dyDescent="0.2">
      <c r="A355" s="264"/>
      <c r="B355" s="237"/>
      <c r="C355" s="237"/>
      <c r="D355" s="238"/>
      <c r="E355" s="237"/>
      <c r="F355" s="237"/>
      <c r="G355" s="33" t="s">
        <v>1849</v>
      </c>
      <c r="H355" s="237"/>
      <c r="I355" s="22">
        <v>108</v>
      </c>
      <c r="J355" s="264"/>
      <c r="K355" s="264"/>
      <c r="L355" s="266"/>
      <c r="M355" s="237"/>
      <c r="N355" s="237"/>
      <c r="O355" s="238"/>
      <c r="P355" s="24" t="s">
        <v>2053</v>
      </c>
      <c r="Q355" s="22" t="s">
        <v>96</v>
      </c>
      <c r="R355" s="40" t="s">
        <v>227</v>
      </c>
      <c r="S355" s="40"/>
      <c r="T355" s="25" t="s">
        <v>197</v>
      </c>
      <c r="U355" s="31" t="s">
        <v>2054</v>
      </c>
      <c r="V355" s="31" t="s">
        <v>2055</v>
      </c>
      <c r="W355" s="22"/>
      <c r="X355" s="40">
        <v>28.09</v>
      </c>
      <c r="Y355" s="22">
        <v>16.25</v>
      </c>
      <c r="Z355" s="62">
        <v>0.8</v>
      </c>
      <c r="AA355" s="41">
        <v>0.55000000000000004</v>
      </c>
      <c r="AB355" s="40">
        <v>9.01</v>
      </c>
      <c r="AC355" s="22" t="s">
        <v>2052</v>
      </c>
      <c r="AD355" s="22" t="s">
        <v>122</v>
      </c>
      <c r="AE355" s="238"/>
      <c r="AF355" s="238"/>
      <c r="AG355" s="279"/>
      <c r="AH355" s="279"/>
      <c r="AI355" s="279"/>
      <c r="AJ355" s="72" t="s">
        <v>494</v>
      </c>
      <c r="AK355" s="181"/>
      <c r="AL355" s="36">
        <f>AB355/Y355</f>
        <v>0.55446153846153845</v>
      </c>
    </row>
    <row r="356" spans="1:38" s="182" customFormat="1" ht="72" x14ac:dyDescent="0.2">
      <c r="A356" s="264"/>
      <c r="B356" s="237"/>
      <c r="C356" s="237"/>
      <c r="D356" s="238"/>
      <c r="E356" s="237"/>
      <c r="F356" s="237"/>
      <c r="G356" s="33" t="s">
        <v>1849</v>
      </c>
      <c r="H356" s="237"/>
      <c r="I356" s="22">
        <v>108</v>
      </c>
      <c r="J356" s="264"/>
      <c r="K356" s="264"/>
      <c r="L356" s="266"/>
      <c r="M356" s="237"/>
      <c r="N356" s="237"/>
      <c r="O356" s="238"/>
      <c r="P356" s="24" t="s">
        <v>1780</v>
      </c>
      <c r="Q356" s="22" t="s">
        <v>43</v>
      </c>
      <c r="R356" s="22" t="s">
        <v>57</v>
      </c>
      <c r="S356" s="22"/>
      <c r="T356" s="25"/>
      <c r="U356" s="83" t="s">
        <v>2029</v>
      </c>
      <c r="V356" s="70" t="s">
        <v>2056</v>
      </c>
      <c r="W356" s="22">
        <v>51.63</v>
      </c>
      <c r="X356" s="40"/>
      <c r="Y356" s="22"/>
      <c r="Z356" s="62"/>
      <c r="AA356" s="40"/>
      <c r="AB356" s="40"/>
      <c r="AC356" s="22"/>
      <c r="AD356" s="22"/>
      <c r="AE356" s="238"/>
      <c r="AF356" s="238"/>
      <c r="AG356" s="279"/>
      <c r="AH356" s="279"/>
      <c r="AI356" s="279"/>
      <c r="AJ356" s="23" t="s">
        <v>55</v>
      </c>
      <c r="AK356" s="181"/>
      <c r="AL356" s="36"/>
    </row>
    <row r="357" spans="1:38" s="182" customFormat="1" ht="54" x14ac:dyDescent="0.25">
      <c r="A357" s="264"/>
      <c r="B357" s="237"/>
      <c r="C357" s="237"/>
      <c r="D357" s="238"/>
      <c r="E357" s="237"/>
      <c r="F357" s="237"/>
      <c r="G357" s="33" t="s">
        <v>1849</v>
      </c>
      <c r="H357" s="237"/>
      <c r="I357" s="22">
        <v>108</v>
      </c>
      <c r="J357" s="264"/>
      <c r="K357" s="264"/>
      <c r="L357" s="266"/>
      <c r="M357" s="237"/>
      <c r="N357" s="237"/>
      <c r="O357" s="238"/>
      <c r="P357" s="24" t="s">
        <v>2057</v>
      </c>
      <c r="Q357" s="22" t="s">
        <v>43</v>
      </c>
      <c r="R357" s="22" t="s">
        <v>742</v>
      </c>
      <c r="S357" s="22"/>
      <c r="T357" s="25" t="s">
        <v>46</v>
      </c>
      <c r="U357" s="26" t="s">
        <v>2058</v>
      </c>
      <c r="V357" s="66" t="s">
        <v>2059</v>
      </c>
      <c r="W357" s="40">
        <v>16.82</v>
      </c>
      <c r="X357" s="40"/>
      <c r="Y357" s="22"/>
      <c r="Z357" s="22"/>
      <c r="AA357" s="40"/>
      <c r="AB357" s="40"/>
      <c r="AC357" s="22"/>
      <c r="AD357" s="22"/>
      <c r="AE357" s="238"/>
      <c r="AF357" s="238"/>
      <c r="AG357" s="279"/>
      <c r="AH357" s="279"/>
      <c r="AI357" s="279"/>
      <c r="AJ357" s="23" t="s">
        <v>2060</v>
      </c>
      <c r="AK357" s="181"/>
    </row>
    <row r="358" spans="1:38" s="182" customFormat="1" ht="90" x14ac:dyDescent="0.25">
      <c r="A358" s="263"/>
      <c r="B358" s="237"/>
      <c r="C358" s="237"/>
      <c r="D358" s="238"/>
      <c r="E358" s="237"/>
      <c r="F358" s="237"/>
      <c r="G358" s="33" t="s">
        <v>1849</v>
      </c>
      <c r="H358" s="237"/>
      <c r="I358" s="22">
        <v>108</v>
      </c>
      <c r="J358" s="264"/>
      <c r="K358" s="264"/>
      <c r="L358" s="266"/>
      <c r="M358" s="237"/>
      <c r="N358" s="237"/>
      <c r="O358" s="238"/>
      <c r="P358" s="24" t="s">
        <v>1904</v>
      </c>
      <c r="Q358" s="22" t="s">
        <v>43</v>
      </c>
      <c r="R358" s="22" t="s">
        <v>80</v>
      </c>
      <c r="S358" s="22"/>
      <c r="T358" s="25"/>
      <c r="U358" s="26" t="s">
        <v>2061</v>
      </c>
      <c r="V358" s="26" t="s">
        <v>2062</v>
      </c>
      <c r="W358" s="40">
        <v>29.06</v>
      </c>
      <c r="X358" s="40"/>
      <c r="Y358" s="22"/>
      <c r="Z358" s="22"/>
      <c r="AA358" s="40"/>
      <c r="AB358" s="40"/>
      <c r="AC358" s="43" t="s">
        <v>167</v>
      </c>
      <c r="AD358" s="22"/>
      <c r="AE358" s="238"/>
      <c r="AF358" s="238"/>
      <c r="AG358" s="279"/>
      <c r="AH358" s="279"/>
      <c r="AI358" s="279"/>
      <c r="AJ358" s="23" t="s">
        <v>55</v>
      </c>
      <c r="AK358" s="181"/>
    </row>
    <row r="359" spans="1:38" s="182" customFormat="1" ht="54" x14ac:dyDescent="0.2">
      <c r="A359" s="237">
        <f>SUBTOTAL(3,M$5:M359)</f>
        <v>177</v>
      </c>
      <c r="B359" s="237" t="s">
        <v>2037</v>
      </c>
      <c r="C359" s="237" t="s">
        <v>2038</v>
      </c>
      <c r="D359" s="238" t="s">
        <v>2037</v>
      </c>
      <c r="E359" s="237"/>
      <c r="F359" s="237"/>
      <c r="G359" s="23" t="s">
        <v>1849</v>
      </c>
      <c r="H359" s="237"/>
      <c r="I359" s="22">
        <v>108</v>
      </c>
      <c r="J359" s="264"/>
      <c r="K359" s="264" t="s">
        <v>2063</v>
      </c>
      <c r="L359" s="266" t="s">
        <v>2040</v>
      </c>
      <c r="M359" s="237" t="s">
        <v>2064</v>
      </c>
      <c r="N359" s="237" t="s">
        <v>2065</v>
      </c>
      <c r="O359" s="238" t="s">
        <v>2065</v>
      </c>
      <c r="P359" s="24" t="s">
        <v>2066</v>
      </c>
      <c r="Q359" s="22" t="s">
        <v>96</v>
      </c>
      <c r="R359" s="40" t="s">
        <v>227</v>
      </c>
      <c r="S359" s="40"/>
      <c r="T359" s="25" t="s">
        <v>46</v>
      </c>
      <c r="U359" s="31" t="s">
        <v>2067</v>
      </c>
      <c r="V359" s="31" t="s">
        <v>2068</v>
      </c>
      <c r="W359" s="22"/>
      <c r="X359" s="40">
        <v>13.37</v>
      </c>
      <c r="Y359" s="27">
        <v>9.4549000000000003</v>
      </c>
      <c r="Z359" s="62">
        <v>0.85</v>
      </c>
      <c r="AA359" s="40" t="s">
        <v>73</v>
      </c>
      <c r="AB359" s="40">
        <v>8.76</v>
      </c>
      <c r="AC359" s="22" t="s">
        <v>2069</v>
      </c>
      <c r="AD359" s="22" t="s">
        <v>122</v>
      </c>
      <c r="AE359" s="238" t="s">
        <v>146</v>
      </c>
      <c r="AF359" s="238" t="s">
        <v>1066</v>
      </c>
      <c r="AG359" s="238" t="s">
        <v>1860</v>
      </c>
      <c r="AH359" s="238" t="s">
        <v>1923</v>
      </c>
      <c r="AI359" s="238" t="s">
        <v>2047</v>
      </c>
      <c r="AJ359" s="42" t="s">
        <v>2070</v>
      </c>
      <c r="AK359" s="181"/>
      <c r="AL359" s="36">
        <f>AB359/Y359</f>
        <v>0.9265037176490496</v>
      </c>
    </row>
    <row r="360" spans="1:38" s="182" customFormat="1" ht="108" x14ac:dyDescent="0.2">
      <c r="A360" s="237"/>
      <c r="B360" s="237"/>
      <c r="C360" s="237"/>
      <c r="D360" s="238"/>
      <c r="E360" s="237"/>
      <c r="F360" s="237"/>
      <c r="G360" s="23" t="s">
        <v>1849</v>
      </c>
      <c r="H360" s="237"/>
      <c r="I360" s="22">
        <v>108</v>
      </c>
      <c r="J360" s="264"/>
      <c r="K360" s="264"/>
      <c r="L360" s="266"/>
      <c r="M360" s="237"/>
      <c r="N360" s="237"/>
      <c r="O360" s="238"/>
      <c r="P360" s="24" t="s">
        <v>2071</v>
      </c>
      <c r="Q360" s="22" t="s">
        <v>96</v>
      </c>
      <c r="R360" s="40" t="s">
        <v>709</v>
      </c>
      <c r="S360" s="40"/>
      <c r="T360" s="25" t="s">
        <v>58</v>
      </c>
      <c r="U360" s="31" t="s">
        <v>2072</v>
      </c>
      <c r="V360" s="31" t="s">
        <v>2073</v>
      </c>
      <c r="W360" s="22"/>
      <c r="X360" s="40">
        <v>15.68</v>
      </c>
      <c r="Y360" s="22">
        <v>9.7899999999999991</v>
      </c>
      <c r="Z360" s="62">
        <v>0.75</v>
      </c>
      <c r="AA360" s="40">
        <v>82</v>
      </c>
      <c r="AB360" s="40">
        <v>8.07</v>
      </c>
      <c r="AC360" s="22" t="s">
        <v>2021</v>
      </c>
      <c r="AD360" s="22" t="s">
        <v>122</v>
      </c>
      <c r="AE360" s="238"/>
      <c r="AF360" s="238"/>
      <c r="AG360" s="279"/>
      <c r="AH360" s="238"/>
      <c r="AI360" s="238"/>
      <c r="AJ360" s="23" t="s">
        <v>2074</v>
      </c>
      <c r="AK360" s="181"/>
      <c r="AL360" s="36">
        <f>AB360/Y360</f>
        <v>0.82431052093973456</v>
      </c>
    </row>
    <row r="361" spans="1:38" s="182" customFormat="1" ht="54" x14ac:dyDescent="0.2">
      <c r="A361" s="237"/>
      <c r="B361" s="237"/>
      <c r="C361" s="237"/>
      <c r="D361" s="238"/>
      <c r="E361" s="237"/>
      <c r="F361" s="22"/>
      <c r="G361" s="23" t="s">
        <v>1849</v>
      </c>
      <c r="H361" s="22"/>
      <c r="I361" s="22">
        <v>108</v>
      </c>
      <c r="J361" s="263"/>
      <c r="K361" s="263"/>
      <c r="L361" s="267"/>
      <c r="M361" s="237"/>
      <c r="N361" s="237"/>
      <c r="O361" s="238"/>
      <c r="P361" s="24" t="s">
        <v>1780</v>
      </c>
      <c r="Q361" s="22" t="s">
        <v>43</v>
      </c>
      <c r="R361" s="22" t="s">
        <v>57</v>
      </c>
      <c r="S361" s="22"/>
      <c r="T361" s="25"/>
      <c r="U361" s="83" t="s">
        <v>2075</v>
      </c>
      <c r="V361" s="70" t="s">
        <v>2076</v>
      </c>
      <c r="W361" s="22">
        <v>19</v>
      </c>
      <c r="X361" s="40"/>
      <c r="Y361" s="22"/>
      <c r="Z361" s="62"/>
      <c r="AA361" s="40"/>
      <c r="AB361" s="40"/>
      <c r="AC361" s="22"/>
      <c r="AD361" s="22"/>
      <c r="AE361" s="238"/>
      <c r="AF361" s="238"/>
      <c r="AG361" s="279"/>
      <c r="AH361" s="238"/>
      <c r="AI361" s="238"/>
      <c r="AJ361" s="23" t="s">
        <v>55</v>
      </c>
      <c r="AK361" s="181"/>
      <c r="AL361" s="36"/>
    </row>
    <row r="362" spans="1:38" customFormat="1" ht="72" x14ac:dyDescent="0.25">
      <c r="A362" s="237">
        <f>SUBTOTAL(3,M$5:M362)</f>
        <v>178</v>
      </c>
      <c r="B362" s="237" t="s">
        <v>2077</v>
      </c>
      <c r="C362" s="237" t="s">
        <v>2078</v>
      </c>
      <c r="D362" s="238" t="s">
        <v>2077</v>
      </c>
      <c r="E362" s="237"/>
      <c r="F362" s="237" t="s">
        <v>67</v>
      </c>
      <c r="G362" s="23" t="s">
        <v>2079</v>
      </c>
      <c r="H362" s="237" t="s">
        <v>2080</v>
      </c>
      <c r="I362" s="22">
        <v>109</v>
      </c>
      <c r="J362" s="237"/>
      <c r="K362" s="237" t="s">
        <v>2081</v>
      </c>
      <c r="L362" s="238" t="s">
        <v>2082</v>
      </c>
      <c r="M362" s="237" t="s">
        <v>2083</v>
      </c>
      <c r="N362" s="237" t="s">
        <v>2084</v>
      </c>
      <c r="O362" s="238" t="s">
        <v>2084</v>
      </c>
      <c r="P362" s="24" t="s">
        <v>2085</v>
      </c>
      <c r="Q362" s="22" t="s">
        <v>96</v>
      </c>
      <c r="R362" s="40" t="s">
        <v>227</v>
      </c>
      <c r="S362" s="40"/>
      <c r="T362" s="25" t="s">
        <v>46</v>
      </c>
      <c r="U362" s="31" t="s">
        <v>2086</v>
      </c>
      <c r="V362" s="31" t="s">
        <v>2087</v>
      </c>
      <c r="W362" s="22"/>
      <c r="X362" s="40">
        <v>21.88</v>
      </c>
      <c r="Y362" s="22">
        <v>16.82</v>
      </c>
      <c r="Z362" s="35">
        <v>0.9</v>
      </c>
      <c r="AA362" s="97">
        <v>0.71</v>
      </c>
      <c r="AB362" s="40">
        <v>10.029999999999999</v>
      </c>
      <c r="AC362" s="22" t="s">
        <v>2088</v>
      </c>
      <c r="AD362" s="22" t="s">
        <v>101</v>
      </c>
      <c r="AE362" s="265" t="s">
        <v>50</v>
      </c>
      <c r="AF362" s="306" t="s">
        <v>73</v>
      </c>
      <c r="AG362" s="238" t="s">
        <v>2089</v>
      </c>
      <c r="AH362" s="238" t="s">
        <v>2090</v>
      </c>
      <c r="AI362" s="238" t="s">
        <v>2091</v>
      </c>
      <c r="AJ362" s="23" t="s">
        <v>2092</v>
      </c>
      <c r="AK362" s="50"/>
      <c r="AL362" s="36">
        <f>AB362/Y362</f>
        <v>0.59631391200951245</v>
      </c>
    </row>
    <row r="363" spans="1:38" customFormat="1" ht="126" x14ac:dyDescent="0.25">
      <c r="A363" s="237"/>
      <c r="B363" s="237"/>
      <c r="C363" s="237"/>
      <c r="D363" s="238"/>
      <c r="E363" s="237"/>
      <c r="F363" s="237"/>
      <c r="G363" s="23" t="s">
        <v>2079</v>
      </c>
      <c r="H363" s="237"/>
      <c r="I363" s="22">
        <v>109</v>
      </c>
      <c r="J363" s="237"/>
      <c r="K363" s="237"/>
      <c r="L363" s="238"/>
      <c r="M363" s="237"/>
      <c r="N363" s="237"/>
      <c r="O363" s="238"/>
      <c r="P363" s="24" t="s">
        <v>85</v>
      </c>
      <c r="Q363" s="22" t="s">
        <v>43</v>
      </c>
      <c r="R363" s="22" t="s">
        <v>57</v>
      </c>
      <c r="S363" s="22"/>
      <c r="T363" s="25" t="s">
        <v>46</v>
      </c>
      <c r="U363" s="183" t="s">
        <v>2093</v>
      </c>
      <c r="V363" s="184" t="s">
        <v>2094</v>
      </c>
      <c r="W363" s="40">
        <v>37.78</v>
      </c>
      <c r="X363" s="40"/>
      <c r="Y363" s="22"/>
      <c r="Z363" s="35"/>
      <c r="AA363" s="97"/>
      <c r="AB363" s="40"/>
      <c r="AC363" s="89" t="s">
        <v>462</v>
      </c>
      <c r="AD363" s="22"/>
      <c r="AE363" s="267"/>
      <c r="AF363" s="267"/>
      <c r="AG363" s="238"/>
      <c r="AH363" s="238" t="s">
        <v>2095</v>
      </c>
      <c r="AI363" s="238" t="s">
        <v>2095</v>
      </c>
      <c r="AJ363" s="23" t="s">
        <v>55</v>
      </c>
      <c r="AK363" s="50"/>
    </row>
    <row r="364" spans="1:38" customFormat="1" ht="54" x14ac:dyDescent="0.25">
      <c r="A364" s="264">
        <f>SUBTOTAL(3,M$5:M364)</f>
        <v>179</v>
      </c>
      <c r="B364" s="264"/>
      <c r="C364" s="264"/>
      <c r="D364" s="266"/>
      <c r="E364" s="264"/>
      <c r="F364" s="264"/>
      <c r="G364" s="185" t="s">
        <v>2079</v>
      </c>
      <c r="H364" s="264"/>
      <c r="I364" s="22">
        <v>109</v>
      </c>
      <c r="J364" s="237"/>
      <c r="K364" s="237"/>
      <c r="L364" s="238"/>
      <c r="M364" s="264" t="s">
        <v>2096</v>
      </c>
      <c r="N364" s="264" t="s">
        <v>2097</v>
      </c>
      <c r="O364" s="266" t="s">
        <v>2097</v>
      </c>
      <c r="P364" s="24" t="s">
        <v>364</v>
      </c>
      <c r="Q364" s="45" t="s">
        <v>180</v>
      </c>
      <c r="R364" s="22" t="s">
        <v>227</v>
      </c>
      <c r="S364" s="22"/>
      <c r="T364" s="25" t="s">
        <v>46</v>
      </c>
      <c r="U364" s="46" t="s">
        <v>2098</v>
      </c>
      <c r="V364" s="57" t="s">
        <v>2099</v>
      </c>
      <c r="W364" s="35"/>
      <c r="X364" s="155">
        <v>13.77</v>
      </c>
      <c r="Y364" s="155">
        <v>3.01</v>
      </c>
      <c r="Z364" s="35">
        <v>1</v>
      </c>
      <c r="AA364" s="186">
        <v>0.35970000000000002</v>
      </c>
      <c r="AB364" s="22">
        <v>1.08</v>
      </c>
      <c r="AC364" s="22" t="s">
        <v>745</v>
      </c>
      <c r="AD364" s="22" t="s">
        <v>2100</v>
      </c>
      <c r="AE364" s="49"/>
      <c r="AF364" s="49"/>
      <c r="AG364" s="266" t="s">
        <v>2089</v>
      </c>
      <c r="AH364" s="266" t="s">
        <v>2090</v>
      </c>
      <c r="AI364" s="266" t="s">
        <v>2101</v>
      </c>
      <c r="AJ364" s="49" t="s">
        <v>180</v>
      </c>
      <c r="AK364" s="50"/>
      <c r="AL364" s="36">
        <f>AB364/Y364</f>
        <v>0.35880398671096353</v>
      </c>
    </row>
    <row r="365" spans="1:38" s="50" customFormat="1" ht="54" x14ac:dyDescent="0.2">
      <c r="A365" s="237"/>
      <c r="B365" s="237"/>
      <c r="C365" s="237"/>
      <c r="D365" s="238"/>
      <c r="E365" s="237"/>
      <c r="F365" s="237" t="s">
        <v>67</v>
      </c>
      <c r="G365" s="33" t="s">
        <v>2079</v>
      </c>
      <c r="H365" s="237"/>
      <c r="I365" s="22">
        <v>109</v>
      </c>
      <c r="J365" s="237"/>
      <c r="K365" s="237"/>
      <c r="L365" s="238"/>
      <c r="M365" s="237"/>
      <c r="N365" s="237"/>
      <c r="O365" s="238"/>
      <c r="P365" s="24" t="s">
        <v>2102</v>
      </c>
      <c r="Q365" s="22" t="s">
        <v>96</v>
      </c>
      <c r="R365" s="22" t="s">
        <v>742</v>
      </c>
      <c r="S365" s="22"/>
      <c r="T365" s="25" t="s">
        <v>58</v>
      </c>
      <c r="U365" s="31" t="s">
        <v>2103</v>
      </c>
      <c r="V365" s="31" t="s">
        <v>2104</v>
      </c>
      <c r="W365" s="27"/>
      <c r="X365" s="322">
        <v>14.79</v>
      </c>
      <c r="Y365" s="27">
        <v>1.1299999999999999</v>
      </c>
      <c r="Z365" s="35">
        <v>0.81</v>
      </c>
      <c r="AA365" s="35">
        <v>0.28000000000000003</v>
      </c>
      <c r="AB365" s="27">
        <v>0.32</v>
      </c>
      <c r="AC365" s="22" t="s">
        <v>2105</v>
      </c>
      <c r="AD365" s="22" t="s">
        <v>101</v>
      </c>
      <c r="AE365" s="265" t="s">
        <v>50</v>
      </c>
      <c r="AF365" s="306" t="s">
        <v>73</v>
      </c>
      <c r="AG365" s="238"/>
      <c r="AH365" s="238"/>
      <c r="AI365" s="238"/>
      <c r="AJ365" s="23"/>
      <c r="AL365" s="36">
        <f>AB365/Y365</f>
        <v>0.28318584070796465</v>
      </c>
    </row>
    <row r="366" spans="1:38" s="50" customFormat="1" ht="54" x14ac:dyDescent="0.2">
      <c r="A366" s="237"/>
      <c r="B366" s="237"/>
      <c r="C366" s="237"/>
      <c r="D366" s="238"/>
      <c r="E366" s="237"/>
      <c r="F366" s="237"/>
      <c r="G366" s="33" t="s">
        <v>2079</v>
      </c>
      <c r="H366" s="237"/>
      <c r="I366" s="22">
        <v>109</v>
      </c>
      <c r="J366" s="237"/>
      <c r="K366" s="237"/>
      <c r="L366" s="238"/>
      <c r="M366" s="237"/>
      <c r="N366" s="237"/>
      <c r="O366" s="238"/>
      <c r="P366" s="24" t="s">
        <v>2102</v>
      </c>
      <c r="Q366" s="22" t="s">
        <v>96</v>
      </c>
      <c r="R366" s="22" t="s">
        <v>742</v>
      </c>
      <c r="S366" s="22"/>
      <c r="T366" s="25" t="s">
        <v>197</v>
      </c>
      <c r="U366" s="31" t="s">
        <v>2106</v>
      </c>
      <c r="V366" s="31" t="s">
        <v>2107</v>
      </c>
      <c r="W366" s="27"/>
      <c r="X366" s="322"/>
      <c r="Y366" s="27">
        <v>3.19</v>
      </c>
      <c r="Z366" s="35">
        <v>0.68</v>
      </c>
      <c r="AA366" s="35">
        <v>0.3</v>
      </c>
      <c r="AB366" s="27">
        <v>0.98</v>
      </c>
      <c r="AC366" s="22" t="s">
        <v>2108</v>
      </c>
      <c r="AD366" s="22" t="s">
        <v>101</v>
      </c>
      <c r="AE366" s="266"/>
      <c r="AF366" s="266"/>
      <c r="AG366" s="238"/>
      <c r="AH366" s="238"/>
      <c r="AI366" s="238"/>
      <c r="AJ366" s="23"/>
      <c r="AL366" s="36">
        <f>AB366/Y366</f>
        <v>0.30721003134796238</v>
      </c>
    </row>
    <row r="367" spans="1:38" s="50" customFormat="1" ht="72" x14ac:dyDescent="0.25">
      <c r="A367" s="237"/>
      <c r="B367" s="237"/>
      <c r="C367" s="237"/>
      <c r="D367" s="238"/>
      <c r="E367" s="237"/>
      <c r="F367" s="22"/>
      <c r="G367" s="33" t="s">
        <v>2079</v>
      </c>
      <c r="H367" s="22"/>
      <c r="I367" s="22">
        <v>109</v>
      </c>
      <c r="J367" s="237"/>
      <c r="K367" s="237"/>
      <c r="L367" s="238"/>
      <c r="M367" s="237"/>
      <c r="N367" s="237"/>
      <c r="O367" s="238"/>
      <c r="P367" s="24" t="s">
        <v>2109</v>
      </c>
      <c r="Q367" s="22" t="s">
        <v>43</v>
      </c>
      <c r="R367" s="22" t="s">
        <v>57</v>
      </c>
      <c r="S367" s="22"/>
      <c r="T367" s="25" t="s">
        <v>46</v>
      </c>
      <c r="U367" s="183" t="s">
        <v>2110</v>
      </c>
      <c r="V367" s="184" t="s">
        <v>2111</v>
      </c>
      <c r="W367" s="40">
        <v>22.03</v>
      </c>
      <c r="X367" s="27"/>
      <c r="Y367" s="27"/>
      <c r="Z367" s="35"/>
      <c r="AA367" s="35"/>
      <c r="AB367" s="35"/>
      <c r="AC367" s="30" t="s">
        <v>61</v>
      </c>
      <c r="AD367" s="22"/>
      <c r="AE367" s="266"/>
      <c r="AF367" s="266"/>
      <c r="AG367" s="238"/>
      <c r="AH367" s="238"/>
      <c r="AI367" s="238"/>
      <c r="AJ367" s="23" t="s">
        <v>55</v>
      </c>
    </row>
    <row r="368" spans="1:38" s="50" customFormat="1" ht="90" x14ac:dyDescent="0.25">
      <c r="A368" s="237"/>
      <c r="B368" s="237"/>
      <c r="C368" s="237"/>
      <c r="D368" s="238"/>
      <c r="E368" s="237"/>
      <c r="F368" s="22"/>
      <c r="G368" s="33" t="s">
        <v>2079</v>
      </c>
      <c r="H368" s="22"/>
      <c r="I368" s="22">
        <v>109</v>
      </c>
      <c r="J368" s="237"/>
      <c r="K368" s="237"/>
      <c r="L368" s="238"/>
      <c r="M368" s="237"/>
      <c r="N368" s="237"/>
      <c r="O368" s="238"/>
      <c r="P368" s="24" t="s">
        <v>281</v>
      </c>
      <c r="Q368" s="22" t="s">
        <v>43</v>
      </c>
      <c r="R368" s="22" t="s">
        <v>80</v>
      </c>
      <c r="S368" s="22"/>
      <c r="T368" s="25" t="s">
        <v>58</v>
      </c>
      <c r="U368" s="26" t="s">
        <v>2112</v>
      </c>
      <c r="V368" s="66" t="s">
        <v>2113</v>
      </c>
      <c r="W368" s="40">
        <v>4.25</v>
      </c>
      <c r="X368" s="27"/>
      <c r="Y368" s="27"/>
      <c r="Z368" s="35"/>
      <c r="AA368" s="35"/>
      <c r="AB368" s="35"/>
      <c r="AC368" s="43" t="s">
        <v>167</v>
      </c>
      <c r="AD368" s="22"/>
      <c r="AE368" s="267"/>
      <c r="AF368" s="267"/>
      <c r="AG368" s="238"/>
      <c r="AH368" s="238"/>
      <c r="AI368" s="238"/>
      <c r="AJ368" s="23" t="s">
        <v>55</v>
      </c>
    </row>
    <row r="369" spans="1:38" customFormat="1" ht="396" x14ac:dyDescent="0.25">
      <c r="A369" s="22">
        <f>SUBTOTAL(3,M$5:M369)</f>
        <v>180</v>
      </c>
      <c r="B369" s="22" t="s">
        <v>2114</v>
      </c>
      <c r="C369" s="22" t="s">
        <v>2115</v>
      </c>
      <c r="D369" s="23" t="s">
        <v>2114</v>
      </c>
      <c r="E369" s="22"/>
      <c r="F369" s="22" t="s">
        <v>67</v>
      </c>
      <c r="G369" s="33" t="s">
        <v>2079</v>
      </c>
      <c r="H369" s="22" t="s">
        <v>2080</v>
      </c>
      <c r="I369" s="22">
        <v>110</v>
      </c>
      <c r="J369" s="22"/>
      <c r="K369" s="22" t="s">
        <v>2116</v>
      </c>
      <c r="L369" s="23" t="s">
        <v>2117</v>
      </c>
      <c r="M369" s="22" t="s">
        <v>2118</v>
      </c>
      <c r="N369" s="22" t="s">
        <v>2080</v>
      </c>
      <c r="O369" s="23" t="s">
        <v>2080</v>
      </c>
      <c r="P369" s="24" t="s">
        <v>2119</v>
      </c>
      <c r="Q369" s="22" t="s">
        <v>96</v>
      </c>
      <c r="R369" s="40" t="s">
        <v>97</v>
      </c>
      <c r="S369" s="40"/>
      <c r="T369" s="25" t="s">
        <v>46</v>
      </c>
      <c r="U369" s="31" t="s">
        <v>2120</v>
      </c>
      <c r="V369" s="31" t="s">
        <v>2121</v>
      </c>
      <c r="W369" s="22"/>
      <c r="X369" s="40">
        <v>588.41999999999996</v>
      </c>
      <c r="Y369" s="27">
        <v>342</v>
      </c>
      <c r="Z369" s="35">
        <v>0.54</v>
      </c>
      <c r="AA369" s="41">
        <v>0.31</v>
      </c>
      <c r="AB369" s="40">
        <v>90.89</v>
      </c>
      <c r="AC369" s="22" t="s">
        <v>2122</v>
      </c>
      <c r="AD369" s="22" t="s">
        <v>2123</v>
      </c>
      <c r="AE369" s="72" t="s">
        <v>50</v>
      </c>
      <c r="AF369" s="74" t="s">
        <v>73</v>
      </c>
      <c r="AG369" s="238" t="s">
        <v>2089</v>
      </c>
      <c r="AH369" s="238" t="s">
        <v>2124</v>
      </c>
      <c r="AI369" s="238" t="s">
        <v>2125</v>
      </c>
      <c r="AJ369" s="23" t="s">
        <v>2126</v>
      </c>
      <c r="AK369" s="50"/>
      <c r="AL369" s="36">
        <f t="shared" ref="AL369:AL376" si="3">AB369/Y369</f>
        <v>0.26576023391812864</v>
      </c>
    </row>
    <row r="370" spans="1:38" customFormat="1" ht="198" x14ac:dyDescent="0.25">
      <c r="A370" s="22">
        <f>SUBTOTAL(3,M$5:M370)</f>
        <v>181</v>
      </c>
      <c r="B370" s="22" t="s">
        <v>2127</v>
      </c>
      <c r="C370" s="22" t="s">
        <v>2128</v>
      </c>
      <c r="D370" s="23" t="s">
        <v>2127</v>
      </c>
      <c r="E370" s="22"/>
      <c r="F370" s="22" t="s">
        <v>67</v>
      </c>
      <c r="G370" s="33" t="s">
        <v>2079</v>
      </c>
      <c r="H370" s="22" t="s">
        <v>2080</v>
      </c>
      <c r="I370" s="22">
        <v>115</v>
      </c>
      <c r="J370" s="22"/>
      <c r="K370" s="22" t="s">
        <v>2129</v>
      </c>
      <c r="L370" s="23" t="s">
        <v>2130</v>
      </c>
      <c r="M370" s="22" t="s">
        <v>2118</v>
      </c>
      <c r="N370" s="22" t="s">
        <v>2131</v>
      </c>
      <c r="O370" s="23" t="s">
        <v>2131</v>
      </c>
      <c r="P370" s="24" t="s">
        <v>2132</v>
      </c>
      <c r="Q370" s="22" t="s">
        <v>96</v>
      </c>
      <c r="R370" s="22" t="s">
        <v>2133</v>
      </c>
      <c r="S370" s="22"/>
      <c r="T370" s="25" t="s">
        <v>46</v>
      </c>
      <c r="U370" s="31" t="s">
        <v>2134</v>
      </c>
      <c r="V370" s="31" t="s">
        <v>2135</v>
      </c>
      <c r="W370" s="22"/>
      <c r="X370" s="22" t="s">
        <v>2136</v>
      </c>
      <c r="Y370" s="27">
        <v>87.64</v>
      </c>
      <c r="Z370" s="35">
        <v>0.47</v>
      </c>
      <c r="AA370" s="41">
        <v>0.23</v>
      </c>
      <c r="AB370" s="40">
        <v>19.940000000000001</v>
      </c>
      <c r="AC370" s="22" t="s">
        <v>2137</v>
      </c>
      <c r="AD370" s="22" t="s">
        <v>2138</v>
      </c>
      <c r="AE370" s="72" t="s">
        <v>50</v>
      </c>
      <c r="AF370" s="74" t="s">
        <v>73</v>
      </c>
      <c r="AG370" s="265"/>
      <c r="AH370" s="265" t="s">
        <v>2095</v>
      </c>
      <c r="AI370" s="265" t="s">
        <v>2095</v>
      </c>
      <c r="AJ370" s="23" t="s">
        <v>2139</v>
      </c>
      <c r="AK370" s="50"/>
      <c r="AL370" s="36">
        <f t="shared" si="3"/>
        <v>0.22752167959835692</v>
      </c>
    </row>
    <row r="371" spans="1:38" s="76" customFormat="1" ht="72" x14ac:dyDescent="0.2">
      <c r="A371" s="237">
        <f>SUBTOTAL(3,M$5:M371)</f>
        <v>182</v>
      </c>
      <c r="B371" s="237" t="s">
        <v>2140</v>
      </c>
      <c r="C371" s="237" t="s">
        <v>2141</v>
      </c>
      <c r="D371" s="238" t="s">
        <v>2140</v>
      </c>
      <c r="E371" s="237"/>
      <c r="F371" s="237" t="s">
        <v>67</v>
      </c>
      <c r="G371" s="23" t="s">
        <v>2079</v>
      </c>
      <c r="H371" s="237" t="s">
        <v>2080</v>
      </c>
      <c r="I371" s="22">
        <v>111</v>
      </c>
      <c r="J371" s="237"/>
      <c r="K371" s="237" t="s">
        <v>2142</v>
      </c>
      <c r="L371" s="238" t="s">
        <v>2143</v>
      </c>
      <c r="M371" s="237" t="s">
        <v>2144</v>
      </c>
      <c r="N371" s="237" t="s">
        <v>2145</v>
      </c>
      <c r="O371" s="238" t="s">
        <v>2145</v>
      </c>
      <c r="P371" s="24" t="s">
        <v>2146</v>
      </c>
      <c r="Q371" s="22" t="s">
        <v>96</v>
      </c>
      <c r="R371" s="40" t="s">
        <v>709</v>
      </c>
      <c r="S371" s="40"/>
      <c r="T371" s="25" t="s">
        <v>46</v>
      </c>
      <c r="U371" s="31" t="s">
        <v>2147</v>
      </c>
      <c r="V371" s="31" t="s">
        <v>2148</v>
      </c>
      <c r="W371" s="22"/>
      <c r="X371" s="322">
        <v>40.06</v>
      </c>
      <c r="Y371" s="27">
        <v>7.01</v>
      </c>
      <c r="Z371" s="35">
        <v>0.92</v>
      </c>
      <c r="AA371" s="187">
        <v>0.8</v>
      </c>
      <c r="AB371" s="40">
        <v>5.6</v>
      </c>
      <c r="AC371" s="22" t="s">
        <v>2149</v>
      </c>
      <c r="AD371" s="22" t="s">
        <v>2150</v>
      </c>
      <c r="AE371" s="265" t="s">
        <v>146</v>
      </c>
      <c r="AF371" s="265" t="s">
        <v>2151</v>
      </c>
      <c r="AG371" s="238" t="str">
        <f>AG369</f>
        <v>Er.Vikas Kumar
98887-28887</v>
      </c>
      <c r="AH371" s="238" t="s">
        <v>2152</v>
      </c>
      <c r="AI371" s="238" t="s">
        <v>2153</v>
      </c>
      <c r="AJ371" s="151" t="s">
        <v>2154</v>
      </c>
      <c r="AK371" s="50"/>
      <c r="AL371" s="36">
        <f t="shared" si="3"/>
        <v>0.79885877318116971</v>
      </c>
    </row>
    <row r="372" spans="1:38" s="76" customFormat="1" ht="108" x14ac:dyDescent="0.2">
      <c r="A372" s="263"/>
      <c r="B372" s="263"/>
      <c r="C372" s="263"/>
      <c r="D372" s="267"/>
      <c r="E372" s="263"/>
      <c r="F372" s="263"/>
      <c r="G372" s="53" t="s">
        <v>2079</v>
      </c>
      <c r="H372" s="263"/>
      <c r="I372" s="22">
        <v>111</v>
      </c>
      <c r="J372" s="237"/>
      <c r="K372" s="237"/>
      <c r="L372" s="238"/>
      <c r="M372" s="263"/>
      <c r="N372" s="263"/>
      <c r="O372" s="267"/>
      <c r="P372" s="24" t="s">
        <v>2155</v>
      </c>
      <c r="Q372" s="52" t="s">
        <v>180</v>
      </c>
      <c r="R372" s="40" t="s">
        <v>709</v>
      </c>
      <c r="S372" s="40"/>
      <c r="T372" s="25" t="s">
        <v>58</v>
      </c>
      <c r="U372" s="46" t="s">
        <v>2156</v>
      </c>
      <c r="V372" s="46" t="s">
        <v>2157</v>
      </c>
      <c r="W372" s="22"/>
      <c r="X372" s="323"/>
      <c r="Y372" s="188">
        <v>8.74</v>
      </c>
      <c r="Z372" s="35">
        <v>1</v>
      </c>
      <c r="AA372" s="187">
        <v>0.9</v>
      </c>
      <c r="AB372" s="40">
        <v>7.85</v>
      </c>
      <c r="AC372" s="22" t="s">
        <v>2158</v>
      </c>
      <c r="AD372" s="22" t="s">
        <v>1401</v>
      </c>
      <c r="AE372" s="266"/>
      <c r="AF372" s="266"/>
      <c r="AG372" s="266"/>
      <c r="AH372" s="266"/>
      <c r="AI372" s="266"/>
      <c r="AJ372" s="53" t="s">
        <v>180</v>
      </c>
      <c r="AK372" s="50"/>
      <c r="AL372" s="36">
        <f t="shared" si="3"/>
        <v>0.8981693363844393</v>
      </c>
    </row>
    <row r="373" spans="1:38" s="76" customFormat="1" ht="126" x14ac:dyDescent="0.2">
      <c r="A373" s="262"/>
      <c r="B373" s="262"/>
      <c r="C373" s="262"/>
      <c r="D373" s="265"/>
      <c r="E373" s="262"/>
      <c r="F373" s="262"/>
      <c r="G373" s="58" t="s">
        <v>2079</v>
      </c>
      <c r="H373" s="262"/>
      <c r="I373" s="22">
        <v>111</v>
      </c>
      <c r="J373" s="237"/>
      <c r="K373" s="237"/>
      <c r="L373" s="238"/>
      <c r="M373" s="262"/>
      <c r="N373" s="262"/>
      <c r="O373" s="265"/>
      <c r="P373" s="24" t="s">
        <v>2159</v>
      </c>
      <c r="Q373" s="55" t="s">
        <v>180</v>
      </c>
      <c r="R373" s="40" t="s">
        <v>709</v>
      </c>
      <c r="S373" s="40"/>
      <c r="T373" s="25" t="s">
        <v>197</v>
      </c>
      <c r="U373" s="46" t="s">
        <v>2160</v>
      </c>
      <c r="V373" s="46" t="s">
        <v>2161</v>
      </c>
      <c r="W373" s="22"/>
      <c r="X373" s="323"/>
      <c r="Y373" s="189">
        <v>10.29</v>
      </c>
      <c r="Z373" s="35">
        <v>1</v>
      </c>
      <c r="AA373" s="187">
        <v>0.91</v>
      </c>
      <c r="AB373" s="40">
        <v>9.3699999999999992</v>
      </c>
      <c r="AC373" s="22" t="s">
        <v>2162</v>
      </c>
      <c r="AD373" s="22" t="s">
        <v>1401</v>
      </c>
      <c r="AE373" s="266"/>
      <c r="AF373" s="266"/>
      <c r="AG373" s="266"/>
      <c r="AH373" s="266"/>
      <c r="AI373" s="266"/>
      <c r="AJ373" s="58" t="s">
        <v>180</v>
      </c>
      <c r="AK373" s="50"/>
      <c r="AL373" s="36">
        <f t="shared" si="3"/>
        <v>0.91059280855199221</v>
      </c>
    </row>
    <row r="374" spans="1:38" s="76" customFormat="1" ht="144" x14ac:dyDescent="0.2">
      <c r="A374" s="237"/>
      <c r="B374" s="237"/>
      <c r="C374" s="237"/>
      <c r="D374" s="238"/>
      <c r="E374" s="237"/>
      <c r="F374" s="237"/>
      <c r="G374" s="23" t="s">
        <v>2079</v>
      </c>
      <c r="H374" s="237"/>
      <c r="I374" s="22">
        <v>111</v>
      </c>
      <c r="J374" s="237"/>
      <c r="K374" s="237"/>
      <c r="L374" s="238"/>
      <c r="M374" s="237"/>
      <c r="N374" s="237"/>
      <c r="O374" s="238"/>
      <c r="P374" s="24" t="s">
        <v>2163</v>
      </c>
      <c r="Q374" s="22" t="s">
        <v>96</v>
      </c>
      <c r="R374" s="40" t="s">
        <v>709</v>
      </c>
      <c r="S374" s="40"/>
      <c r="T374" s="25">
        <v>4</v>
      </c>
      <c r="U374" s="31" t="s">
        <v>2164</v>
      </c>
      <c r="V374" s="31" t="s">
        <v>2165</v>
      </c>
      <c r="W374" s="22"/>
      <c r="X374" s="322"/>
      <c r="Y374" s="27">
        <v>1.52</v>
      </c>
      <c r="Z374" s="35">
        <v>0</v>
      </c>
      <c r="AA374" s="186">
        <v>0</v>
      </c>
      <c r="AB374" s="40">
        <v>0</v>
      </c>
      <c r="AC374" s="22" t="s">
        <v>2166</v>
      </c>
      <c r="AD374" s="22" t="s">
        <v>2167</v>
      </c>
      <c r="AE374" s="266"/>
      <c r="AF374" s="266"/>
      <c r="AG374" s="238"/>
      <c r="AH374" s="238"/>
      <c r="AI374" s="238"/>
      <c r="AJ374" s="23"/>
      <c r="AK374" s="50"/>
      <c r="AL374" s="36">
        <f t="shared" si="3"/>
        <v>0</v>
      </c>
    </row>
    <row r="375" spans="1:38" s="76" customFormat="1" ht="198" x14ac:dyDescent="0.2">
      <c r="A375" s="237"/>
      <c r="B375" s="237"/>
      <c r="C375" s="237"/>
      <c r="D375" s="238"/>
      <c r="E375" s="237"/>
      <c r="F375" s="237"/>
      <c r="G375" s="23" t="s">
        <v>2079</v>
      </c>
      <c r="H375" s="237"/>
      <c r="I375" s="22">
        <v>111</v>
      </c>
      <c r="J375" s="237"/>
      <c r="K375" s="237"/>
      <c r="L375" s="238"/>
      <c r="M375" s="237"/>
      <c r="N375" s="237"/>
      <c r="O375" s="238"/>
      <c r="P375" s="24" t="s">
        <v>2168</v>
      </c>
      <c r="Q375" s="22" t="s">
        <v>96</v>
      </c>
      <c r="R375" s="22" t="s">
        <v>490</v>
      </c>
      <c r="S375" s="22"/>
      <c r="T375" s="25" t="s">
        <v>201</v>
      </c>
      <c r="U375" s="31" t="s">
        <v>2169</v>
      </c>
      <c r="V375" s="31" t="s">
        <v>2170</v>
      </c>
      <c r="W375" s="22"/>
      <c r="X375" s="27">
        <v>1</v>
      </c>
      <c r="Y375" s="27">
        <v>0.84</v>
      </c>
      <c r="Z375" s="35">
        <v>0.6</v>
      </c>
      <c r="AA375" s="35">
        <v>0.63859999999999995</v>
      </c>
      <c r="AB375" s="40">
        <v>0.54</v>
      </c>
      <c r="AC375" s="22" t="s">
        <v>2171</v>
      </c>
      <c r="AD375" s="22" t="s">
        <v>101</v>
      </c>
      <c r="AE375" s="266"/>
      <c r="AF375" s="266"/>
      <c r="AG375" s="238"/>
      <c r="AH375" s="238"/>
      <c r="AI375" s="238"/>
      <c r="AJ375" s="23" t="s">
        <v>2172</v>
      </c>
      <c r="AK375" s="50"/>
      <c r="AL375" s="36">
        <f t="shared" si="3"/>
        <v>0.6428571428571429</v>
      </c>
    </row>
    <row r="376" spans="1:38" s="76" customFormat="1" ht="144" x14ac:dyDescent="0.2">
      <c r="A376" s="237"/>
      <c r="B376" s="237"/>
      <c r="C376" s="237"/>
      <c r="D376" s="238"/>
      <c r="E376" s="237"/>
      <c r="F376" s="237"/>
      <c r="G376" s="23" t="s">
        <v>2079</v>
      </c>
      <c r="H376" s="237"/>
      <c r="I376" s="22">
        <v>111</v>
      </c>
      <c r="J376" s="237"/>
      <c r="K376" s="237"/>
      <c r="L376" s="238"/>
      <c r="M376" s="237"/>
      <c r="N376" s="237"/>
      <c r="O376" s="238"/>
      <c r="P376" s="24" t="s">
        <v>2173</v>
      </c>
      <c r="Q376" s="22" t="s">
        <v>96</v>
      </c>
      <c r="R376" s="22" t="s">
        <v>490</v>
      </c>
      <c r="S376" s="22"/>
      <c r="T376" s="25" t="s">
        <v>205</v>
      </c>
      <c r="U376" s="31" t="s">
        <v>2174</v>
      </c>
      <c r="V376" s="31" t="s">
        <v>2175</v>
      </c>
      <c r="W376" s="22"/>
      <c r="X376" s="27">
        <v>1.5</v>
      </c>
      <c r="Y376" s="27">
        <v>0.74</v>
      </c>
      <c r="Z376" s="35">
        <v>0.95</v>
      </c>
      <c r="AA376" s="35">
        <v>0.84019999999999995</v>
      </c>
      <c r="AB376" s="40">
        <v>0.62</v>
      </c>
      <c r="AC376" s="22" t="s">
        <v>2176</v>
      </c>
      <c r="AD376" s="22" t="s">
        <v>216</v>
      </c>
      <c r="AE376" s="267"/>
      <c r="AF376" s="267"/>
      <c r="AG376" s="238"/>
      <c r="AH376" s="238"/>
      <c r="AI376" s="238"/>
      <c r="AJ376" s="23" t="s">
        <v>2172</v>
      </c>
      <c r="AK376" s="50"/>
      <c r="AL376" s="36">
        <f t="shared" si="3"/>
        <v>0.83783783783783783</v>
      </c>
    </row>
    <row r="377" spans="1:38" s="76" customFormat="1" ht="252" x14ac:dyDescent="0.25">
      <c r="A377" s="22">
        <f>SUBTOTAL(3,M$5:M377)</f>
        <v>183</v>
      </c>
      <c r="B377" s="237" t="s">
        <v>2140</v>
      </c>
      <c r="C377" s="237" t="s">
        <v>2141</v>
      </c>
      <c r="D377" s="238" t="s">
        <v>2140</v>
      </c>
      <c r="E377" s="237"/>
      <c r="F377" s="22"/>
      <c r="G377" s="23" t="s">
        <v>2079</v>
      </c>
      <c r="H377" s="22"/>
      <c r="I377" s="22">
        <v>111</v>
      </c>
      <c r="J377" s="237"/>
      <c r="K377" s="237" t="s">
        <v>2142</v>
      </c>
      <c r="L377" s="238" t="s">
        <v>2143</v>
      </c>
      <c r="M377" s="22" t="s">
        <v>2177</v>
      </c>
      <c r="N377" s="22" t="s">
        <v>2178</v>
      </c>
      <c r="O377" s="23" t="s">
        <v>2178</v>
      </c>
      <c r="P377" s="24" t="s">
        <v>2179</v>
      </c>
      <c r="Q377" s="22" t="s">
        <v>43</v>
      </c>
      <c r="R377" s="22" t="s">
        <v>107</v>
      </c>
      <c r="S377" s="22"/>
      <c r="T377" s="25" t="s">
        <v>46</v>
      </c>
      <c r="U377" s="26" t="s">
        <v>2180</v>
      </c>
      <c r="V377" s="66" t="s">
        <v>2181</v>
      </c>
      <c r="W377" s="29">
        <v>176</v>
      </c>
      <c r="X377" s="27"/>
      <c r="Y377" s="27"/>
      <c r="Z377" s="35"/>
      <c r="AA377" s="186"/>
      <c r="AB377" s="40"/>
      <c r="AC377" s="22"/>
      <c r="AD377" s="22"/>
      <c r="AE377" s="23" t="s">
        <v>146</v>
      </c>
      <c r="AF377" s="23" t="s">
        <v>2151</v>
      </c>
      <c r="AG377" s="190" t="str">
        <f>AG369</f>
        <v>Er.Vikas Kumar
98887-28887</v>
      </c>
      <c r="AH377" s="190" t="s">
        <v>2182</v>
      </c>
      <c r="AI377" s="190" t="s">
        <v>2153</v>
      </c>
      <c r="AJ377" s="23" t="s">
        <v>55</v>
      </c>
      <c r="AK377" s="50"/>
    </row>
    <row r="378" spans="1:38" s="124" customFormat="1" ht="54" x14ac:dyDescent="0.25">
      <c r="A378" s="237">
        <f>SUBTOTAL(3,M$5:M378)</f>
        <v>184</v>
      </c>
      <c r="B378" s="237"/>
      <c r="C378" s="237"/>
      <c r="D378" s="238"/>
      <c r="E378" s="237"/>
      <c r="F378" s="22" t="s">
        <v>67</v>
      </c>
      <c r="G378" s="23" t="s">
        <v>877</v>
      </c>
      <c r="H378" s="22" t="s">
        <v>962</v>
      </c>
      <c r="I378" s="22">
        <v>111</v>
      </c>
      <c r="J378" s="237"/>
      <c r="K378" s="237"/>
      <c r="L378" s="238"/>
      <c r="M378" s="237" t="s">
        <v>2183</v>
      </c>
      <c r="N378" s="237" t="s">
        <v>2184</v>
      </c>
      <c r="O378" s="238" t="s">
        <v>2184</v>
      </c>
      <c r="P378" s="24" t="s">
        <v>2185</v>
      </c>
      <c r="Q378" s="22" t="s">
        <v>96</v>
      </c>
      <c r="R378" s="22" t="s">
        <v>490</v>
      </c>
      <c r="S378" s="22"/>
      <c r="T378" s="25" t="s">
        <v>46</v>
      </c>
      <c r="U378" s="31" t="s">
        <v>2186</v>
      </c>
      <c r="V378" s="31" t="s">
        <v>2187</v>
      </c>
      <c r="W378" s="40"/>
      <c r="X378" s="79">
        <v>0.43</v>
      </c>
      <c r="Y378" s="79">
        <v>0.35</v>
      </c>
      <c r="Z378" s="121">
        <v>0.6</v>
      </c>
      <c r="AA378" s="121">
        <v>0.4</v>
      </c>
      <c r="AB378" s="79">
        <v>0.14000000000000001</v>
      </c>
      <c r="AC378" s="22" t="s">
        <v>2188</v>
      </c>
      <c r="AD378" s="22" t="s">
        <v>122</v>
      </c>
      <c r="AE378" s="238" t="s">
        <v>146</v>
      </c>
      <c r="AF378" s="238" t="s">
        <v>2189</v>
      </c>
      <c r="AG378" s="238" t="s">
        <v>888</v>
      </c>
      <c r="AH378" s="238" t="s">
        <v>925</v>
      </c>
      <c r="AI378" s="238" t="s">
        <v>2190</v>
      </c>
      <c r="AJ378" s="32" t="s">
        <v>886</v>
      </c>
      <c r="AK378" s="123"/>
      <c r="AL378" s="36">
        <f>AB378/Y378</f>
        <v>0.40000000000000008</v>
      </c>
    </row>
    <row r="379" spans="1:38" s="124" customFormat="1" ht="54" x14ac:dyDescent="0.25">
      <c r="A379" s="237"/>
      <c r="B379" s="237"/>
      <c r="C379" s="237"/>
      <c r="D379" s="238"/>
      <c r="E379" s="237"/>
      <c r="F379" s="22"/>
      <c r="G379" s="23" t="s">
        <v>877</v>
      </c>
      <c r="H379" s="22"/>
      <c r="I379" s="22">
        <v>111</v>
      </c>
      <c r="J379" s="237"/>
      <c r="K379" s="237"/>
      <c r="L379" s="238"/>
      <c r="M379" s="237"/>
      <c r="N379" s="237"/>
      <c r="O379" s="238"/>
      <c r="P379" s="24" t="s">
        <v>2179</v>
      </c>
      <c r="Q379" s="22" t="s">
        <v>43</v>
      </c>
      <c r="R379" s="22" t="s">
        <v>107</v>
      </c>
      <c r="S379" s="22"/>
      <c r="T379" s="25"/>
      <c r="U379" s="183" t="s">
        <v>2191</v>
      </c>
      <c r="V379" s="184" t="s">
        <v>2192</v>
      </c>
      <c r="W379" s="40">
        <v>2.17</v>
      </c>
      <c r="X379" s="79"/>
      <c r="Y379" s="79"/>
      <c r="Z379" s="121"/>
      <c r="AA379" s="121"/>
      <c r="AB379" s="79"/>
      <c r="AC379" s="22"/>
      <c r="AD379" s="22"/>
      <c r="AE379" s="238"/>
      <c r="AF379" s="238"/>
      <c r="AG379" s="238"/>
      <c r="AH379" s="238"/>
      <c r="AI379" s="238"/>
      <c r="AJ379" s="23" t="s">
        <v>55</v>
      </c>
      <c r="AK379" s="123"/>
      <c r="AL379" s="36"/>
    </row>
    <row r="380" spans="1:38" s="124" customFormat="1" ht="54" x14ac:dyDescent="0.25">
      <c r="A380" s="237"/>
      <c r="B380" s="237"/>
      <c r="C380" s="237"/>
      <c r="D380" s="238"/>
      <c r="E380" s="237"/>
      <c r="F380" s="22"/>
      <c r="G380" s="23" t="s">
        <v>877</v>
      </c>
      <c r="H380" s="22"/>
      <c r="I380" s="22">
        <v>111</v>
      </c>
      <c r="J380" s="237"/>
      <c r="K380" s="237"/>
      <c r="L380" s="238"/>
      <c r="M380" s="237"/>
      <c r="N380" s="237"/>
      <c r="O380" s="238"/>
      <c r="P380" s="24" t="s">
        <v>2193</v>
      </c>
      <c r="Q380" s="22" t="s">
        <v>43</v>
      </c>
      <c r="R380" s="22" t="s">
        <v>490</v>
      </c>
      <c r="S380" s="22"/>
      <c r="T380" s="25" t="s">
        <v>46</v>
      </c>
      <c r="U380" s="26" t="s">
        <v>2194</v>
      </c>
      <c r="V380" s="66" t="s">
        <v>2195</v>
      </c>
      <c r="W380" s="113">
        <v>5.83</v>
      </c>
      <c r="X380" s="79"/>
      <c r="Y380" s="79"/>
      <c r="Z380" s="121"/>
      <c r="AA380" s="121"/>
      <c r="AB380" s="79"/>
      <c r="AC380" s="22"/>
      <c r="AD380" s="22"/>
      <c r="AE380" s="238"/>
      <c r="AF380" s="238"/>
      <c r="AG380" s="238"/>
      <c r="AH380" s="238"/>
      <c r="AI380" s="238"/>
      <c r="AJ380" s="23" t="s">
        <v>55</v>
      </c>
      <c r="AK380" s="123"/>
    </row>
    <row r="381" spans="1:38" s="124" customFormat="1" ht="54" x14ac:dyDescent="0.25">
      <c r="A381" s="237">
        <f>SUBTOTAL(3,M$5:M381)</f>
        <v>185</v>
      </c>
      <c r="B381" s="237" t="s">
        <v>2196</v>
      </c>
      <c r="C381" s="237" t="s">
        <v>2197</v>
      </c>
      <c r="D381" s="238" t="s">
        <v>2196</v>
      </c>
      <c r="E381" s="237"/>
      <c r="F381" s="237" t="s">
        <v>67</v>
      </c>
      <c r="G381" s="238" t="s">
        <v>877</v>
      </c>
      <c r="H381" s="237" t="s">
        <v>962</v>
      </c>
      <c r="I381" s="22">
        <v>112</v>
      </c>
      <c r="J381" s="237"/>
      <c r="K381" s="237" t="s">
        <v>2198</v>
      </c>
      <c r="L381" s="238" t="s">
        <v>2199</v>
      </c>
      <c r="M381" s="237" t="s">
        <v>2200</v>
      </c>
      <c r="N381" s="237" t="s">
        <v>2201</v>
      </c>
      <c r="O381" s="238" t="s">
        <v>2201</v>
      </c>
      <c r="P381" s="24" t="s">
        <v>2179</v>
      </c>
      <c r="Q381" s="22" t="s">
        <v>43</v>
      </c>
      <c r="R381" s="22" t="s">
        <v>107</v>
      </c>
      <c r="S381" s="22"/>
      <c r="T381" s="25" t="s">
        <v>46</v>
      </c>
      <c r="U381" s="183" t="s">
        <v>2191</v>
      </c>
      <c r="V381" s="184" t="s">
        <v>2202</v>
      </c>
      <c r="W381" s="116">
        <v>2.98</v>
      </c>
      <c r="X381" s="79" t="s">
        <v>886</v>
      </c>
      <c r="Y381" s="79" t="s">
        <v>886</v>
      </c>
      <c r="Z381" s="79" t="s">
        <v>886</v>
      </c>
      <c r="AA381" s="79" t="s">
        <v>886</v>
      </c>
      <c r="AB381" s="79" t="s">
        <v>886</v>
      </c>
      <c r="AC381" s="79" t="s">
        <v>886</v>
      </c>
      <c r="AD381" s="79" t="s">
        <v>886</v>
      </c>
      <c r="AE381" s="238" t="s">
        <v>146</v>
      </c>
      <c r="AF381" s="238" t="s">
        <v>940</v>
      </c>
      <c r="AG381" s="238" t="s">
        <v>888</v>
      </c>
      <c r="AH381" s="238" t="s">
        <v>925</v>
      </c>
      <c r="AI381" s="238" t="s">
        <v>2190</v>
      </c>
      <c r="AJ381" s="23" t="s">
        <v>55</v>
      </c>
      <c r="AK381" s="123"/>
    </row>
    <row r="382" spans="1:38" s="124" customFormat="1" ht="144" x14ac:dyDescent="0.25">
      <c r="A382" s="237"/>
      <c r="B382" s="237"/>
      <c r="C382" s="237"/>
      <c r="D382" s="238"/>
      <c r="E382" s="237"/>
      <c r="F382" s="237"/>
      <c r="G382" s="238"/>
      <c r="H382" s="237"/>
      <c r="I382" s="22">
        <v>112</v>
      </c>
      <c r="J382" s="237"/>
      <c r="K382" s="237"/>
      <c r="L382" s="238"/>
      <c r="M382" s="237"/>
      <c r="N382" s="237"/>
      <c r="O382" s="238"/>
      <c r="P382" s="24" t="s">
        <v>1904</v>
      </c>
      <c r="Q382" s="22" t="s">
        <v>43</v>
      </c>
      <c r="R382" s="22" t="s">
        <v>80</v>
      </c>
      <c r="S382" s="22"/>
      <c r="T382" s="25"/>
      <c r="U382" s="26" t="s">
        <v>2203</v>
      </c>
      <c r="V382" s="26" t="s">
        <v>2204</v>
      </c>
      <c r="W382" s="116">
        <v>43.36</v>
      </c>
      <c r="X382" s="79"/>
      <c r="Y382" s="79"/>
      <c r="Z382" s="79"/>
      <c r="AA382" s="79"/>
      <c r="AB382" s="79"/>
      <c r="AC382" s="126" t="s">
        <v>83</v>
      </c>
      <c r="AD382" s="79"/>
      <c r="AE382" s="238"/>
      <c r="AF382" s="238"/>
      <c r="AG382" s="238"/>
      <c r="AH382" s="238"/>
      <c r="AI382" s="238"/>
      <c r="AJ382" s="23" t="s">
        <v>55</v>
      </c>
      <c r="AK382" s="123"/>
    </row>
    <row r="383" spans="1:38" s="124" customFormat="1" ht="54" x14ac:dyDescent="0.25">
      <c r="A383" s="237">
        <f>SUBTOTAL(3,M$5:M383)</f>
        <v>186</v>
      </c>
      <c r="B383" s="237"/>
      <c r="C383" s="237"/>
      <c r="D383" s="238"/>
      <c r="E383" s="237"/>
      <c r="F383" s="237"/>
      <c r="G383" s="23" t="s">
        <v>877</v>
      </c>
      <c r="H383" s="237"/>
      <c r="I383" s="22">
        <v>112</v>
      </c>
      <c r="J383" s="237"/>
      <c r="K383" s="237"/>
      <c r="L383" s="238"/>
      <c r="M383" s="237" t="s">
        <v>2205</v>
      </c>
      <c r="N383" s="237" t="s">
        <v>2206</v>
      </c>
      <c r="O383" s="238" t="s">
        <v>2206</v>
      </c>
      <c r="P383" s="24" t="s">
        <v>981</v>
      </c>
      <c r="Q383" s="22" t="s">
        <v>96</v>
      </c>
      <c r="R383" s="22" t="s">
        <v>490</v>
      </c>
      <c r="S383" s="22"/>
      <c r="T383" s="25" t="s">
        <v>46</v>
      </c>
      <c r="U383" s="31" t="s">
        <v>2207</v>
      </c>
      <c r="V383" s="31" t="s">
        <v>2208</v>
      </c>
      <c r="W383" s="40"/>
      <c r="X383" s="79">
        <v>3.54</v>
      </c>
      <c r="Y383" s="79">
        <v>2.63</v>
      </c>
      <c r="Z383" s="121">
        <v>0.75</v>
      </c>
      <c r="AA383" s="121">
        <v>0.62</v>
      </c>
      <c r="AB383" s="79">
        <v>1.64</v>
      </c>
      <c r="AC383" s="22" t="s">
        <v>2209</v>
      </c>
      <c r="AD383" s="22" t="s">
        <v>122</v>
      </c>
      <c r="AE383" s="238" t="s">
        <v>146</v>
      </c>
      <c r="AF383" s="238" t="s">
        <v>2210</v>
      </c>
      <c r="AG383" s="238" t="s">
        <v>888</v>
      </c>
      <c r="AH383" s="238" t="s">
        <v>925</v>
      </c>
      <c r="AI383" s="238" t="s">
        <v>2190</v>
      </c>
      <c r="AJ383" s="32" t="s">
        <v>886</v>
      </c>
      <c r="AK383" s="123"/>
      <c r="AL383" s="36">
        <f>AB383/Y383</f>
        <v>0.62357414448669202</v>
      </c>
    </row>
    <row r="384" spans="1:38" s="124" customFormat="1" ht="54" x14ac:dyDescent="0.25">
      <c r="A384" s="237"/>
      <c r="B384" s="237"/>
      <c r="C384" s="237"/>
      <c r="D384" s="238"/>
      <c r="E384" s="237"/>
      <c r="F384" s="237"/>
      <c r="G384" s="23" t="s">
        <v>877</v>
      </c>
      <c r="H384" s="237"/>
      <c r="I384" s="22">
        <v>112</v>
      </c>
      <c r="J384" s="237"/>
      <c r="K384" s="237"/>
      <c r="L384" s="238"/>
      <c r="M384" s="237"/>
      <c r="N384" s="237"/>
      <c r="O384" s="238"/>
      <c r="P384" s="24" t="s">
        <v>2179</v>
      </c>
      <c r="Q384" s="22" t="s">
        <v>43</v>
      </c>
      <c r="R384" s="22" t="s">
        <v>107</v>
      </c>
      <c r="S384" s="22"/>
      <c r="T384" s="25" t="s">
        <v>46</v>
      </c>
      <c r="U384" s="183" t="s">
        <v>2191</v>
      </c>
      <c r="V384" s="184" t="s">
        <v>2211</v>
      </c>
      <c r="W384" s="116">
        <v>1.79</v>
      </c>
      <c r="X384" s="79"/>
      <c r="Y384" s="79"/>
      <c r="Z384" s="121"/>
      <c r="AA384" s="121"/>
      <c r="AB384" s="79"/>
      <c r="AC384" s="22"/>
      <c r="AD384" s="22"/>
      <c r="AE384" s="238"/>
      <c r="AF384" s="238"/>
      <c r="AG384" s="238"/>
      <c r="AH384" s="238"/>
      <c r="AI384" s="238"/>
      <c r="AJ384" s="23" t="s">
        <v>55</v>
      </c>
      <c r="AK384" s="123"/>
      <c r="AL384" s="36"/>
    </row>
    <row r="385" spans="1:39" s="124" customFormat="1" ht="54" x14ac:dyDescent="0.25">
      <c r="A385" s="237"/>
      <c r="B385" s="237"/>
      <c r="C385" s="237"/>
      <c r="D385" s="238"/>
      <c r="E385" s="237"/>
      <c r="F385" s="237"/>
      <c r="G385" s="23" t="s">
        <v>877</v>
      </c>
      <c r="H385" s="237"/>
      <c r="I385" s="22">
        <v>112</v>
      </c>
      <c r="J385" s="237"/>
      <c r="K385" s="237"/>
      <c r="L385" s="238"/>
      <c r="M385" s="237"/>
      <c r="N385" s="237"/>
      <c r="O385" s="238"/>
      <c r="P385" s="24" t="s">
        <v>981</v>
      </c>
      <c r="Q385" s="22" t="s">
        <v>43</v>
      </c>
      <c r="R385" s="22" t="s">
        <v>490</v>
      </c>
      <c r="S385" s="22"/>
      <c r="T385" s="25" t="s">
        <v>46</v>
      </c>
      <c r="U385" s="26" t="s">
        <v>957</v>
      </c>
      <c r="V385" s="66" t="s">
        <v>2212</v>
      </c>
      <c r="W385" s="116">
        <v>85</v>
      </c>
      <c r="X385" s="79"/>
      <c r="Y385" s="79"/>
      <c r="Z385" s="121"/>
      <c r="AA385" s="121"/>
      <c r="AB385" s="79"/>
      <c r="AC385" s="22"/>
      <c r="AD385" s="22"/>
      <c r="AE385" s="238"/>
      <c r="AF385" s="238"/>
      <c r="AG385" s="238"/>
      <c r="AH385" s="238"/>
      <c r="AI385" s="238"/>
      <c r="AJ385" s="23" t="s">
        <v>55</v>
      </c>
      <c r="AK385" s="123"/>
    </row>
    <row r="386" spans="1:39" s="124" customFormat="1" ht="72" x14ac:dyDescent="0.25">
      <c r="A386" s="237">
        <f>SUBTOTAL(3,M$5:M386)</f>
        <v>187</v>
      </c>
      <c r="B386" s="237"/>
      <c r="C386" s="237"/>
      <c r="D386" s="238"/>
      <c r="E386" s="237"/>
      <c r="F386" s="237"/>
      <c r="G386" s="23" t="s">
        <v>877</v>
      </c>
      <c r="H386" s="237"/>
      <c r="I386" s="22">
        <v>112</v>
      </c>
      <c r="J386" s="237"/>
      <c r="K386" s="237"/>
      <c r="L386" s="238"/>
      <c r="M386" s="237" t="s">
        <v>2213</v>
      </c>
      <c r="N386" s="237" t="s">
        <v>2214</v>
      </c>
      <c r="O386" s="238" t="s">
        <v>2214</v>
      </c>
      <c r="P386" s="24" t="s">
        <v>2215</v>
      </c>
      <c r="Q386" s="22" t="s">
        <v>96</v>
      </c>
      <c r="R386" s="22" t="s">
        <v>2216</v>
      </c>
      <c r="S386" s="22"/>
      <c r="T386" s="25" t="s">
        <v>46</v>
      </c>
      <c r="U386" s="31" t="s">
        <v>2217</v>
      </c>
      <c r="V386" s="31" t="s">
        <v>2218</v>
      </c>
      <c r="W386" s="40"/>
      <c r="X386" s="79">
        <v>6.02</v>
      </c>
      <c r="Y386" s="79">
        <v>3.87</v>
      </c>
      <c r="Z386" s="121">
        <v>0.25</v>
      </c>
      <c r="AA386" s="121">
        <v>0.08</v>
      </c>
      <c r="AB386" s="79">
        <v>0.28999999999999998</v>
      </c>
      <c r="AC386" s="22" t="s">
        <v>923</v>
      </c>
      <c r="AD386" s="22" t="s">
        <v>1009</v>
      </c>
      <c r="AE386" s="238" t="s">
        <v>50</v>
      </c>
      <c r="AF386" s="288" t="s">
        <v>73</v>
      </c>
      <c r="AG386" s="238" t="s">
        <v>888</v>
      </c>
      <c r="AH386" s="238" t="s">
        <v>925</v>
      </c>
      <c r="AI386" s="238" t="s">
        <v>2190</v>
      </c>
      <c r="AJ386" s="23" t="s">
        <v>2219</v>
      </c>
      <c r="AK386" s="123"/>
      <c r="AL386" s="36">
        <f>AB386/Y386</f>
        <v>7.4935400516795855E-2</v>
      </c>
    </row>
    <row r="387" spans="1:39" s="124" customFormat="1" ht="126" x14ac:dyDescent="0.25">
      <c r="A387" s="237"/>
      <c r="B387" s="237"/>
      <c r="C387" s="237"/>
      <c r="D387" s="238"/>
      <c r="E387" s="237"/>
      <c r="F387" s="22"/>
      <c r="G387" s="23" t="s">
        <v>877</v>
      </c>
      <c r="H387" s="22"/>
      <c r="I387" s="22">
        <v>112</v>
      </c>
      <c r="J387" s="237"/>
      <c r="K387" s="237"/>
      <c r="L387" s="238"/>
      <c r="M387" s="237"/>
      <c r="N387" s="237"/>
      <c r="O387" s="238"/>
      <c r="P387" s="24" t="s">
        <v>1904</v>
      </c>
      <c r="Q387" s="22" t="s">
        <v>43</v>
      </c>
      <c r="R387" s="22" t="s">
        <v>80</v>
      </c>
      <c r="S387" s="22"/>
      <c r="T387" s="25"/>
      <c r="U387" s="31" t="s">
        <v>2220</v>
      </c>
      <c r="V387" s="31" t="s">
        <v>2221</v>
      </c>
      <c r="W387" s="40">
        <v>37.770000000000003</v>
      </c>
      <c r="X387" s="79"/>
      <c r="Y387" s="79"/>
      <c r="Z387" s="121"/>
      <c r="AA387" s="121"/>
      <c r="AB387" s="79"/>
      <c r="AC387" s="34" t="s">
        <v>83</v>
      </c>
      <c r="AD387" s="22"/>
      <c r="AE387" s="238"/>
      <c r="AF387" s="238"/>
      <c r="AG387" s="238"/>
      <c r="AH387" s="238"/>
      <c r="AI387" s="238"/>
      <c r="AJ387" s="23" t="s">
        <v>55</v>
      </c>
      <c r="AK387" s="123"/>
      <c r="AL387" s="36"/>
    </row>
    <row r="388" spans="1:39" s="124" customFormat="1" ht="54" x14ac:dyDescent="0.25">
      <c r="A388" s="237"/>
      <c r="B388" s="237"/>
      <c r="C388" s="237"/>
      <c r="D388" s="238"/>
      <c r="E388" s="237"/>
      <c r="F388" s="22"/>
      <c r="G388" s="23" t="s">
        <v>877</v>
      </c>
      <c r="H388" s="22"/>
      <c r="I388" s="22">
        <v>112</v>
      </c>
      <c r="J388" s="237"/>
      <c r="K388" s="237"/>
      <c r="L388" s="238"/>
      <c r="M388" s="237"/>
      <c r="N388" s="237"/>
      <c r="O388" s="238"/>
      <c r="P388" s="24" t="s">
        <v>2179</v>
      </c>
      <c r="Q388" s="22" t="s">
        <v>43</v>
      </c>
      <c r="R388" s="22" t="s">
        <v>107</v>
      </c>
      <c r="S388" s="22"/>
      <c r="T388" s="25" t="s">
        <v>46</v>
      </c>
      <c r="U388" s="183" t="s">
        <v>2191</v>
      </c>
      <c r="V388" s="184" t="s">
        <v>2222</v>
      </c>
      <c r="W388" s="116">
        <v>2.8</v>
      </c>
      <c r="X388" s="79"/>
      <c r="Y388" s="79"/>
      <c r="Z388" s="121"/>
      <c r="AA388" s="121"/>
      <c r="AB388" s="79"/>
      <c r="AC388" s="22"/>
      <c r="AD388" s="22"/>
      <c r="AE388" s="238"/>
      <c r="AF388" s="238"/>
      <c r="AG388" s="238"/>
      <c r="AH388" s="238"/>
      <c r="AI388" s="238"/>
      <c r="AJ388" s="23" t="s">
        <v>55</v>
      </c>
      <c r="AK388" s="123"/>
    </row>
    <row r="389" spans="1:39" s="76" customFormat="1" ht="108" x14ac:dyDescent="0.2">
      <c r="A389" s="237">
        <f>SUBTOTAL(3,M$5:M389)</f>
        <v>188</v>
      </c>
      <c r="B389" s="237" t="s">
        <v>2223</v>
      </c>
      <c r="C389" s="237" t="s">
        <v>2224</v>
      </c>
      <c r="D389" s="238" t="s">
        <v>2223</v>
      </c>
      <c r="E389" s="237"/>
      <c r="F389" s="22" t="s">
        <v>67</v>
      </c>
      <c r="G389" s="33" t="s">
        <v>2079</v>
      </c>
      <c r="H389" s="22" t="s">
        <v>2080</v>
      </c>
      <c r="I389" s="22">
        <v>113</v>
      </c>
      <c r="J389" s="237"/>
      <c r="K389" s="237" t="s">
        <v>2225</v>
      </c>
      <c r="L389" s="238" t="s">
        <v>2226</v>
      </c>
      <c r="M389" s="237" t="s">
        <v>2227</v>
      </c>
      <c r="N389" s="237" t="s">
        <v>2228</v>
      </c>
      <c r="O389" s="238" t="s">
        <v>2228</v>
      </c>
      <c r="P389" s="24" t="s">
        <v>2229</v>
      </c>
      <c r="Q389" s="22" t="s">
        <v>96</v>
      </c>
      <c r="R389" s="40" t="s">
        <v>227</v>
      </c>
      <c r="S389" s="40"/>
      <c r="T389" s="25" t="s">
        <v>46</v>
      </c>
      <c r="U389" s="61" t="s">
        <v>2230</v>
      </c>
      <c r="V389" s="191" t="s">
        <v>783</v>
      </c>
      <c r="W389" s="41"/>
      <c r="X389" s="29">
        <v>9.76</v>
      </c>
      <c r="Y389" s="22">
        <v>2.23</v>
      </c>
      <c r="Z389" s="35">
        <v>0.66</v>
      </c>
      <c r="AA389" s="41">
        <v>0.06</v>
      </c>
      <c r="AB389" s="40">
        <v>0.13</v>
      </c>
      <c r="AC389" s="22" t="s">
        <v>2052</v>
      </c>
      <c r="AD389" s="22" t="s">
        <v>122</v>
      </c>
      <c r="AE389" s="238" t="s">
        <v>146</v>
      </c>
      <c r="AF389" s="238" t="s">
        <v>2231</v>
      </c>
      <c r="AG389" s="238" t="s">
        <v>2089</v>
      </c>
      <c r="AH389" s="238" t="s">
        <v>2090</v>
      </c>
      <c r="AI389" s="238" t="s">
        <v>2091</v>
      </c>
      <c r="AJ389" s="23" t="s">
        <v>2172</v>
      </c>
      <c r="AK389" s="50"/>
      <c r="AL389" s="36">
        <f>AB389/Y389</f>
        <v>5.829596412556054E-2</v>
      </c>
    </row>
    <row r="390" spans="1:39" s="76" customFormat="1" ht="72" x14ac:dyDescent="0.25">
      <c r="A390" s="237"/>
      <c r="B390" s="237"/>
      <c r="C390" s="237"/>
      <c r="D390" s="238"/>
      <c r="E390" s="237"/>
      <c r="F390" s="22"/>
      <c r="G390" s="33" t="s">
        <v>2079</v>
      </c>
      <c r="H390" s="22"/>
      <c r="I390" s="22">
        <v>113</v>
      </c>
      <c r="J390" s="237"/>
      <c r="K390" s="237"/>
      <c r="L390" s="238"/>
      <c r="M390" s="237"/>
      <c r="N390" s="237"/>
      <c r="O390" s="238"/>
      <c r="P390" s="24" t="s">
        <v>2109</v>
      </c>
      <c r="Q390" s="22" t="s">
        <v>43</v>
      </c>
      <c r="R390" s="22" t="s">
        <v>57</v>
      </c>
      <c r="S390" s="22"/>
      <c r="T390" s="25" t="s">
        <v>46</v>
      </c>
      <c r="U390" s="183" t="s">
        <v>2232</v>
      </c>
      <c r="V390" s="184" t="s">
        <v>2233</v>
      </c>
      <c r="W390" s="40">
        <v>9.68</v>
      </c>
      <c r="X390" s="29"/>
      <c r="Y390" s="22"/>
      <c r="Z390" s="35"/>
      <c r="AA390" s="41"/>
      <c r="AB390" s="40"/>
      <c r="AC390" s="30" t="s">
        <v>61</v>
      </c>
      <c r="AD390" s="22"/>
      <c r="AE390" s="238"/>
      <c r="AF390" s="238"/>
      <c r="AG390" s="238"/>
      <c r="AH390" s="238"/>
      <c r="AI390" s="238"/>
      <c r="AJ390" s="23" t="s">
        <v>55</v>
      </c>
      <c r="AK390" s="50"/>
    </row>
    <row r="391" spans="1:39" s="76" customFormat="1" ht="144" x14ac:dyDescent="0.25">
      <c r="A391" s="237">
        <f>SUBTOTAL(3,M$5:M391)</f>
        <v>189</v>
      </c>
      <c r="B391" s="237" t="s">
        <v>2234</v>
      </c>
      <c r="C391" s="237" t="s">
        <v>2235</v>
      </c>
      <c r="D391" s="238" t="s">
        <v>2234</v>
      </c>
      <c r="E391" s="237"/>
      <c r="F391" s="22" t="s">
        <v>67</v>
      </c>
      <c r="G391" s="33" t="s">
        <v>2079</v>
      </c>
      <c r="H391" s="22" t="s">
        <v>2080</v>
      </c>
      <c r="I391" s="22">
        <v>114</v>
      </c>
      <c r="J391" s="237"/>
      <c r="K391" s="237" t="s">
        <v>2236</v>
      </c>
      <c r="L391" s="238" t="s">
        <v>2237</v>
      </c>
      <c r="M391" s="237" t="s">
        <v>2238</v>
      </c>
      <c r="N391" s="237" t="s">
        <v>2239</v>
      </c>
      <c r="O391" s="238" t="s">
        <v>2239</v>
      </c>
      <c r="P391" s="24" t="s">
        <v>2240</v>
      </c>
      <c r="Q391" s="22" t="s">
        <v>43</v>
      </c>
      <c r="R391" s="22" t="s">
        <v>57</v>
      </c>
      <c r="S391" s="22"/>
      <c r="T391" s="25" t="s">
        <v>46</v>
      </c>
      <c r="U391" s="183" t="s">
        <v>2093</v>
      </c>
      <c r="V391" s="184" t="s">
        <v>2241</v>
      </c>
      <c r="W391" s="40">
        <v>41.19</v>
      </c>
      <c r="X391" s="40" t="s">
        <v>73</v>
      </c>
      <c r="Y391" s="22" t="s">
        <v>73</v>
      </c>
      <c r="Z391" s="22" t="s">
        <v>73</v>
      </c>
      <c r="AA391" s="40" t="s">
        <v>73</v>
      </c>
      <c r="AB391" s="40" t="s">
        <v>73</v>
      </c>
      <c r="AC391" s="98" t="s">
        <v>715</v>
      </c>
      <c r="AD391" s="22" t="s">
        <v>73</v>
      </c>
      <c r="AE391" s="72" t="s">
        <v>50</v>
      </c>
      <c r="AF391" s="74" t="s">
        <v>73</v>
      </c>
      <c r="AG391" s="238" t="s">
        <v>2089</v>
      </c>
      <c r="AH391" s="279"/>
      <c r="AI391" s="279"/>
      <c r="AJ391" s="23" t="s">
        <v>55</v>
      </c>
      <c r="AK391" s="50"/>
    </row>
    <row r="392" spans="1:39" s="76" customFormat="1" ht="126" x14ac:dyDescent="0.25">
      <c r="A392" s="237"/>
      <c r="B392" s="237"/>
      <c r="C392" s="237"/>
      <c r="D392" s="238"/>
      <c r="E392" s="237"/>
      <c r="F392" s="22"/>
      <c r="G392" s="33" t="s">
        <v>2079</v>
      </c>
      <c r="H392" s="22"/>
      <c r="I392" s="22">
        <v>114</v>
      </c>
      <c r="J392" s="237"/>
      <c r="K392" s="237"/>
      <c r="L392" s="238"/>
      <c r="M392" s="237"/>
      <c r="N392" s="237"/>
      <c r="O392" s="238"/>
      <c r="P392" s="24" t="s">
        <v>2242</v>
      </c>
      <c r="Q392" s="22" t="s">
        <v>43</v>
      </c>
      <c r="R392" s="22" t="s">
        <v>80</v>
      </c>
      <c r="S392" s="22"/>
      <c r="T392" s="25" t="s">
        <v>58</v>
      </c>
      <c r="U392" s="183" t="s">
        <v>2243</v>
      </c>
      <c r="V392" s="184" t="s">
        <v>2244</v>
      </c>
      <c r="W392" s="40">
        <v>29.84</v>
      </c>
      <c r="X392" s="40"/>
      <c r="Y392" s="22"/>
      <c r="Z392" s="22"/>
      <c r="AA392" s="40"/>
      <c r="AB392" s="40"/>
      <c r="AC392" s="34" t="s">
        <v>83</v>
      </c>
      <c r="AD392" s="22"/>
      <c r="AE392" s="72" t="s">
        <v>50</v>
      </c>
      <c r="AF392" s="74" t="s">
        <v>73</v>
      </c>
      <c r="AG392" s="279"/>
      <c r="AH392" s="279"/>
      <c r="AI392" s="279"/>
      <c r="AJ392" s="23" t="s">
        <v>55</v>
      </c>
      <c r="AK392" s="50"/>
    </row>
    <row r="393" spans="1:39" s="76" customFormat="1" ht="126" x14ac:dyDescent="0.25">
      <c r="A393" s="38">
        <f>SUBTOTAL(3,M$5:M393)</f>
        <v>190</v>
      </c>
      <c r="B393" s="22" t="s">
        <v>2234</v>
      </c>
      <c r="C393" s="22" t="s">
        <v>2245</v>
      </c>
      <c r="D393" s="23" t="s">
        <v>2234</v>
      </c>
      <c r="E393" s="22"/>
      <c r="F393" s="22"/>
      <c r="G393" s="33" t="s">
        <v>2079</v>
      </c>
      <c r="H393" s="22"/>
      <c r="I393" s="22">
        <v>114</v>
      </c>
      <c r="J393" s="22"/>
      <c r="K393" s="22" t="s">
        <v>2236</v>
      </c>
      <c r="L393" s="23" t="s">
        <v>2237</v>
      </c>
      <c r="M393" s="22" t="s">
        <v>2246</v>
      </c>
      <c r="N393" s="22" t="s">
        <v>2247</v>
      </c>
      <c r="O393" s="23" t="s">
        <v>2247</v>
      </c>
      <c r="P393" s="24" t="s">
        <v>2248</v>
      </c>
      <c r="Q393" s="22" t="s">
        <v>43</v>
      </c>
      <c r="R393" s="22" t="s">
        <v>80</v>
      </c>
      <c r="S393" s="22"/>
      <c r="T393" s="25" t="s">
        <v>46</v>
      </c>
      <c r="U393" s="26" t="s">
        <v>2249</v>
      </c>
      <c r="V393" s="66" t="s">
        <v>2250</v>
      </c>
      <c r="W393" s="29">
        <v>14.33</v>
      </c>
      <c r="X393" s="40"/>
      <c r="Y393" s="22"/>
      <c r="Z393" s="22"/>
      <c r="AA393" s="40"/>
      <c r="AB393" s="40"/>
      <c r="AC393" s="34" t="s">
        <v>83</v>
      </c>
      <c r="AD393" s="22"/>
      <c r="AE393" s="72" t="s">
        <v>50</v>
      </c>
      <c r="AF393" s="74" t="s">
        <v>73</v>
      </c>
      <c r="AG393" s="23" t="s">
        <v>2089</v>
      </c>
      <c r="AH393" s="72"/>
      <c r="AI393" s="72"/>
      <c r="AJ393" s="23" t="s">
        <v>55</v>
      </c>
      <c r="AK393" s="50"/>
    </row>
    <row r="394" spans="1:39" s="76" customFormat="1" ht="198" x14ac:dyDescent="0.25">
      <c r="A394" s="38">
        <f>SUBTOTAL(3,M$5:M394)</f>
        <v>191</v>
      </c>
      <c r="B394" s="192" t="s">
        <v>2127</v>
      </c>
      <c r="C394" s="192" t="s">
        <v>2251</v>
      </c>
      <c r="D394" s="193" t="s">
        <v>2127</v>
      </c>
      <c r="E394" s="192"/>
      <c r="F394" s="194" t="s">
        <v>67</v>
      </c>
      <c r="G394" s="195" t="s">
        <v>2252</v>
      </c>
      <c r="H394" s="194" t="s">
        <v>2080</v>
      </c>
      <c r="I394" s="194">
        <v>115</v>
      </c>
      <c r="J394" s="66"/>
      <c r="K394" s="66" t="s">
        <v>2129</v>
      </c>
      <c r="L394" s="196" t="s">
        <v>2130</v>
      </c>
      <c r="M394" s="192" t="s">
        <v>2253</v>
      </c>
      <c r="N394" s="197" t="s">
        <v>2254</v>
      </c>
      <c r="O394" s="198" t="s">
        <v>2254</v>
      </c>
      <c r="P394" s="24"/>
      <c r="Q394" s="22"/>
      <c r="R394" s="22"/>
      <c r="S394" s="22"/>
      <c r="T394" s="25"/>
      <c r="U394" s="26"/>
      <c r="V394" s="26"/>
      <c r="W394" s="29"/>
      <c r="X394" s="40"/>
      <c r="Y394" s="22"/>
      <c r="Z394" s="22"/>
      <c r="AA394" s="40"/>
      <c r="AB394" s="40"/>
      <c r="AC394" s="22"/>
      <c r="AD394" s="22"/>
      <c r="AE394" s="72" t="s">
        <v>50</v>
      </c>
      <c r="AF394" s="74" t="s">
        <v>73</v>
      </c>
      <c r="AG394" s="285" t="s">
        <v>74</v>
      </c>
      <c r="AH394" s="286"/>
      <c r="AI394" s="287"/>
      <c r="AJ394" s="23" t="s">
        <v>74</v>
      </c>
      <c r="AK394" s="50"/>
    </row>
    <row r="395" spans="1:39" customFormat="1" ht="126" x14ac:dyDescent="0.25">
      <c r="A395" s="237">
        <f>SUBTOTAL(3,M$5:M395)</f>
        <v>192</v>
      </c>
      <c r="B395" s="237" t="s">
        <v>2255</v>
      </c>
      <c r="C395" s="237" t="s">
        <v>2256</v>
      </c>
      <c r="D395" s="238" t="s">
        <v>2255</v>
      </c>
      <c r="E395" s="237"/>
      <c r="F395" s="22" t="s">
        <v>67</v>
      </c>
      <c r="G395" s="23" t="s">
        <v>999</v>
      </c>
      <c r="H395" s="22" t="s">
        <v>2080</v>
      </c>
      <c r="I395" s="22">
        <v>116</v>
      </c>
      <c r="J395" s="237"/>
      <c r="K395" s="237" t="s">
        <v>2257</v>
      </c>
      <c r="L395" s="238" t="s">
        <v>2258</v>
      </c>
      <c r="M395" s="237" t="s">
        <v>2259</v>
      </c>
      <c r="N395" s="237" t="s">
        <v>2260</v>
      </c>
      <c r="O395" s="238" t="s">
        <v>2260</v>
      </c>
      <c r="P395" s="24" t="s">
        <v>1033</v>
      </c>
      <c r="Q395" s="22" t="s">
        <v>96</v>
      </c>
      <c r="R395" s="40" t="s">
        <v>2261</v>
      </c>
      <c r="S395" s="40"/>
      <c r="T395" s="25" t="s">
        <v>46</v>
      </c>
      <c r="U395" s="31" t="s">
        <v>2262</v>
      </c>
      <c r="V395" s="31" t="s">
        <v>2263</v>
      </c>
      <c r="W395" s="22"/>
      <c r="X395" s="40">
        <v>29.98</v>
      </c>
      <c r="Y395" s="22">
        <v>22.42</v>
      </c>
      <c r="Z395" s="35">
        <v>0.77</v>
      </c>
      <c r="AA395" s="41">
        <v>0.8</v>
      </c>
      <c r="AB395" s="40">
        <v>17.829999999999998</v>
      </c>
      <c r="AC395" s="22" t="s">
        <v>1036</v>
      </c>
      <c r="AD395" s="22" t="s">
        <v>191</v>
      </c>
      <c r="AE395" s="279" t="s">
        <v>146</v>
      </c>
      <c r="AF395" s="265" t="s">
        <v>2264</v>
      </c>
      <c r="AG395" s="238" t="s">
        <v>1010</v>
      </c>
      <c r="AH395" s="238" t="s">
        <v>2265</v>
      </c>
      <c r="AI395" s="238" t="s">
        <v>2266</v>
      </c>
      <c r="AJ395" s="72"/>
      <c r="AK395" s="50"/>
      <c r="AL395" s="36">
        <f>AB395/Y395</f>
        <v>0.79527207850133796</v>
      </c>
    </row>
    <row r="396" spans="1:39" customFormat="1" ht="72" x14ac:dyDescent="0.25">
      <c r="A396" s="237"/>
      <c r="B396" s="237"/>
      <c r="C396" s="237"/>
      <c r="D396" s="238"/>
      <c r="E396" s="237"/>
      <c r="F396" s="22"/>
      <c r="G396" s="23" t="s">
        <v>999</v>
      </c>
      <c r="H396" s="22"/>
      <c r="I396" s="22">
        <v>116</v>
      </c>
      <c r="J396" s="237"/>
      <c r="K396" s="237"/>
      <c r="L396" s="238"/>
      <c r="M396" s="237"/>
      <c r="N396" s="237"/>
      <c r="O396" s="238"/>
      <c r="P396" s="24" t="s">
        <v>2267</v>
      </c>
      <c r="Q396" s="22" t="s">
        <v>96</v>
      </c>
      <c r="R396" s="22" t="s">
        <v>742</v>
      </c>
      <c r="S396" s="40"/>
      <c r="T396" s="25" t="s">
        <v>58</v>
      </c>
      <c r="U396" s="31" t="s">
        <v>2268</v>
      </c>
      <c r="V396" s="31" t="s">
        <v>2269</v>
      </c>
      <c r="W396" s="22"/>
      <c r="X396" s="40">
        <v>11.98</v>
      </c>
      <c r="Y396" s="22">
        <v>4.4800000000000004</v>
      </c>
      <c r="Z396" s="35">
        <v>1</v>
      </c>
      <c r="AA396" s="41">
        <v>1</v>
      </c>
      <c r="AB396" s="40">
        <v>3.06</v>
      </c>
      <c r="AC396" s="22" t="s">
        <v>1055</v>
      </c>
      <c r="AD396" s="22" t="s">
        <v>191</v>
      </c>
      <c r="AE396" s="279"/>
      <c r="AF396" s="266"/>
      <c r="AG396" s="238"/>
      <c r="AH396" s="238"/>
      <c r="AI396" s="238"/>
      <c r="AJ396" s="72"/>
      <c r="AK396" s="50"/>
      <c r="AL396" s="36">
        <f>AB396/Y396</f>
        <v>0.68303571428571419</v>
      </c>
    </row>
    <row r="397" spans="1:39" customFormat="1" ht="72" x14ac:dyDescent="0.25">
      <c r="A397" s="237"/>
      <c r="B397" s="237"/>
      <c r="C397" s="237"/>
      <c r="D397" s="238"/>
      <c r="E397" s="237"/>
      <c r="F397" s="22"/>
      <c r="G397" s="23" t="s">
        <v>999</v>
      </c>
      <c r="H397" s="22"/>
      <c r="I397" s="22">
        <v>116</v>
      </c>
      <c r="J397" s="237"/>
      <c r="K397" s="237"/>
      <c r="L397" s="238"/>
      <c r="M397" s="237"/>
      <c r="N397" s="237"/>
      <c r="O397" s="238"/>
      <c r="P397" s="24" t="s">
        <v>1015</v>
      </c>
      <c r="Q397" s="22" t="s">
        <v>43</v>
      </c>
      <c r="R397" s="22" t="s">
        <v>57</v>
      </c>
      <c r="S397" s="22"/>
      <c r="T397" s="25" t="s">
        <v>46</v>
      </c>
      <c r="U397" s="26" t="s">
        <v>2270</v>
      </c>
      <c r="V397" s="66" t="s">
        <v>2271</v>
      </c>
      <c r="W397" s="29">
        <v>59.62</v>
      </c>
      <c r="X397" s="40"/>
      <c r="Y397" s="22"/>
      <c r="Z397" s="35"/>
      <c r="AA397" s="41"/>
      <c r="AB397" s="40"/>
      <c r="AC397" s="22"/>
      <c r="AD397" s="22"/>
      <c r="AE397" s="279"/>
      <c r="AF397" s="267"/>
      <c r="AG397" s="238"/>
      <c r="AH397" s="238"/>
      <c r="AI397" s="238"/>
      <c r="AJ397" s="23" t="s">
        <v>55</v>
      </c>
      <c r="AK397" s="50"/>
    </row>
    <row r="398" spans="1:39" customFormat="1" ht="108" x14ac:dyDescent="0.25">
      <c r="A398" s="237">
        <f>SUBTOTAL(3,M$5:M398)</f>
        <v>193</v>
      </c>
      <c r="B398" s="237" t="s">
        <v>2272</v>
      </c>
      <c r="C398" s="237" t="s">
        <v>2273</v>
      </c>
      <c r="D398" s="238" t="s">
        <v>2272</v>
      </c>
      <c r="E398" s="237"/>
      <c r="F398" s="22" t="s">
        <v>67</v>
      </c>
      <c r="G398" s="23" t="s">
        <v>999</v>
      </c>
      <c r="H398" s="22" t="s">
        <v>2080</v>
      </c>
      <c r="I398" s="22">
        <v>117</v>
      </c>
      <c r="J398" s="237"/>
      <c r="K398" s="237" t="s">
        <v>2274</v>
      </c>
      <c r="L398" s="238" t="s">
        <v>2275</v>
      </c>
      <c r="M398" s="22" t="s">
        <v>2276</v>
      </c>
      <c r="N398" s="22" t="s">
        <v>2277</v>
      </c>
      <c r="O398" s="23" t="s">
        <v>2277</v>
      </c>
      <c r="P398" s="24" t="s">
        <v>1015</v>
      </c>
      <c r="Q398" s="22" t="s">
        <v>43</v>
      </c>
      <c r="R398" s="22" t="s">
        <v>57</v>
      </c>
      <c r="S398" s="22"/>
      <c r="T398" s="25" t="s">
        <v>46</v>
      </c>
      <c r="U398" s="26" t="s">
        <v>2278</v>
      </c>
      <c r="V398" s="66" t="s">
        <v>2279</v>
      </c>
      <c r="W398" s="29">
        <v>4.9400000000000004</v>
      </c>
      <c r="X398" s="40"/>
      <c r="Y398" s="22"/>
      <c r="Z398" s="22"/>
      <c r="AA398" s="40"/>
      <c r="AB398" s="40"/>
      <c r="AC398" s="199" t="s">
        <v>337</v>
      </c>
      <c r="AD398" s="22"/>
      <c r="AE398" s="23" t="s">
        <v>2280</v>
      </c>
      <c r="AF398" s="23" t="s">
        <v>2281</v>
      </c>
      <c r="AG398" s="23" t="s">
        <v>1010</v>
      </c>
      <c r="AH398" s="39" t="s">
        <v>2265</v>
      </c>
      <c r="AI398" s="39" t="s">
        <v>2266</v>
      </c>
      <c r="AJ398" s="23" t="s">
        <v>55</v>
      </c>
      <c r="AK398" s="50"/>
    </row>
    <row r="399" spans="1:39" ht="54" x14ac:dyDescent="0.25">
      <c r="A399" s="237"/>
      <c r="B399" s="237"/>
      <c r="C399" s="237"/>
      <c r="D399" s="238"/>
      <c r="E399" s="237"/>
      <c r="F399" s="200"/>
      <c r="G399" s="33" t="s">
        <v>999</v>
      </c>
      <c r="H399" s="200"/>
      <c r="I399" s="200">
        <v>117</v>
      </c>
      <c r="J399" s="237"/>
      <c r="K399" s="237"/>
      <c r="L399" s="238"/>
      <c r="M399" s="237" t="s">
        <v>2282</v>
      </c>
      <c r="N399" s="280" t="s">
        <v>2283</v>
      </c>
      <c r="O399" s="279" t="s">
        <v>2283</v>
      </c>
      <c r="P399" s="24" t="s">
        <v>1015</v>
      </c>
      <c r="Q399" s="22" t="s">
        <v>43</v>
      </c>
      <c r="R399" s="22" t="s">
        <v>57</v>
      </c>
      <c r="S399" s="22"/>
      <c r="T399" s="25" t="s">
        <v>46</v>
      </c>
      <c r="U399" s="26" t="s">
        <v>2284</v>
      </c>
      <c r="V399" s="66" t="s">
        <v>2285</v>
      </c>
      <c r="W399" s="29">
        <v>16.88</v>
      </c>
      <c r="X399" s="201"/>
      <c r="Y399" s="22"/>
      <c r="Z399" s="40"/>
      <c r="AA399" s="40"/>
      <c r="AB399" s="40"/>
      <c r="AC399" s="30" t="s">
        <v>61</v>
      </c>
      <c r="AD399" s="22"/>
      <c r="AE399" s="279" t="s">
        <v>50</v>
      </c>
      <c r="AF399" s="279" t="s">
        <v>73</v>
      </c>
      <c r="AG399" s="238" t="s">
        <v>1010</v>
      </c>
      <c r="AH399" s="238" t="s">
        <v>2265</v>
      </c>
      <c r="AI399" s="238" t="s">
        <v>2266</v>
      </c>
      <c r="AJ399" s="23" t="s">
        <v>55</v>
      </c>
    </row>
    <row r="400" spans="1:39" s="1" customFormat="1" ht="126" x14ac:dyDescent="0.25">
      <c r="A400" s="237"/>
      <c r="B400" s="237"/>
      <c r="C400" s="237"/>
      <c r="D400" s="238"/>
      <c r="E400" s="237"/>
      <c r="F400" s="200"/>
      <c r="G400" s="33" t="s">
        <v>999</v>
      </c>
      <c r="H400" s="200"/>
      <c r="I400" s="200">
        <v>117</v>
      </c>
      <c r="J400" s="237"/>
      <c r="K400" s="237"/>
      <c r="L400" s="238"/>
      <c r="M400" s="280"/>
      <c r="N400" s="280"/>
      <c r="O400" s="279"/>
      <c r="P400" s="24" t="s">
        <v>2286</v>
      </c>
      <c r="Q400" s="22" t="s">
        <v>43</v>
      </c>
      <c r="R400" s="22" t="s">
        <v>80</v>
      </c>
      <c r="S400" s="22"/>
      <c r="T400" s="25" t="s">
        <v>58</v>
      </c>
      <c r="U400" s="26" t="s">
        <v>2287</v>
      </c>
      <c r="V400" s="66" t="s">
        <v>2288</v>
      </c>
      <c r="W400" s="29">
        <v>36.81</v>
      </c>
      <c r="X400" s="201"/>
      <c r="Y400" s="22"/>
      <c r="Z400" s="40"/>
      <c r="AA400" s="40"/>
      <c r="AB400" s="40"/>
      <c r="AC400" s="34" t="s">
        <v>83</v>
      </c>
      <c r="AD400" s="22"/>
      <c r="AE400" s="279"/>
      <c r="AF400" s="279"/>
      <c r="AG400" s="238"/>
      <c r="AH400" s="238"/>
      <c r="AI400" s="238"/>
      <c r="AJ400" s="23" t="s">
        <v>55</v>
      </c>
      <c r="AL400" s="2"/>
      <c r="AM400" s="2"/>
    </row>
    <row r="401" spans="1:39" s="1" customFormat="1" x14ac:dyDescent="0.2">
      <c r="A401" s="202"/>
      <c r="B401" s="203"/>
      <c r="C401" s="203"/>
      <c r="D401" s="203"/>
      <c r="E401" s="204"/>
      <c r="F401" s="205"/>
      <c r="G401" s="206"/>
      <c r="H401" s="207"/>
      <c r="I401" s="208"/>
      <c r="J401" s="208"/>
      <c r="K401" s="209"/>
      <c r="L401" s="210"/>
      <c r="M401" s="211"/>
      <c r="N401" s="212"/>
      <c r="O401" s="212"/>
      <c r="P401" s="213"/>
      <c r="Q401" s="214"/>
      <c r="R401" s="215"/>
      <c r="S401" s="216"/>
      <c r="T401" s="180"/>
      <c r="U401" s="216"/>
      <c r="V401" s="217"/>
      <c r="W401" s="218"/>
      <c r="X401" s="218"/>
      <c r="Y401" s="218"/>
      <c r="Z401" s="219"/>
      <c r="AA401" s="219"/>
      <c r="AB401" s="219"/>
      <c r="AE401" s="220"/>
      <c r="AF401" s="221"/>
      <c r="AG401" s="221"/>
      <c r="AH401" s="221"/>
      <c r="AI401" s="221"/>
      <c r="AJ401" s="222"/>
      <c r="AL401" s="2"/>
      <c r="AM401" s="2"/>
    </row>
  </sheetData>
  <autoFilter ref="A4:AP4">
    <filterColumn colId="19" showButton="0"/>
  </autoFilter>
  <mergeCells count="2045">
    <mergeCell ref="AH399:AH400"/>
    <mergeCell ref="AI399:AI400"/>
    <mergeCell ref="A1:AI1"/>
    <mergeCell ref="M399:M400"/>
    <mergeCell ref="N399:N400"/>
    <mergeCell ref="O399:O400"/>
    <mergeCell ref="AE399:AE400"/>
    <mergeCell ref="AF399:AF400"/>
    <mergeCell ref="AG399:AG400"/>
    <mergeCell ref="AH395:AH397"/>
    <mergeCell ref="AI395:AI397"/>
    <mergeCell ref="A398:A400"/>
    <mergeCell ref="B398:B400"/>
    <mergeCell ref="C398:C400"/>
    <mergeCell ref="D398:D400"/>
    <mergeCell ref="E398:E400"/>
    <mergeCell ref="J398:J400"/>
    <mergeCell ref="K398:K400"/>
    <mergeCell ref="L398:L400"/>
    <mergeCell ref="M395:M397"/>
    <mergeCell ref="N395:N397"/>
    <mergeCell ref="O395:O397"/>
    <mergeCell ref="AE395:AE397"/>
    <mergeCell ref="AF395:AF397"/>
    <mergeCell ref="AG395:AG397"/>
    <mergeCell ref="AI391:AI392"/>
    <mergeCell ref="AG394:AI394"/>
    <mergeCell ref="A395:A397"/>
    <mergeCell ref="B395:B397"/>
    <mergeCell ref="C395:C397"/>
    <mergeCell ref="D395:D397"/>
    <mergeCell ref="E395:E397"/>
    <mergeCell ref="J395:J397"/>
    <mergeCell ref="K395:K397"/>
    <mergeCell ref="L395:L397"/>
    <mergeCell ref="L391:L392"/>
    <mergeCell ref="M391:M392"/>
    <mergeCell ref="N391:N392"/>
    <mergeCell ref="O391:O392"/>
    <mergeCell ref="AG391:AG392"/>
    <mergeCell ref="AH391:AH392"/>
    <mergeCell ref="AG389:AG390"/>
    <mergeCell ref="AH389:AH390"/>
    <mergeCell ref="AI389:AI390"/>
    <mergeCell ref="A391:A392"/>
    <mergeCell ref="B391:B392"/>
    <mergeCell ref="C391:C392"/>
    <mergeCell ref="D391:D392"/>
    <mergeCell ref="E391:E392"/>
    <mergeCell ref="J391:J392"/>
    <mergeCell ref="K391:K392"/>
    <mergeCell ref="L389:L390"/>
    <mergeCell ref="M389:M390"/>
    <mergeCell ref="N389:N390"/>
    <mergeCell ref="O389:O390"/>
    <mergeCell ref="AE389:AE390"/>
    <mergeCell ref="AF389:AF390"/>
    <mergeCell ref="AI386:AI388"/>
    <mergeCell ref="A389:A390"/>
    <mergeCell ref="B389:B390"/>
    <mergeCell ref="C389:C390"/>
    <mergeCell ref="D389:D390"/>
    <mergeCell ref="E389:E390"/>
    <mergeCell ref="J389:J390"/>
    <mergeCell ref="K389:K390"/>
    <mergeCell ref="AF383:AF385"/>
    <mergeCell ref="AG383:AG385"/>
    <mergeCell ref="AH383:AH385"/>
    <mergeCell ref="AI383:AI385"/>
    <mergeCell ref="A386:A388"/>
    <mergeCell ref="M386:M388"/>
    <mergeCell ref="N386:N388"/>
    <mergeCell ref="O386:O388"/>
    <mergeCell ref="AE386:AE388"/>
    <mergeCell ref="AF386:AF388"/>
    <mergeCell ref="C383:C388"/>
    <mergeCell ref="D383:D388"/>
    <mergeCell ref="E383:E388"/>
    <mergeCell ref="M383:M385"/>
    <mergeCell ref="N383:N385"/>
    <mergeCell ref="O383:O385"/>
    <mergeCell ref="AE383:AE385"/>
    <mergeCell ref="N381:N382"/>
    <mergeCell ref="O381:O382"/>
    <mergeCell ref="AE381:AE382"/>
    <mergeCell ref="AF381:AF382"/>
    <mergeCell ref="AG381:AG382"/>
    <mergeCell ref="AH381:AH382"/>
    <mergeCell ref="G381:G382"/>
    <mergeCell ref="H381:H386"/>
    <mergeCell ref="J381:J388"/>
    <mergeCell ref="K381:K388"/>
    <mergeCell ref="L381:L388"/>
    <mergeCell ref="M381:M382"/>
    <mergeCell ref="AG386:AG388"/>
    <mergeCell ref="AH386:AH388"/>
    <mergeCell ref="A371:A376"/>
    <mergeCell ref="B371:B376"/>
    <mergeCell ref="C371:C376"/>
    <mergeCell ref="D371:D376"/>
    <mergeCell ref="E371:E376"/>
    <mergeCell ref="F371:F376"/>
    <mergeCell ref="H371:H376"/>
    <mergeCell ref="AF378:AF380"/>
    <mergeCell ref="AG378:AG380"/>
    <mergeCell ref="AH378:AH380"/>
    <mergeCell ref="AI378:AI380"/>
    <mergeCell ref="A381:A382"/>
    <mergeCell ref="B381:B382"/>
    <mergeCell ref="C381:C382"/>
    <mergeCell ref="D381:D382"/>
    <mergeCell ref="E381:E382"/>
    <mergeCell ref="F381:F386"/>
    <mergeCell ref="L377:L380"/>
    <mergeCell ref="A378:A380"/>
    <mergeCell ref="M378:M380"/>
    <mergeCell ref="N378:N380"/>
    <mergeCell ref="O378:O380"/>
    <mergeCell ref="AE378:AE380"/>
    <mergeCell ref="B377:B380"/>
    <mergeCell ref="C377:C380"/>
    <mergeCell ref="D377:D380"/>
    <mergeCell ref="E377:E380"/>
    <mergeCell ref="J377:J380"/>
    <mergeCell ref="K377:K380"/>
    <mergeCell ref="AI381:AI382"/>
    <mergeCell ref="A383:A385"/>
    <mergeCell ref="B383:B388"/>
    <mergeCell ref="H362:H366"/>
    <mergeCell ref="J362:J368"/>
    <mergeCell ref="K362:K368"/>
    <mergeCell ref="L362:L368"/>
    <mergeCell ref="M362:M363"/>
    <mergeCell ref="N362:N363"/>
    <mergeCell ref="M364:M368"/>
    <mergeCell ref="N364:N368"/>
    <mergeCell ref="X371:X374"/>
    <mergeCell ref="AE371:AE376"/>
    <mergeCell ref="AF371:AF376"/>
    <mergeCell ref="AG371:AG376"/>
    <mergeCell ref="AH371:AH376"/>
    <mergeCell ref="AI371:AI376"/>
    <mergeCell ref="J371:J376"/>
    <mergeCell ref="K371:K376"/>
    <mergeCell ref="L371:L376"/>
    <mergeCell ref="M371:M376"/>
    <mergeCell ref="N371:N376"/>
    <mergeCell ref="O371:O376"/>
    <mergeCell ref="AG369:AG370"/>
    <mergeCell ref="AH369:AH370"/>
    <mergeCell ref="AI369:AI370"/>
    <mergeCell ref="A362:A363"/>
    <mergeCell ref="B362:B368"/>
    <mergeCell ref="C362:C368"/>
    <mergeCell ref="D362:D368"/>
    <mergeCell ref="E362:E368"/>
    <mergeCell ref="F362:F366"/>
    <mergeCell ref="A364:A368"/>
    <mergeCell ref="O359:O361"/>
    <mergeCell ref="AE359:AE361"/>
    <mergeCell ref="AF359:AF361"/>
    <mergeCell ref="AG359:AG361"/>
    <mergeCell ref="AH359:AH361"/>
    <mergeCell ref="AI359:AI361"/>
    <mergeCell ref="E359:E361"/>
    <mergeCell ref="J359:J361"/>
    <mergeCell ref="K359:K361"/>
    <mergeCell ref="L359:L361"/>
    <mergeCell ref="M359:M361"/>
    <mergeCell ref="N359:N361"/>
    <mergeCell ref="O364:O368"/>
    <mergeCell ref="AG364:AG368"/>
    <mergeCell ref="AH364:AH368"/>
    <mergeCell ref="AI364:AI368"/>
    <mergeCell ref="X365:X366"/>
    <mergeCell ref="AE365:AE368"/>
    <mergeCell ref="AF365:AF368"/>
    <mergeCell ref="O362:O363"/>
    <mergeCell ref="AE362:AE363"/>
    <mergeCell ref="AF362:AF363"/>
    <mergeCell ref="AG362:AG363"/>
    <mergeCell ref="AH362:AH363"/>
    <mergeCell ref="AI362:AI363"/>
    <mergeCell ref="O353:O358"/>
    <mergeCell ref="AE353:AE358"/>
    <mergeCell ref="AF353:AF358"/>
    <mergeCell ref="AG353:AG358"/>
    <mergeCell ref="AH353:AH358"/>
    <mergeCell ref="AI353:AI358"/>
    <mergeCell ref="H353:H360"/>
    <mergeCell ref="J353:J358"/>
    <mergeCell ref="K353:K358"/>
    <mergeCell ref="L353:L358"/>
    <mergeCell ref="M353:M358"/>
    <mergeCell ref="N353:N358"/>
    <mergeCell ref="A353:A358"/>
    <mergeCell ref="B353:B358"/>
    <mergeCell ref="C353:C358"/>
    <mergeCell ref="D353:D358"/>
    <mergeCell ref="E353:E358"/>
    <mergeCell ref="F353:F360"/>
    <mergeCell ref="A359:A361"/>
    <mergeCell ref="B359:B361"/>
    <mergeCell ref="C359:C361"/>
    <mergeCell ref="D359:D361"/>
    <mergeCell ref="O347:O352"/>
    <mergeCell ref="AE347:AE352"/>
    <mergeCell ref="AF347:AF352"/>
    <mergeCell ref="AG347:AG352"/>
    <mergeCell ref="AH347:AH352"/>
    <mergeCell ref="AI347:AI352"/>
    <mergeCell ref="H347:H349"/>
    <mergeCell ref="J347:J352"/>
    <mergeCell ref="K347:K352"/>
    <mergeCell ref="L347:L352"/>
    <mergeCell ref="M347:M352"/>
    <mergeCell ref="N347:N352"/>
    <mergeCell ref="A347:A352"/>
    <mergeCell ref="B347:B352"/>
    <mergeCell ref="C347:C352"/>
    <mergeCell ref="D347:D352"/>
    <mergeCell ref="E347:E352"/>
    <mergeCell ref="F347:F349"/>
    <mergeCell ref="AI343:AI344"/>
    <mergeCell ref="A345:A346"/>
    <mergeCell ref="M345:M346"/>
    <mergeCell ref="N345:N346"/>
    <mergeCell ref="O345:O346"/>
    <mergeCell ref="AE345:AE346"/>
    <mergeCell ref="AF345:AF346"/>
    <mergeCell ref="AG345:AG346"/>
    <mergeCell ref="AH345:AH346"/>
    <mergeCell ref="AI345:AI346"/>
    <mergeCell ref="N343:N344"/>
    <mergeCell ref="O343:O344"/>
    <mergeCell ref="AE343:AE344"/>
    <mergeCell ref="AF343:AF344"/>
    <mergeCell ref="AG343:AG344"/>
    <mergeCell ref="AH343:AH344"/>
    <mergeCell ref="F343:F345"/>
    <mergeCell ref="H343:H345"/>
    <mergeCell ref="J343:J346"/>
    <mergeCell ref="K343:K346"/>
    <mergeCell ref="L343:L346"/>
    <mergeCell ref="M343:M344"/>
    <mergeCell ref="AE339:AE342"/>
    <mergeCell ref="AF339:AF342"/>
    <mergeCell ref="AG339:AG342"/>
    <mergeCell ref="AH339:AH342"/>
    <mergeCell ref="AI339:AI342"/>
    <mergeCell ref="A343:A344"/>
    <mergeCell ref="B343:B346"/>
    <mergeCell ref="C343:C346"/>
    <mergeCell ref="D343:D346"/>
    <mergeCell ref="E343:E346"/>
    <mergeCell ref="J339:J342"/>
    <mergeCell ref="K339:K342"/>
    <mergeCell ref="L339:L342"/>
    <mergeCell ref="M339:M342"/>
    <mergeCell ref="N339:N342"/>
    <mergeCell ref="O339:O342"/>
    <mergeCell ref="AG336:AG338"/>
    <mergeCell ref="AH336:AH338"/>
    <mergeCell ref="AI336:AI338"/>
    <mergeCell ref="A339:A342"/>
    <mergeCell ref="B339:B342"/>
    <mergeCell ref="C339:C342"/>
    <mergeCell ref="D339:D342"/>
    <mergeCell ref="E339:E342"/>
    <mergeCell ref="F339:F342"/>
    <mergeCell ref="H339:H342"/>
    <mergeCell ref="A336:A338"/>
    <mergeCell ref="M336:M338"/>
    <mergeCell ref="N336:N338"/>
    <mergeCell ref="O336:O338"/>
    <mergeCell ref="AE336:AE338"/>
    <mergeCell ref="AF336:AF338"/>
    <mergeCell ref="AG333:AG335"/>
    <mergeCell ref="AH333:AH335"/>
    <mergeCell ref="AI333:AI335"/>
    <mergeCell ref="A334:A335"/>
    <mergeCell ref="M334:M335"/>
    <mergeCell ref="N334:N335"/>
    <mergeCell ref="O334:O335"/>
    <mergeCell ref="AE334:AE335"/>
    <mergeCell ref="AF334:AF335"/>
    <mergeCell ref="AI330:AI332"/>
    <mergeCell ref="B333:B338"/>
    <mergeCell ref="C333:C338"/>
    <mergeCell ref="D333:D338"/>
    <mergeCell ref="E333:E338"/>
    <mergeCell ref="F333:F336"/>
    <mergeCell ref="H333:H336"/>
    <mergeCell ref="J333:J338"/>
    <mergeCell ref="K333:K338"/>
    <mergeCell ref="L333:L338"/>
    <mergeCell ref="AH328:AH329"/>
    <mergeCell ref="AI328:AI329"/>
    <mergeCell ref="A330:A332"/>
    <mergeCell ref="M330:M332"/>
    <mergeCell ref="N330:N332"/>
    <mergeCell ref="O330:O332"/>
    <mergeCell ref="AE330:AE332"/>
    <mergeCell ref="AF330:AF332"/>
    <mergeCell ref="AG330:AG332"/>
    <mergeCell ref="AH330:AH332"/>
    <mergeCell ref="M328:M329"/>
    <mergeCell ref="N328:N329"/>
    <mergeCell ref="O328:O329"/>
    <mergeCell ref="AE328:AE329"/>
    <mergeCell ref="AF328:AF329"/>
    <mergeCell ref="AG328:AG329"/>
    <mergeCell ref="AH326:AH327"/>
    <mergeCell ref="AI326:AI327"/>
    <mergeCell ref="A328:A329"/>
    <mergeCell ref="B328:B332"/>
    <mergeCell ref="C328:C332"/>
    <mergeCell ref="D328:D332"/>
    <mergeCell ref="E328:E332"/>
    <mergeCell ref="J328:J332"/>
    <mergeCell ref="K328:K332"/>
    <mergeCell ref="L328:L332"/>
    <mergeCell ref="A324:A325"/>
    <mergeCell ref="M324:M325"/>
    <mergeCell ref="N324:N325"/>
    <mergeCell ref="O324:O325"/>
    <mergeCell ref="AE324:AE325"/>
    <mergeCell ref="AF324:AF325"/>
    <mergeCell ref="O322:O323"/>
    <mergeCell ref="AE322:AE323"/>
    <mergeCell ref="AF322:AF323"/>
    <mergeCell ref="AG322:AG323"/>
    <mergeCell ref="AH322:AH323"/>
    <mergeCell ref="AI322:AI323"/>
    <mergeCell ref="H322:H326"/>
    <mergeCell ref="J322:J327"/>
    <mergeCell ref="K322:K327"/>
    <mergeCell ref="L322:L327"/>
    <mergeCell ref="M322:M323"/>
    <mergeCell ref="N322:N323"/>
    <mergeCell ref="AF319:AF321"/>
    <mergeCell ref="AG319:AG321"/>
    <mergeCell ref="AH319:AH321"/>
    <mergeCell ref="AI319:AI321"/>
    <mergeCell ref="A322:A323"/>
    <mergeCell ref="B322:B327"/>
    <mergeCell ref="C322:C327"/>
    <mergeCell ref="D322:D327"/>
    <mergeCell ref="E322:E327"/>
    <mergeCell ref="F322:F326"/>
    <mergeCell ref="K319:K321"/>
    <mergeCell ref="L319:L321"/>
    <mergeCell ref="M319:M321"/>
    <mergeCell ref="N319:N321"/>
    <mergeCell ref="O319:O321"/>
    <mergeCell ref="AE319:AE321"/>
    <mergeCell ref="A319:A321"/>
    <mergeCell ref="B319:B321"/>
    <mergeCell ref="C319:C321"/>
    <mergeCell ref="D319:D321"/>
    <mergeCell ref="E319:E321"/>
    <mergeCell ref="J319:J321"/>
    <mergeCell ref="AG324:AG325"/>
    <mergeCell ref="AH324:AH325"/>
    <mergeCell ref="AI324:AI325"/>
    <mergeCell ref="A326:A327"/>
    <mergeCell ref="M326:M327"/>
    <mergeCell ref="N326:N327"/>
    <mergeCell ref="O326:O327"/>
    <mergeCell ref="AE326:AE327"/>
    <mergeCell ref="AF326:AF327"/>
    <mergeCell ref="AG326:AG327"/>
    <mergeCell ref="O315:O316"/>
    <mergeCell ref="AE315:AE316"/>
    <mergeCell ref="AF315:AF316"/>
    <mergeCell ref="AG315:AG318"/>
    <mergeCell ref="AH315:AH318"/>
    <mergeCell ref="AI315:AI318"/>
    <mergeCell ref="H315:H318"/>
    <mergeCell ref="J315:J318"/>
    <mergeCell ref="K315:K318"/>
    <mergeCell ref="L315:L318"/>
    <mergeCell ref="M315:M316"/>
    <mergeCell ref="N315:N316"/>
    <mergeCell ref="AF313:AF314"/>
    <mergeCell ref="AG313:AG314"/>
    <mergeCell ref="AH313:AH314"/>
    <mergeCell ref="AI313:AI314"/>
    <mergeCell ref="A315:A316"/>
    <mergeCell ref="B315:B318"/>
    <mergeCell ref="C315:C318"/>
    <mergeCell ref="D315:D318"/>
    <mergeCell ref="E315:E318"/>
    <mergeCell ref="F315:F316"/>
    <mergeCell ref="K313:K314"/>
    <mergeCell ref="L313:L314"/>
    <mergeCell ref="M313:M314"/>
    <mergeCell ref="N313:N314"/>
    <mergeCell ref="O313:O314"/>
    <mergeCell ref="AE313:AE314"/>
    <mergeCell ref="AF310:AF312"/>
    <mergeCell ref="AG310:AG312"/>
    <mergeCell ref="AH310:AH312"/>
    <mergeCell ref="AI310:AI312"/>
    <mergeCell ref="A313:A314"/>
    <mergeCell ref="B313:B314"/>
    <mergeCell ref="C313:C314"/>
    <mergeCell ref="D313:D314"/>
    <mergeCell ref="E313:E314"/>
    <mergeCell ref="J313:J314"/>
    <mergeCell ref="K310:K312"/>
    <mergeCell ref="L310:L312"/>
    <mergeCell ref="M310:M312"/>
    <mergeCell ref="N310:N312"/>
    <mergeCell ref="O310:O312"/>
    <mergeCell ref="AE310:AE312"/>
    <mergeCell ref="AF307:AF309"/>
    <mergeCell ref="AG307:AG309"/>
    <mergeCell ref="AH307:AH309"/>
    <mergeCell ref="AI307:AI309"/>
    <mergeCell ref="A310:A312"/>
    <mergeCell ref="B310:B312"/>
    <mergeCell ref="C310:C312"/>
    <mergeCell ref="D310:D312"/>
    <mergeCell ref="E310:E312"/>
    <mergeCell ref="J310:J312"/>
    <mergeCell ref="K307:K309"/>
    <mergeCell ref="L307:L309"/>
    <mergeCell ref="M307:M309"/>
    <mergeCell ref="N307:N309"/>
    <mergeCell ref="O307:O309"/>
    <mergeCell ref="AE307:AE309"/>
    <mergeCell ref="AH305:AH306"/>
    <mergeCell ref="AI305:AI306"/>
    <mergeCell ref="A307:A309"/>
    <mergeCell ref="B307:B309"/>
    <mergeCell ref="C307:C309"/>
    <mergeCell ref="D307:D309"/>
    <mergeCell ref="E307:E309"/>
    <mergeCell ref="F307:F313"/>
    <mergeCell ref="H307:H313"/>
    <mergeCell ref="J307:J309"/>
    <mergeCell ref="M305:M306"/>
    <mergeCell ref="N305:N306"/>
    <mergeCell ref="O305:O306"/>
    <mergeCell ref="AE305:AE306"/>
    <mergeCell ref="AF305:AF306"/>
    <mergeCell ref="AG305:AG306"/>
    <mergeCell ref="AH303:AH304"/>
    <mergeCell ref="AI303:AI304"/>
    <mergeCell ref="A305:A306"/>
    <mergeCell ref="B305:B306"/>
    <mergeCell ref="C305:C306"/>
    <mergeCell ref="D305:D306"/>
    <mergeCell ref="E305:E306"/>
    <mergeCell ref="J305:J306"/>
    <mergeCell ref="K305:K306"/>
    <mergeCell ref="L305:L306"/>
    <mergeCell ref="M303:M304"/>
    <mergeCell ref="N303:N304"/>
    <mergeCell ref="O303:O304"/>
    <mergeCell ref="AE303:AE304"/>
    <mergeCell ref="AF303:AF304"/>
    <mergeCell ref="AG303:AG304"/>
    <mergeCell ref="AI300:AI302"/>
    <mergeCell ref="A301:A302"/>
    <mergeCell ref="A303:A304"/>
    <mergeCell ref="B303:B304"/>
    <mergeCell ref="C303:C304"/>
    <mergeCell ref="D303:D304"/>
    <mergeCell ref="E303:E304"/>
    <mergeCell ref="J303:J304"/>
    <mergeCell ref="K303:K304"/>
    <mergeCell ref="L303:L304"/>
    <mergeCell ref="N300:N302"/>
    <mergeCell ref="O300:O302"/>
    <mergeCell ref="AE300:AE302"/>
    <mergeCell ref="AF300:AF302"/>
    <mergeCell ref="AG300:AG302"/>
    <mergeCell ref="AH300:AH302"/>
    <mergeCell ref="AI295:AI296"/>
    <mergeCell ref="F298:F301"/>
    <mergeCell ref="B300:B302"/>
    <mergeCell ref="C300:C302"/>
    <mergeCell ref="D300:D302"/>
    <mergeCell ref="E300:E302"/>
    <mergeCell ref="J300:J302"/>
    <mergeCell ref="K300:K302"/>
    <mergeCell ref="L300:L302"/>
    <mergeCell ref="M300:M302"/>
    <mergeCell ref="A295:A296"/>
    <mergeCell ref="M295:M296"/>
    <mergeCell ref="N295:N296"/>
    <mergeCell ref="O295:O296"/>
    <mergeCell ref="AE295:AE296"/>
    <mergeCell ref="AF295:AF296"/>
    <mergeCell ref="AI290:AI291"/>
    <mergeCell ref="B294:B296"/>
    <mergeCell ref="C294:C296"/>
    <mergeCell ref="D294:D296"/>
    <mergeCell ref="E294:E296"/>
    <mergeCell ref="J294:J296"/>
    <mergeCell ref="K294:K296"/>
    <mergeCell ref="L294:L296"/>
    <mergeCell ref="AG295:AG296"/>
    <mergeCell ref="AH295:AH296"/>
    <mergeCell ref="N290:N291"/>
    <mergeCell ref="O290:O291"/>
    <mergeCell ref="AE290:AE291"/>
    <mergeCell ref="AF290:AF291"/>
    <mergeCell ref="AG290:AG291"/>
    <mergeCell ref="AH290:AH291"/>
    <mergeCell ref="F290:F293"/>
    <mergeCell ref="H290:H293"/>
    <mergeCell ref="J290:J293"/>
    <mergeCell ref="K290:K293"/>
    <mergeCell ref="L290:L293"/>
    <mergeCell ref="M290:M291"/>
    <mergeCell ref="AE286:AE289"/>
    <mergeCell ref="AF286:AF289"/>
    <mergeCell ref="AG287:AG289"/>
    <mergeCell ref="AH287:AH289"/>
    <mergeCell ref="AI287:AI289"/>
    <mergeCell ref="A290:A291"/>
    <mergeCell ref="B290:B293"/>
    <mergeCell ref="C290:C293"/>
    <mergeCell ref="D290:D293"/>
    <mergeCell ref="E290:E293"/>
    <mergeCell ref="J286:J289"/>
    <mergeCell ref="K286:K289"/>
    <mergeCell ref="L286:L289"/>
    <mergeCell ref="M286:M289"/>
    <mergeCell ref="N286:N289"/>
    <mergeCell ref="O286:O289"/>
    <mergeCell ref="AG282:AG285"/>
    <mergeCell ref="AH284:AH285"/>
    <mergeCell ref="AI284:AI285"/>
    <mergeCell ref="A286:A289"/>
    <mergeCell ref="B286:B289"/>
    <mergeCell ref="C286:C289"/>
    <mergeCell ref="D286:D289"/>
    <mergeCell ref="E286:E289"/>
    <mergeCell ref="F286:F287"/>
    <mergeCell ref="H286:H287"/>
    <mergeCell ref="L282:L285"/>
    <mergeCell ref="M282:M285"/>
    <mergeCell ref="N282:N285"/>
    <mergeCell ref="O282:O285"/>
    <mergeCell ref="AE282:AE285"/>
    <mergeCell ref="AF282:AF285"/>
    <mergeCell ref="A282:A285"/>
    <mergeCell ref="B282:B285"/>
    <mergeCell ref="C282:C285"/>
    <mergeCell ref="D282:D285"/>
    <mergeCell ref="E282:E285"/>
    <mergeCell ref="F282:F284"/>
    <mergeCell ref="H282:H284"/>
    <mergeCell ref="J282:J285"/>
    <mergeCell ref="K282:K285"/>
    <mergeCell ref="N279:N280"/>
    <mergeCell ref="O279:O280"/>
    <mergeCell ref="AE279:AE280"/>
    <mergeCell ref="AF279:AF280"/>
    <mergeCell ref="AG279:AG280"/>
    <mergeCell ref="AH279:AH280"/>
    <mergeCell ref="A279:A280"/>
    <mergeCell ref="B279:B281"/>
    <mergeCell ref="C279:C281"/>
    <mergeCell ref="D279:D281"/>
    <mergeCell ref="E279:E281"/>
    <mergeCell ref="J279:J281"/>
    <mergeCell ref="O277:O278"/>
    <mergeCell ref="AE277:AE278"/>
    <mergeCell ref="AF277:AF278"/>
    <mergeCell ref="AG277:AG278"/>
    <mergeCell ref="AH277:AH278"/>
    <mergeCell ref="AI277:AI278"/>
    <mergeCell ref="N275:N276"/>
    <mergeCell ref="O275:O276"/>
    <mergeCell ref="AE275:AE276"/>
    <mergeCell ref="AF275:AF276"/>
    <mergeCell ref="AG275:AG276"/>
    <mergeCell ref="AH275:AH276"/>
    <mergeCell ref="F275:F281"/>
    <mergeCell ref="H275:H281"/>
    <mergeCell ref="J275:J278"/>
    <mergeCell ref="K275:K278"/>
    <mergeCell ref="L275:L278"/>
    <mergeCell ref="M275:M276"/>
    <mergeCell ref="K279:K281"/>
    <mergeCell ref="L279:L281"/>
    <mergeCell ref="M279:M280"/>
    <mergeCell ref="AI279:AI280"/>
    <mergeCell ref="E268:E269"/>
    <mergeCell ref="H268:H274"/>
    <mergeCell ref="AF272:AF273"/>
    <mergeCell ref="AG272:AG273"/>
    <mergeCell ref="AH272:AH273"/>
    <mergeCell ref="AI272:AI273"/>
    <mergeCell ref="AG274:AI274"/>
    <mergeCell ref="A275:A276"/>
    <mergeCell ref="B275:B278"/>
    <mergeCell ref="C275:C278"/>
    <mergeCell ref="D275:D278"/>
    <mergeCell ref="E275:E278"/>
    <mergeCell ref="AE270:AE271"/>
    <mergeCell ref="AF270:AF271"/>
    <mergeCell ref="AG270:AG271"/>
    <mergeCell ref="AH270:AH271"/>
    <mergeCell ref="AI270:AI271"/>
    <mergeCell ref="A272:A273"/>
    <mergeCell ref="M272:M273"/>
    <mergeCell ref="N272:N273"/>
    <mergeCell ref="O272:O273"/>
    <mergeCell ref="AE272:AE273"/>
    <mergeCell ref="J270:J274"/>
    <mergeCell ref="K270:K274"/>
    <mergeCell ref="L270:L274"/>
    <mergeCell ref="M270:M271"/>
    <mergeCell ref="N270:N271"/>
    <mergeCell ref="O270:O271"/>
    <mergeCell ref="AI275:AI276"/>
    <mergeCell ref="A277:A278"/>
    <mergeCell ref="M277:M278"/>
    <mergeCell ref="N277:N278"/>
    <mergeCell ref="F264:F274"/>
    <mergeCell ref="H264:H267"/>
    <mergeCell ref="L262:L263"/>
    <mergeCell ref="M262:M263"/>
    <mergeCell ref="N262:N263"/>
    <mergeCell ref="O262:O263"/>
    <mergeCell ref="AE262:AE263"/>
    <mergeCell ref="AF262:AF263"/>
    <mergeCell ref="AE268:AE269"/>
    <mergeCell ref="AF268:AF269"/>
    <mergeCell ref="AG268:AG269"/>
    <mergeCell ref="AH268:AH269"/>
    <mergeCell ref="AI268:AI269"/>
    <mergeCell ref="A270:A271"/>
    <mergeCell ref="B270:B274"/>
    <mergeCell ref="C270:C274"/>
    <mergeCell ref="D270:D274"/>
    <mergeCell ref="E270:E274"/>
    <mergeCell ref="J268:J269"/>
    <mergeCell ref="K268:K269"/>
    <mergeCell ref="L268:L269"/>
    <mergeCell ref="M268:M269"/>
    <mergeCell ref="N268:N269"/>
    <mergeCell ref="O268:O269"/>
    <mergeCell ref="AF266:AF267"/>
    <mergeCell ref="AG266:AG267"/>
    <mergeCell ref="AH266:AH267"/>
    <mergeCell ref="AI266:AI267"/>
    <mergeCell ref="A268:A269"/>
    <mergeCell ref="B268:B269"/>
    <mergeCell ref="C268:C269"/>
    <mergeCell ref="D268:D269"/>
    <mergeCell ref="J260:J261"/>
    <mergeCell ref="K260:K261"/>
    <mergeCell ref="L258:L259"/>
    <mergeCell ref="M258:M259"/>
    <mergeCell ref="N258:N259"/>
    <mergeCell ref="O258:O259"/>
    <mergeCell ref="AE258:AE259"/>
    <mergeCell ref="AF258:AF259"/>
    <mergeCell ref="AE264:AE265"/>
    <mergeCell ref="AF264:AF265"/>
    <mergeCell ref="AG264:AG265"/>
    <mergeCell ref="AH264:AH265"/>
    <mergeCell ref="AI264:AI265"/>
    <mergeCell ref="A266:A267"/>
    <mergeCell ref="M266:M267"/>
    <mergeCell ref="N266:N267"/>
    <mergeCell ref="O266:O267"/>
    <mergeCell ref="AE266:AE267"/>
    <mergeCell ref="J264:J267"/>
    <mergeCell ref="K264:K267"/>
    <mergeCell ref="L264:L267"/>
    <mergeCell ref="M264:M265"/>
    <mergeCell ref="N264:N265"/>
    <mergeCell ref="O264:O265"/>
    <mergeCell ref="AG262:AG263"/>
    <mergeCell ref="AH262:AH263"/>
    <mergeCell ref="AI262:AI263"/>
    <mergeCell ref="A264:A265"/>
    <mergeCell ref="B264:B267"/>
    <mergeCell ref="C264:C267"/>
    <mergeCell ref="D264:D267"/>
    <mergeCell ref="E264:E267"/>
    <mergeCell ref="J255:J257"/>
    <mergeCell ref="K255:K257"/>
    <mergeCell ref="N253:N254"/>
    <mergeCell ref="O253:O254"/>
    <mergeCell ref="AE253:AE254"/>
    <mergeCell ref="AF253:AF254"/>
    <mergeCell ref="AG253:AG254"/>
    <mergeCell ref="AH253:AH254"/>
    <mergeCell ref="AG260:AG261"/>
    <mergeCell ref="AH260:AH261"/>
    <mergeCell ref="AI260:AI261"/>
    <mergeCell ref="A262:A263"/>
    <mergeCell ref="B262:B263"/>
    <mergeCell ref="C262:C263"/>
    <mergeCell ref="D262:D263"/>
    <mergeCell ref="E262:E263"/>
    <mergeCell ref="J262:J263"/>
    <mergeCell ref="K262:K263"/>
    <mergeCell ref="L260:L261"/>
    <mergeCell ref="M260:M261"/>
    <mergeCell ref="N260:N261"/>
    <mergeCell ref="O260:O261"/>
    <mergeCell ref="AE260:AE261"/>
    <mergeCell ref="AF260:AF261"/>
    <mergeCell ref="AG258:AG259"/>
    <mergeCell ref="AH258:AH259"/>
    <mergeCell ref="AI258:AI259"/>
    <mergeCell ref="A260:A261"/>
    <mergeCell ref="B260:B261"/>
    <mergeCell ref="C260:C261"/>
    <mergeCell ref="D260:D261"/>
    <mergeCell ref="E260:E261"/>
    <mergeCell ref="B249:B252"/>
    <mergeCell ref="C249:C252"/>
    <mergeCell ref="D249:D252"/>
    <mergeCell ref="E249:E252"/>
    <mergeCell ref="J249:J252"/>
    <mergeCell ref="K249:K252"/>
    <mergeCell ref="L249:L252"/>
    <mergeCell ref="M249:M252"/>
    <mergeCell ref="AG255:AG256"/>
    <mergeCell ref="AH255:AH256"/>
    <mergeCell ref="AI255:AI256"/>
    <mergeCell ref="A258:A259"/>
    <mergeCell ref="B258:B259"/>
    <mergeCell ref="C258:C259"/>
    <mergeCell ref="D258:D259"/>
    <mergeCell ref="E258:E259"/>
    <mergeCell ref="J258:J259"/>
    <mergeCell ref="K258:K259"/>
    <mergeCell ref="L255:L257"/>
    <mergeCell ref="M255:M256"/>
    <mergeCell ref="N255:N256"/>
    <mergeCell ref="O255:O256"/>
    <mergeCell ref="AE255:AE256"/>
    <mergeCell ref="AF255:AF256"/>
    <mergeCell ref="AI253:AI254"/>
    <mergeCell ref="A255:A256"/>
    <mergeCell ref="B255:B257"/>
    <mergeCell ref="C255:C257"/>
    <mergeCell ref="D255:D257"/>
    <mergeCell ref="E255:E257"/>
    <mergeCell ref="F255:F257"/>
    <mergeCell ref="H255:H257"/>
    <mergeCell ref="N241:N244"/>
    <mergeCell ref="O241:O244"/>
    <mergeCell ref="AE241:AE247"/>
    <mergeCell ref="AF241:AF247"/>
    <mergeCell ref="AG241:AG247"/>
    <mergeCell ref="AH241:AH247"/>
    <mergeCell ref="N245:N246"/>
    <mergeCell ref="O245:O246"/>
    <mergeCell ref="F241:F246"/>
    <mergeCell ref="H241:H246"/>
    <mergeCell ref="J241:J244"/>
    <mergeCell ref="K241:K244"/>
    <mergeCell ref="L241:L244"/>
    <mergeCell ref="M241:M244"/>
    <mergeCell ref="AI249:AI252"/>
    <mergeCell ref="A253:A254"/>
    <mergeCell ref="B253:B254"/>
    <mergeCell ref="C253:C254"/>
    <mergeCell ref="D253:D254"/>
    <mergeCell ref="E253:E254"/>
    <mergeCell ref="J253:J254"/>
    <mergeCell ref="K253:K254"/>
    <mergeCell ref="L253:L254"/>
    <mergeCell ref="M253:M254"/>
    <mergeCell ref="N249:N252"/>
    <mergeCell ref="O249:O252"/>
    <mergeCell ref="AE249:AE252"/>
    <mergeCell ref="AF249:AF252"/>
    <mergeCell ref="AG249:AG252"/>
    <mergeCell ref="AH249:AH252"/>
    <mergeCell ref="AG248:AI248"/>
    <mergeCell ref="A249:A252"/>
    <mergeCell ref="AE239:AE240"/>
    <mergeCell ref="AF239:AF240"/>
    <mergeCell ref="AG239:AG240"/>
    <mergeCell ref="AH239:AH240"/>
    <mergeCell ref="AI239:AI240"/>
    <mergeCell ref="A241:A244"/>
    <mergeCell ref="B241:B244"/>
    <mergeCell ref="C241:C244"/>
    <mergeCell ref="D241:D244"/>
    <mergeCell ref="E241:E246"/>
    <mergeCell ref="J239:J240"/>
    <mergeCell ref="K239:K240"/>
    <mergeCell ref="L239:L240"/>
    <mergeCell ref="M239:M240"/>
    <mergeCell ref="N239:N240"/>
    <mergeCell ref="O239:O240"/>
    <mergeCell ref="A239:A240"/>
    <mergeCell ref="B239:B240"/>
    <mergeCell ref="C239:C240"/>
    <mergeCell ref="D239:D240"/>
    <mergeCell ref="E239:E240"/>
    <mergeCell ref="H239:H240"/>
    <mergeCell ref="AI241:AI247"/>
    <mergeCell ref="X243:X244"/>
    <mergeCell ref="A245:A246"/>
    <mergeCell ref="B245:B246"/>
    <mergeCell ref="C245:C246"/>
    <mergeCell ref="D245:D246"/>
    <mergeCell ref="J245:J246"/>
    <mergeCell ref="K245:K246"/>
    <mergeCell ref="L245:L246"/>
    <mergeCell ref="M245:M246"/>
    <mergeCell ref="AE235:AE238"/>
    <mergeCell ref="AF235:AF238"/>
    <mergeCell ref="AG235:AG238"/>
    <mergeCell ref="AH235:AH238"/>
    <mergeCell ref="AI235:AI238"/>
    <mergeCell ref="AC237:AC238"/>
    <mergeCell ref="J235:J238"/>
    <mergeCell ref="K235:K238"/>
    <mergeCell ref="L235:L238"/>
    <mergeCell ref="M235:M238"/>
    <mergeCell ref="N235:N238"/>
    <mergeCell ref="O235:O238"/>
    <mergeCell ref="F234:F235"/>
    <mergeCell ref="H234:H238"/>
    <mergeCell ref="A235:A238"/>
    <mergeCell ref="B235:B238"/>
    <mergeCell ref="C235:C238"/>
    <mergeCell ref="D235:D238"/>
    <mergeCell ref="E235:E238"/>
    <mergeCell ref="AG227:AG228"/>
    <mergeCell ref="AH227:AH228"/>
    <mergeCell ref="AI227:AI228"/>
    <mergeCell ref="A229:A230"/>
    <mergeCell ref="B229:B230"/>
    <mergeCell ref="C229:C230"/>
    <mergeCell ref="D229:D230"/>
    <mergeCell ref="E229:E230"/>
    <mergeCell ref="J227:J228"/>
    <mergeCell ref="K227:K228"/>
    <mergeCell ref="L227:L228"/>
    <mergeCell ref="M227:M228"/>
    <mergeCell ref="N227:N228"/>
    <mergeCell ref="O227:O228"/>
    <mergeCell ref="O231:O233"/>
    <mergeCell ref="AE231:AE233"/>
    <mergeCell ref="AF231:AF233"/>
    <mergeCell ref="AG231:AG233"/>
    <mergeCell ref="AH231:AH233"/>
    <mergeCell ref="AI231:AI233"/>
    <mergeCell ref="H231:H233"/>
    <mergeCell ref="J231:J233"/>
    <mergeCell ref="K231:K233"/>
    <mergeCell ref="L231:L233"/>
    <mergeCell ref="M231:M233"/>
    <mergeCell ref="N231:N233"/>
    <mergeCell ref="AE229:AE230"/>
    <mergeCell ref="AF229:AF230"/>
    <mergeCell ref="AG229:AG230"/>
    <mergeCell ref="AH229:AH230"/>
    <mergeCell ref="AI229:AI230"/>
    <mergeCell ref="C225:C226"/>
    <mergeCell ref="D225:D226"/>
    <mergeCell ref="E225:E226"/>
    <mergeCell ref="F225:F228"/>
    <mergeCell ref="H225:H226"/>
    <mergeCell ref="L222:L223"/>
    <mergeCell ref="M222:M223"/>
    <mergeCell ref="N222:N223"/>
    <mergeCell ref="O222:O223"/>
    <mergeCell ref="AE222:AE223"/>
    <mergeCell ref="AF222:AF223"/>
    <mergeCell ref="A231:A233"/>
    <mergeCell ref="B231:B233"/>
    <mergeCell ref="C231:C233"/>
    <mergeCell ref="D231:D233"/>
    <mergeCell ref="E231:E233"/>
    <mergeCell ref="J229:J230"/>
    <mergeCell ref="K229:K230"/>
    <mergeCell ref="L229:L230"/>
    <mergeCell ref="M229:M230"/>
    <mergeCell ref="N229:N230"/>
    <mergeCell ref="O229:O230"/>
    <mergeCell ref="AE227:AE228"/>
    <mergeCell ref="AF227:AF228"/>
    <mergeCell ref="E219:E221"/>
    <mergeCell ref="H219:H222"/>
    <mergeCell ref="J219:J221"/>
    <mergeCell ref="K219:K221"/>
    <mergeCell ref="L219:L221"/>
    <mergeCell ref="O216:O218"/>
    <mergeCell ref="AC216:AC217"/>
    <mergeCell ref="AE216:AE218"/>
    <mergeCell ref="AF216:AF218"/>
    <mergeCell ref="AG216:AG218"/>
    <mergeCell ref="AH216:AH218"/>
    <mergeCell ref="AE225:AE226"/>
    <mergeCell ref="AF225:AF226"/>
    <mergeCell ref="AG225:AG226"/>
    <mergeCell ref="AH225:AH226"/>
    <mergeCell ref="AI225:AI226"/>
    <mergeCell ref="A227:A228"/>
    <mergeCell ref="B227:B228"/>
    <mergeCell ref="C227:C228"/>
    <mergeCell ref="D227:D228"/>
    <mergeCell ref="E227:E228"/>
    <mergeCell ref="J225:J226"/>
    <mergeCell ref="K225:K226"/>
    <mergeCell ref="L225:L226"/>
    <mergeCell ref="M225:M226"/>
    <mergeCell ref="N225:N226"/>
    <mergeCell ref="O225:O226"/>
    <mergeCell ref="AG222:AG223"/>
    <mergeCell ref="AH222:AH223"/>
    <mergeCell ref="AI222:AI223"/>
    <mergeCell ref="A225:A226"/>
    <mergeCell ref="B225:B226"/>
    <mergeCell ref="A216:A218"/>
    <mergeCell ref="B216:B218"/>
    <mergeCell ref="C216:C218"/>
    <mergeCell ref="D216:D218"/>
    <mergeCell ref="E216:E218"/>
    <mergeCell ref="L212:L215"/>
    <mergeCell ref="A213:A215"/>
    <mergeCell ref="M213:M215"/>
    <mergeCell ref="N213:N215"/>
    <mergeCell ref="O213:O215"/>
    <mergeCell ref="AC213:AC214"/>
    <mergeCell ref="AH219:AH221"/>
    <mergeCell ref="AI219:AI221"/>
    <mergeCell ref="F220:F222"/>
    <mergeCell ref="A222:A223"/>
    <mergeCell ref="B222:B223"/>
    <mergeCell ref="C222:C223"/>
    <mergeCell ref="D222:D223"/>
    <mergeCell ref="E222:E223"/>
    <mergeCell ref="J222:J223"/>
    <mergeCell ref="K222:K223"/>
    <mergeCell ref="M219:M220"/>
    <mergeCell ref="N219:N220"/>
    <mergeCell ref="O219:O220"/>
    <mergeCell ref="AE219:AE220"/>
    <mergeCell ref="AF219:AF220"/>
    <mergeCell ref="AG219:AG221"/>
    <mergeCell ref="AI216:AI218"/>
    <mergeCell ref="A219:A220"/>
    <mergeCell ref="B219:B221"/>
    <mergeCell ref="C219:C221"/>
    <mergeCell ref="D219:D221"/>
    <mergeCell ref="AH207:AH209"/>
    <mergeCell ref="AI207:AI209"/>
    <mergeCell ref="B212:B215"/>
    <mergeCell ref="C212:C215"/>
    <mergeCell ref="D212:D215"/>
    <mergeCell ref="E212:E215"/>
    <mergeCell ref="F212:F216"/>
    <mergeCell ref="H212:H215"/>
    <mergeCell ref="J212:J215"/>
    <mergeCell ref="K212:K215"/>
    <mergeCell ref="N207:N209"/>
    <mergeCell ref="O207:O209"/>
    <mergeCell ref="AC207:AC208"/>
    <mergeCell ref="AE207:AE209"/>
    <mergeCell ref="AF207:AF209"/>
    <mergeCell ref="AG207:AG209"/>
    <mergeCell ref="AH204:AH206"/>
    <mergeCell ref="AI204:AI206"/>
    <mergeCell ref="H216:H218"/>
    <mergeCell ref="J216:J218"/>
    <mergeCell ref="K216:K218"/>
    <mergeCell ref="L216:L218"/>
    <mergeCell ref="M216:M218"/>
    <mergeCell ref="N216:N218"/>
    <mergeCell ref="AE213:AE215"/>
    <mergeCell ref="AF213:AF215"/>
    <mergeCell ref="AG213:AG215"/>
    <mergeCell ref="AH213:AH215"/>
    <mergeCell ref="AI213:AI215"/>
    <mergeCell ref="H194:H196"/>
    <mergeCell ref="A207:A209"/>
    <mergeCell ref="B207:B209"/>
    <mergeCell ref="C207:C209"/>
    <mergeCell ref="D207:D209"/>
    <mergeCell ref="E207:E209"/>
    <mergeCell ref="H207:H209"/>
    <mergeCell ref="J207:J209"/>
    <mergeCell ref="K207:K209"/>
    <mergeCell ref="N204:N206"/>
    <mergeCell ref="O204:O206"/>
    <mergeCell ref="AC204:AC205"/>
    <mergeCell ref="AE204:AE206"/>
    <mergeCell ref="AF204:AF206"/>
    <mergeCell ref="AG204:AG206"/>
    <mergeCell ref="F204:F207"/>
    <mergeCell ref="H204:H206"/>
    <mergeCell ref="J204:J206"/>
    <mergeCell ref="K204:K206"/>
    <mergeCell ref="L204:L206"/>
    <mergeCell ref="M204:M206"/>
    <mergeCell ref="L207:L209"/>
    <mergeCell ref="M207:M209"/>
    <mergeCell ref="AI185:AI193"/>
    <mergeCell ref="AE198:AE202"/>
    <mergeCell ref="AF198:AF202"/>
    <mergeCell ref="AG198:AG202"/>
    <mergeCell ref="AH198:AH202"/>
    <mergeCell ref="AI198:AI202"/>
    <mergeCell ref="A204:A206"/>
    <mergeCell ref="B204:B206"/>
    <mergeCell ref="C204:C206"/>
    <mergeCell ref="D204:D206"/>
    <mergeCell ref="E204:E206"/>
    <mergeCell ref="J198:J202"/>
    <mergeCell ref="K198:K202"/>
    <mergeCell ref="L198:L202"/>
    <mergeCell ref="M198:M202"/>
    <mergeCell ref="N198:N202"/>
    <mergeCell ref="O198:O202"/>
    <mergeCell ref="J194:J196"/>
    <mergeCell ref="K194:K196"/>
    <mergeCell ref="L194:L196"/>
    <mergeCell ref="A198:A202"/>
    <mergeCell ref="B198:B202"/>
    <mergeCell ref="C198:C202"/>
    <mergeCell ref="D198:D202"/>
    <mergeCell ref="E198:E202"/>
    <mergeCell ref="F198:F200"/>
    <mergeCell ref="H198:H202"/>
    <mergeCell ref="B194:B196"/>
    <mergeCell ref="C194:C196"/>
    <mergeCell ref="D194:D196"/>
    <mergeCell ref="E194:E196"/>
    <mergeCell ref="F194:F196"/>
    <mergeCell ref="AH180:AH182"/>
    <mergeCell ref="J191:J193"/>
    <mergeCell ref="K191:K193"/>
    <mergeCell ref="L191:L193"/>
    <mergeCell ref="M191:M193"/>
    <mergeCell ref="N191:N193"/>
    <mergeCell ref="O191:O193"/>
    <mergeCell ref="B191:B193"/>
    <mergeCell ref="C191:C193"/>
    <mergeCell ref="D191:D193"/>
    <mergeCell ref="E191:E193"/>
    <mergeCell ref="F191:F193"/>
    <mergeCell ref="H191:H193"/>
    <mergeCell ref="AE185:AE193"/>
    <mergeCell ref="AF185:AF193"/>
    <mergeCell ref="AG185:AG193"/>
    <mergeCell ref="AH185:AH193"/>
    <mergeCell ref="AF176:AF178"/>
    <mergeCell ref="AG176:AG178"/>
    <mergeCell ref="AH176:AH178"/>
    <mergeCell ref="AI176:AI178"/>
    <mergeCell ref="AJ176:AJ177"/>
    <mergeCell ref="A180:A182"/>
    <mergeCell ref="B180:B183"/>
    <mergeCell ref="C180:C183"/>
    <mergeCell ref="D180:D183"/>
    <mergeCell ref="E180:E183"/>
    <mergeCell ref="F176:F178"/>
    <mergeCell ref="H176:H178"/>
    <mergeCell ref="M176:M178"/>
    <mergeCell ref="N176:N178"/>
    <mergeCell ref="O176:O178"/>
    <mergeCell ref="AE176:AE178"/>
    <mergeCell ref="AJ185:AJ193"/>
    <mergeCell ref="AI180:AI182"/>
    <mergeCell ref="P185:P193"/>
    <mergeCell ref="R185:R193"/>
    <mergeCell ref="X185:X193"/>
    <mergeCell ref="Y185:Y193"/>
    <mergeCell ref="Z185:Z193"/>
    <mergeCell ref="AA185:AA193"/>
    <mergeCell ref="AB185:AB193"/>
    <mergeCell ref="AC185:AC193"/>
    <mergeCell ref="AD185:AD193"/>
    <mergeCell ref="N180:N182"/>
    <mergeCell ref="O180:O182"/>
    <mergeCell ref="AE180:AE182"/>
    <mergeCell ref="AF180:AF182"/>
    <mergeCell ref="AG180:AG182"/>
    <mergeCell ref="D172:D175"/>
    <mergeCell ref="E172:E175"/>
    <mergeCell ref="F172:F175"/>
    <mergeCell ref="H172:H175"/>
    <mergeCell ref="J172:J178"/>
    <mergeCell ref="J170:J171"/>
    <mergeCell ref="K170:K171"/>
    <mergeCell ref="L170:L171"/>
    <mergeCell ref="M170:M171"/>
    <mergeCell ref="N170:N171"/>
    <mergeCell ref="O170:O171"/>
    <mergeCell ref="F180:F181"/>
    <mergeCell ref="H180:H182"/>
    <mergeCell ref="J180:J183"/>
    <mergeCell ref="K180:K183"/>
    <mergeCell ref="L180:L183"/>
    <mergeCell ref="M180:M182"/>
    <mergeCell ref="AI168:AI169"/>
    <mergeCell ref="X169:X170"/>
    <mergeCell ref="AE170:AE171"/>
    <mergeCell ref="AF170:AF171"/>
    <mergeCell ref="AG170:AG171"/>
    <mergeCell ref="H168:H169"/>
    <mergeCell ref="J168:J169"/>
    <mergeCell ref="K168:K169"/>
    <mergeCell ref="L168:L169"/>
    <mergeCell ref="M168:M169"/>
    <mergeCell ref="N168:N169"/>
    <mergeCell ref="AF172:AF175"/>
    <mergeCell ref="AG172:AG175"/>
    <mergeCell ref="AH172:AH175"/>
    <mergeCell ref="AI172:AI175"/>
    <mergeCell ref="X173:X174"/>
    <mergeCell ref="A176:A178"/>
    <mergeCell ref="B176:B178"/>
    <mergeCell ref="C176:C178"/>
    <mergeCell ref="D176:D178"/>
    <mergeCell ref="E176:E178"/>
    <mergeCell ref="K172:K178"/>
    <mergeCell ref="L172:L178"/>
    <mergeCell ref="M172:M175"/>
    <mergeCell ref="N172:N175"/>
    <mergeCell ref="O172:O175"/>
    <mergeCell ref="AE172:AE175"/>
    <mergeCell ref="AH170:AH171"/>
    <mergeCell ref="AI170:AI171"/>
    <mergeCell ref="A172:A175"/>
    <mergeCell ref="B172:B175"/>
    <mergeCell ref="C172:C175"/>
    <mergeCell ref="H165:H167"/>
    <mergeCell ref="J165:J167"/>
    <mergeCell ref="K165:K167"/>
    <mergeCell ref="N161:N162"/>
    <mergeCell ref="O161:O162"/>
    <mergeCell ref="AE161:AE162"/>
    <mergeCell ref="AF161:AF162"/>
    <mergeCell ref="AG161:AG162"/>
    <mergeCell ref="AH161:AH162"/>
    <mergeCell ref="A170:A171"/>
    <mergeCell ref="B170:B171"/>
    <mergeCell ref="C170:C171"/>
    <mergeCell ref="D170:D171"/>
    <mergeCell ref="E170:E171"/>
    <mergeCell ref="H170:H171"/>
    <mergeCell ref="O168:O169"/>
    <mergeCell ref="AE168:AE169"/>
    <mergeCell ref="AF168:AF169"/>
    <mergeCell ref="AG168:AG169"/>
    <mergeCell ref="AH168:AH169"/>
    <mergeCell ref="AG158:AG160"/>
    <mergeCell ref="AH158:AH160"/>
    <mergeCell ref="AI158:AI160"/>
    <mergeCell ref="H158:H160"/>
    <mergeCell ref="J158:J160"/>
    <mergeCell ref="K158:K160"/>
    <mergeCell ref="L158:L160"/>
    <mergeCell ref="M158:M160"/>
    <mergeCell ref="N158:N160"/>
    <mergeCell ref="AF166:AF167"/>
    <mergeCell ref="AG166:AG167"/>
    <mergeCell ref="AH166:AH167"/>
    <mergeCell ref="AI166:AI167"/>
    <mergeCell ref="A168:A169"/>
    <mergeCell ref="B168:B169"/>
    <mergeCell ref="C168:C169"/>
    <mergeCell ref="D168:D169"/>
    <mergeCell ref="E168:E169"/>
    <mergeCell ref="F168:F170"/>
    <mergeCell ref="L165:L167"/>
    <mergeCell ref="A166:A167"/>
    <mergeCell ref="M166:M167"/>
    <mergeCell ref="N166:N167"/>
    <mergeCell ref="O166:O167"/>
    <mergeCell ref="AE166:AE167"/>
    <mergeCell ref="AI161:AI162"/>
    <mergeCell ref="AG164:AI164"/>
    <mergeCell ref="B165:B167"/>
    <mergeCell ref="C165:C167"/>
    <mergeCell ref="D165:D167"/>
    <mergeCell ref="E165:E167"/>
    <mergeCell ref="F165:F166"/>
    <mergeCell ref="AG150:AG151"/>
    <mergeCell ref="A158:A160"/>
    <mergeCell ref="B158:B160"/>
    <mergeCell ref="C158:C160"/>
    <mergeCell ref="D158:D160"/>
    <mergeCell ref="E158:E160"/>
    <mergeCell ref="F158:F163"/>
    <mergeCell ref="A161:A162"/>
    <mergeCell ref="B161:B163"/>
    <mergeCell ref="C161:C163"/>
    <mergeCell ref="D161:D163"/>
    <mergeCell ref="O155:O156"/>
    <mergeCell ref="AE155:AE156"/>
    <mergeCell ref="AF155:AF156"/>
    <mergeCell ref="AG155:AG156"/>
    <mergeCell ref="AH155:AH156"/>
    <mergeCell ref="AI155:AI156"/>
    <mergeCell ref="H155:H157"/>
    <mergeCell ref="J155:J157"/>
    <mergeCell ref="K155:K157"/>
    <mergeCell ref="L155:L157"/>
    <mergeCell ref="M155:M156"/>
    <mergeCell ref="N155:N156"/>
    <mergeCell ref="E161:E163"/>
    <mergeCell ref="H161:H163"/>
    <mergeCell ref="J161:J163"/>
    <mergeCell ref="K161:K163"/>
    <mergeCell ref="L161:L163"/>
    <mergeCell ref="M161:M162"/>
    <mergeCell ref="O158:O160"/>
    <mergeCell ref="AE158:AE160"/>
    <mergeCell ref="AF158:AF160"/>
    <mergeCell ref="AH145:AH146"/>
    <mergeCell ref="AF152:AF154"/>
    <mergeCell ref="AG152:AG154"/>
    <mergeCell ref="AH152:AH154"/>
    <mergeCell ref="AI152:AI154"/>
    <mergeCell ref="W153:W154"/>
    <mergeCell ref="A155:A156"/>
    <mergeCell ref="B155:B157"/>
    <mergeCell ref="C155:C157"/>
    <mergeCell ref="D155:D157"/>
    <mergeCell ref="E155:E157"/>
    <mergeCell ref="K152:K154"/>
    <mergeCell ref="L152:L154"/>
    <mergeCell ref="M152:M154"/>
    <mergeCell ref="N152:N154"/>
    <mergeCell ref="O152:O154"/>
    <mergeCell ref="AE152:AE154"/>
    <mergeCell ref="AH150:AH151"/>
    <mergeCell ref="AI150:AI151"/>
    <mergeCell ref="A152:A154"/>
    <mergeCell ref="B152:B154"/>
    <mergeCell ref="C152:C154"/>
    <mergeCell ref="D152:D154"/>
    <mergeCell ref="E152:E154"/>
    <mergeCell ref="F152:F157"/>
    <mergeCell ref="H152:H154"/>
    <mergeCell ref="J152:J154"/>
    <mergeCell ref="M150:M151"/>
    <mergeCell ref="N150:N151"/>
    <mergeCell ref="O150:O151"/>
    <mergeCell ref="AE150:AE151"/>
    <mergeCell ref="AF150:AF151"/>
    <mergeCell ref="AH142:AH143"/>
    <mergeCell ref="AI142:AI143"/>
    <mergeCell ref="B144:B146"/>
    <mergeCell ref="C144:C146"/>
    <mergeCell ref="D144:D146"/>
    <mergeCell ref="E144:E146"/>
    <mergeCell ref="F144:F147"/>
    <mergeCell ref="J142:J143"/>
    <mergeCell ref="K142:K143"/>
    <mergeCell ref="L142:L143"/>
    <mergeCell ref="M142:M143"/>
    <mergeCell ref="N142:N143"/>
    <mergeCell ref="O142:O143"/>
    <mergeCell ref="AI147:AI149"/>
    <mergeCell ref="A150:A151"/>
    <mergeCell ref="B150:B151"/>
    <mergeCell ref="C150:C151"/>
    <mergeCell ref="D150:D151"/>
    <mergeCell ref="E150:E151"/>
    <mergeCell ref="H150:H151"/>
    <mergeCell ref="J150:J151"/>
    <mergeCell ref="K150:K151"/>
    <mergeCell ref="L150:L151"/>
    <mergeCell ref="N147:N149"/>
    <mergeCell ref="O147:O149"/>
    <mergeCell ref="AE147:AE149"/>
    <mergeCell ref="AF147:AF149"/>
    <mergeCell ref="AG147:AG149"/>
    <mergeCell ref="AH147:AH149"/>
    <mergeCell ref="AI145:AI146"/>
    <mergeCell ref="A147:A149"/>
    <mergeCell ref="B147:B149"/>
    <mergeCell ref="M136:M139"/>
    <mergeCell ref="N136:N139"/>
    <mergeCell ref="A136:A138"/>
    <mergeCell ref="B136:B141"/>
    <mergeCell ref="C136:C141"/>
    <mergeCell ref="D136:D141"/>
    <mergeCell ref="E136:E141"/>
    <mergeCell ref="F136:F140"/>
    <mergeCell ref="H144:H149"/>
    <mergeCell ref="J144:J146"/>
    <mergeCell ref="K144:K146"/>
    <mergeCell ref="L144:L146"/>
    <mergeCell ref="A145:A146"/>
    <mergeCell ref="M145:M146"/>
    <mergeCell ref="AE142:AE143"/>
    <mergeCell ref="AF142:AF143"/>
    <mergeCell ref="AG142:AG143"/>
    <mergeCell ref="C147:C149"/>
    <mergeCell ref="D147:D149"/>
    <mergeCell ref="E147:E149"/>
    <mergeCell ref="J147:J149"/>
    <mergeCell ref="K147:K149"/>
    <mergeCell ref="L147:L149"/>
    <mergeCell ref="M147:M149"/>
    <mergeCell ref="N145:N146"/>
    <mergeCell ref="O145:O146"/>
    <mergeCell ref="AE145:AE146"/>
    <mergeCell ref="AF145:AF146"/>
    <mergeCell ref="AG145:AG146"/>
    <mergeCell ref="AI131:AI133"/>
    <mergeCell ref="H131:H133"/>
    <mergeCell ref="J131:J134"/>
    <mergeCell ref="K131:K134"/>
    <mergeCell ref="L131:L134"/>
    <mergeCell ref="M131:M133"/>
    <mergeCell ref="N131:N133"/>
    <mergeCell ref="AF126:AF129"/>
    <mergeCell ref="AG126:AG129"/>
    <mergeCell ref="AH126:AH129"/>
    <mergeCell ref="AI126:AI129"/>
    <mergeCell ref="AG130:AI130"/>
    <mergeCell ref="AF140:AF141"/>
    <mergeCell ref="AG140:AG141"/>
    <mergeCell ref="AH140:AH141"/>
    <mergeCell ref="AI140:AI141"/>
    <mergeCell ref="A142:A143"/>
    <mergeCell ref="B142:B143"/>
    <mergeCell ref="C142:C143"/>
    <mergeCell ref="D142:D143"/>
    <mergeCell ref="E142:E143"/>
    <mergeCell ref="H142:H143"/>
    <mergeCell ref="O136:O139"/>
    <mergeCell ref="A140:A141"/>
    <mergeCell ref="M140:M141"/>
    <mergeCell ref="N140:N141"/>
    <mergeCell ref="O140:O141"/>
    <mergeCell ref="AE140:AE141"/>
    <mergeCell ref="H136:H140"/>
    <mergeCell ref="J136:J141"/>
    <mergeCell ref="K136:K141"/>
    <mergeCell ref="L136:L141"/>
    <mergeCell ref="A131:A134"/>
    <mergeCell ref="B131:B134"/>
    <mergeCell ref="C131:C134"/>
    <mergeCell ref="D131:D134"/>
    <mergeCell ref="E131:E134"/>
    <mergeCell ref="K126:K129"/>
    <mergeCell ref="L126:L129"/>
    <mergeCell ref="M126:M129"/>
    <mergeCell ref="N126:N129"/>
    <mergeCell ref="O126:O129"/>
    <mergeCell ref="AE126:AE129"/>
    <mergeCell ref="AG124:AG125"/>
    <mergeCell ref="AH124:AH125"/>
    <mergeCell ref="AI124:AI125"/>
    <mergeCell ref="A126:A129"/>
    <mergeCell ref="B126:B129"/>
    <mergeCell ref="C126:C129"/>
    <mergeCell ref="D126:D129"/>
    <mergeCell ref="E126:E129"/>
    <mergeCell ref="H126:H129"/>
    <mergeCell ref="J126:J129"/>
    <mergeCell ref="A124:A125"/>
    <mergeCell ref="M124:M125"/>
    <mergeCell ref="N124:N125"/>
    <mergeCell ref="O124:O125"/>
    <mergeCell ref="AE124:AE125"/>
    <mergeCell ref="AF124:AF125"/>
    <mergeCell ref="O131:O133"/>
    <mergeCell ref="AE131:AE133"/>
    <mergeCell ref="AF131:AF133"/>
    <mergeCell ref="AG131:AG133"/>
    <mergeCell ref="AH131:AH133"/>
    <mergeCell ref="B123:B125"/>
    <mergeCell ref="C123:C125"/>
    <mergeCell ref="D123:D125"/>
    <mergeCell ref="E123:E125"/>
    <mergeCell ref="F123:F124"/>
    <mergeCell ref="H123:H125"/>
    <mergeCell ref="J123:J125"/>
    <mergeCell ref="K123:K125"/>
    <mergeCell ref="L123:L125"/>
    <mergeCell ref="O119:O122"/>
    <mergeCell ref="X119:X120"/>
    <mergeCell ref="AE119:AE122"/>
    <mergeCell ref="AF119:AF122"/>
    <mergeCell ref="AG119:AG122"/>
    <mergeCell ref="AH119:AH122"/>
    <mergeCell ref="E119:E122"/>
    <mergeCell ref="J119:J122"/>
    <mergeCell ref="K119:K122"/>
    <mergeCell ref="L119:L122"/>
    <mergeCell ref="M119:M122"/>
    <mergeCell ref="N119:N122"/>
    <mergeCell ref="O116:O118"/>
    <mergeCell ref="AE116:AE118"/>
    <mergeCell ref="AF116:AF118"/>
    <mergeCell ref="AG116:AG118"/>
    <mergeCell ref="AH116:AH118"/>
    <mergeCell ref="AI116:AI118"/>
    <mergeCell ref="H116:H121"/>
    <mergeCell ref="J116:J118"/>
    <mergeCell ref="K116:K118"/>
    <mergeCell ref="L116:L118"/>
    <mergeCell ref="M116:M118"/>
    <mergeCell ref="N116:N118"/>
    <mergeCell ref="A116:A118"/>
    <mergeCell ref="B116:B118"/>
    <mergeCell ref="C116:C118"/>
    <mergeCell ref="D116:D118"/>
    <mergeCell ref="E116:E118"/>
    <mergeCell ref="F116:F121"/>
    <mergeCell ref="A119:A122"/>
    <mergeCell ref="B119:B122"/>
    <mergeCell ref="C119:C122"/>
    <mergeCell ref="D119:D122"/>
    <mergeCell ref="AI119:AI122"/>
    <mergeCell ref="O114:O115"/>
    <mergeCell ref="AE114:AE115"/>
    <mergeCell ref="AF114:AF115"/>
    <mergeCell ref="AG114:AG115"/>
    <mergeCell ref="AH114:AH115"/>
    <mergeCell ref="AI114:AI115"/>
    <mergeCell ref="J113:J115"/>
    <mergeCell ref="K113:K115"/>
    <mergeCell ref="L113:L115"/>
    <mergeCell ref="A114:A115"/>
    <mergeCell ref="M114:M115"/>
    <mergeCell ref="N114:N115"/>
    <mergeCell ref="AF109:AF111"/>
    <mergeCell ref="AG109:AG111"/>
    <mergeCell ref="AH109:AH111"/>
    <mergeCell ref="AI109:AI111"/>
    <mergeCell ref="B113:B115"/>
    <mergeCell ref="C113:C115"/>
    <mergeCell ref="D113:D115"/>
    <mergeCell ref="E113:E115"/>
    <mergeCell ref="F113:F114"/>
    <mergeCell ref="H113:H114"/>
    <mergeCell ref="AH107:AH108"/>
    <mergeCell ref="AI107:AI108"/>
    <mergeCell ref="A109:A111"/>
    <mergeCell ref="C109:C111"/>
    <mergeCell ref="E109:E111"/>
    <mergeCell ref="K109:K111"/>
    <mergeCell ref="M109:M111"/>
    <mergeCell ref="N109:N111"/>
    <mergeCell ref="O109:O111"/>
    <mergeCell ref="AE109:AE111"/>
    <mergeCell ref="M107:M108"/>
    <mergeCell ref="N107:N108"/>
    <mergeCell ref="O107:O108"/>
    <mergeCell ref="AE107:AE108"/>
    <mergeCell ref="AF107:AF108"/>
    <mergeCell ref="AG107:AG108"/>
    <mergeCell ref="AI103:AI106"/>
    <mergeCell ref="P104:P105"/>
    <mergeCell ref="X104:X105"/>
    <mergeCell ref="A107:A108"/>
    <mergeCell ref="B107:B111"/>
    <mergeCell ref="C107:C108"/>
    <mergeCell ref="D107:D111"/>
    <mergeCell ref="E107:E108"/>
    <mergeCell ref="K107:K108"/>
    <mergeCell ref="L107:L111"/>
    <mergeCell ref="N103:N106"/>
    <mergeCell ref="O103:O106"/>
    <mergeCell ref="AE103:AE106"/>
    <mergeCell ref="AF103:AF106"/>
    <mergeCell ref="AG103:AG106"/>
    <mergeCell ref="AH103:AH106"/>
    <mergeCell ref="AF96:AF102"/>
    <mergeCell ref="AG96:AG102"/>
    <mergeCell ref="AH96:AH102"/>
    <mergeCell ref="AI96:AI102"/>
    <mergeCell ref="X97:X98"/>
    <mergeCell ref="A103:A106"/>
    <mergeCell ref="B103:B106"/>
    <mergeCell ref="D103:D106"/>
    <mergeCell ref="L103:L106"/>
    <mergeCell ref="M103:M106"/>
    <mergeCell ref="K96:K102"/>
    <mergeCell ref="L96:L102"/>
    <mergeCell ref="M96:M102"/>
    <mergeCell ref="N96:N102"/>
    <mergeCell ref="O96:O102"/>
    <mergeCell ref="AE96:AE102"/>
    <mergeCell ref="AH90:AH92"/>
    <mergeCell ref="AI90:AI92"/>
    <mergeCell ref="A96:A102"/>
    <mergeCell ref="B96:B102"/>
    <mergeCell ref="C96:C102"/>
    <mergeCell ref="D96:D102"/>
    <mergeCell ref="E96:E102"/>
    <mergeCell ref="F96:F98"/>
    <mergeCell ref="H96:H102"/>
    <mergeCell ref="J96:J102"/>
    <mergeCell ref="O90:O92"/>
    <mergeCell ref="P90:P91"/>
    <mergeCell ref="X90:X91"/>
    <mergeCell ref="AE90:AE92"/>
    <mergeCell ref="AF90:AF92"/>
    <mergeCell ref="AG90:AG92"/>
    <mergeCell ref="H90:H92"/>
    <mergeCell ref="J90:J92"/>
    <mergeCell ref="K90:K92"/>
    <mergeCell ref="L90:L92"/>
    <mergeCell ref="M90:M92"/>
    <mergeCell ref="N90:N92"/>
    <mergeCell ref="A90:A92"/>
    <mergeCell ref="B90:B92"/>
    <mergeCell ref="C90:C92"/>
    <mergeCell ref="D90:D92"/>
    <mergeCell ref="E90:E92"/>
    <mergeCell ref="F90:F91"/>
    <mergeCell ref="O88:O89"/>
    <mergeCell ref="AE88:AE89"/>
    <mergeCell ref="AF88:AF89"/>
    <mergeCell ref="AG88:AG89"/>
    <mergeCell ref="AH88:AH89"/>
    <mergeCell ref="AI88:AI89"/>
    <mergeCell ref="D88:D89"/>
    <mergeCell ref="E88:E89"/>
    <mergeCell ref="J88:J89"/>
    <mergeCell ref="K88:K89"/>
    <mergeCell ref="L88:L89"/>
    <mergeCell ref="M88:M89"/>
    <mergeCell ref="O86:O87"/>
    <mergeCell ref="AE86:AE87"/>
    <mergeCell ref="AF86:AF87"/>
    <mergeCell ref="AG86:AG87"/>
    <mergeCell ref="AH86:AH87"/>
    <mergeCell ref="AI86:AI87"/>
    <mergeCell ref="O84:O85"/>
    <mergeCell ref="AE84:AE85"/>
    <mergeCell ref="AF84:AF85"/>
    <mergeCell ref="AG84:AG85"/>
    <mergeCell ref="AH84:AH85"/>
    <mergeCell ref="AI84:AI85"/>
    <mergeCell ref="H84:H89"/>
    <mergeCell ref="J84:J87"/>
    <mergeCell ref="K84:K87"/>
    <mergeCell ref="L84:L87"/>
    <mergeCell ref="M84:M85"/>
    <mergeCell ref="N84:N85"/>
    <mergeCell ref="M86:M87"/>
    <mergeCell ref="N86:N87"/>
    <mergeCell ref="N88:N89"/>
    <mergeCell ref="A84:A85"/>
    <mergeCell ref="B84:B87"/>
    <mergeCell ref="C84:C87"/>
    <mergeCell ref="D84:D87"/>
    <mergeCell ref="E84:E87"/>
    <mergeCell ref="F84:F88"/>
    <mergeCell ref="A86:A87"/>
    <mergeCell ref="A88:A89"/>
    <mergeCell ref="B88:B89"/>
    <mergeCell ref="C88:C89"/>
    <mergeCell ref="AI79:AI80"/>
    <mergeCell ref="A82:A83"/>
    <mergeCell ref="M82:M83"/>
    <mergeCell ref="N82:N83"/>
    <mergeCell ref="O82:O83"/>
    <mergeCell ref="AE82:AE83"/>
    <mergeCell ref="AF82:AF83"/>
    <mergeCell ref="AG82:AG83"/>
    <mergeCell ref="AH82:AH83"/>
    <mergeCell ref="AI82:AI83"/>
    <mergeCell ref="N79:N80"/>
    <mergeCell ref="O79:O80"/>
    <mergeCell ref="AE79:AE80"/>
    <mergeCell ref="AF79:AF80"/>
    <mergeCell ref="AG79:AG80"/>
    <mergeCell ref="AH79:AH80"/>
    <mergeCell ref="F79:F82"/>
    <mergeCell ref="H79:H82"/>
    <mergeCell ref="J79:J83"/>
    <mergeCell ref="K79:K83"/>
    <mergeCell ref="L79:L83"/>
    <mergeCell ref="M79:M80"/>
    <mergeCell ref="AE76:AE78"/>
    <mergeCell ref="AF76:AF78"/>
    <mergeCell ref="AG76:AG78"/>
    <mergeCell ref="AH76:AH78"/>
    <mergeCell ref="AI76:AI78"/>
    <mergeCell ref="A79:A80"/>
    <mergeCell ref="B79:B83"/>
    <mergeCell ref="C79:C83"/>
    <mergeCell ref="D79:D83"/>
    <mergeCell ref="E79:E83"/>
    <mergeCell ref="K75:K78"/>
    <mergeCell ref="L75:L78"/>
    <mergeCell ref="A76:A78"/>
    <mergeCell ref="M76:M78"/>
    <mergeCell ref="N76:N78"/>
    <mergeCell ref="O76:O78"/>
    <mergeCell ref="AG71:AG73"/>
    <mergeCell ref="AH71:AH73"/>
    <mergeCell ref="AI71:AI73"/>
    <mergeCell ref="B75:B78"/>
    <mergeCell ref="C75:C78"/>
    <mergeCell ref="D75:D78"/>
    <mergeCell ref="E75:E78"/>
    <mergeCell ref="F75:F77"/>
    <mergeCell ref="H75:H77"/>
    <mergeCell ref="J75:J78"/>
    <mergeCell ref="L71:L73"/>
    <mergeCell ref="M71:M73"/>
    <mergeCell ref="N71:N73"/>
    <mergeCell ref="O71:O73"/>
    <mergeCell ref="AE71:AE73"/>
    <mergeCell ref="AF71:AF73"/>
    <mergeCell ref="AI69:AI70"/>
    <mergeCell ref="A71:A73"/>
    <mergeCell ref="B71:B73"/>
    <mergeCell ref="C71:C73"/>
    <mergeCell ref="D71:D73"/>
    <mergeCell ref="E71:E73"/>
    <mergeCell ref="F71:F72"/>
    <mergeCell ref="H71:H72"/>
    <mergeCell ref="J71:J73"/>
    <mergeCell ref="K71:K73"/>
    <mergeCell ref="N69:N70"/>
    <mergeCell ref="O69:O70"/>
    <mergeCell ref="AE69:AE70"/>
    <mergeCell ref="AF69:AF70"/>
    <mergeCell ref="AG69:AG70"/>
    <mergeCell ref="AH69:AH70"/>
    <mergeCell ref="AI67:AI68"/>
    <mergeCell ref="A69:A70"/>
    <mergeCell ref="B69:B70"/>
    <mergeCell ref="C69:C70"/>
    <mergeCell ref="D69:D70"/>
    <mergeCell ref="E69:E70"/>
    <mergeCell ref="J69:J70"/>
    <mergeCell ref="K69:K70"/>
    <mergeCell ref="L69:L70"/>
    <mergeCell ref="M69:M70"/>
    <mergeCell ref="N67:N68"/>
    <mergeCell ref="O67:O68"/>
    <mergeCell ref="AE67:AE68"/>
    <mergeCell ref="AF67:AF68"/>
    <mergeCell ref="AG67:AG68"/>
    <mergeCell ref="AH67:AH68"/>
    <mergeCell ref="A67:A68"/>
    <mergeCell ref="B67:B68"/>
    <mergeCell ref="C67:C68"/>
    <mergeCell ref="D67:D68"/>
    <mergeCell ref="E67:E68"/>
    <mergeCell ref="J67:J68"/>
    <mergeCell ref="K67:K68"/>
    <mergeCell ref="L67:L68"/>
    <mergeCell ref="M67:M68"/>
    <mergeCell ref="N65:N66"/>
    <mergeCell ref="O65:O66"/>
    <mergeCell ref="AE65:AE66"/>
    <mergeCell ref="AF65:AF66"/>
    <mergeCell ref="AG65:AG66"/>
    <mergeCell ref="AH65:AH66"/>
    <mergeCell ref="H63:H67"/>
    <mergeCell ref="J63:J66"/>
    <mergeCell ref="K63:K66"/>
    <mergeCell ref="L63:L66"/>
    <mergeCell ref="A65:A66"/>
    <mergeCell ref="M65:M66"/>
    <mergeCell ref="B63:B66"/>
    <mergeCell ref="C63:C66"/>
    <mergeCell ref="D63:D66"/>
    <mergeCell ref="E63:E66"/>
    <mergeCell ref="F63:F67"/>
    <mergeCell ref="J61:J62"/>
    <mergeCell ref="K61:K62"/>
    <mergeCell ref="L61:L62"/>
    <mergeCell ref="M61:M62"/>
    <mergeCell ref="N61:N62"/>
    <mergeCell ref="O61:O62"/>
    <mergeCell ref="AF57:AF59"/>
    <mergeCell ref="AG57:AG59"/>
    <mergeCell ref="AH57:AH59"/>
    <mergeCell ref="AI57:AI59"/>
    <mergeCell ref="AG60:AI60"/>
    <mergeCell ref="AI65:AI66"/>
    <mergeCell ref="A61:A62"/>
    <mergeCell ref="B61:B62"/>
    <mergeCell ref="C61:C62"/>
    <mergeCell ref="D61:D62"/>
    <mergeCell ref="E61:E62"/>
    <mergeCell ref="L57:L59"/>
    <mergeCell ref="M57:M59"/>
    <mergeCell ref="N57:N59"/>
    <mergeCell ref="O57:O59"/>
    <mergeCell ref="X57:X58"/>
    <mergeCell ref="AE57:AE59"/>
    <mergeCell ref="AI55:AI56"/>
    <mergeCell ref="A57:A59"/>
    <mergeCell ref="B57:B59"/>
    <mergeCell ref="C57:C59"/>
    <mergeCell ref="D57:D59"/>
    <mergeCell ref="E57:E59"/>
    <mergeCell ref="F57:F58"/>
    <mergeCell ref="H57:H58"/>
    <mergeCell ref="J57:J59"/>
    <mergeCell ref="K57:K59"/>
    <mergeCell ref="O55:O56"/>
    <mergeCell ref="P55:P56"/>
    <mergeCell ref="AE55:AE56"/>
    <mergeCell ref="AF55:AF56"/>
    <mergeCell ref="AG55:AG56"/>
    <mergeCell ref="AH55:AH56"/>
    <mergeCell ref="AE61:AE62"/>
    <mergeCell ref="AF61:AF62"/>
    <mergeCell ref="AG61:AG62"/>
    <mergeCell ref="AH61:AH62"/>
    <mergeCell ref="AI61:AI62"/>
    <mergeCell ref="J55:J56"/>
    <mergeCell ref="K55:K56"/>
    <mergeCell ref="L55:L56"/>
    <mergeCell ref="M55:M56"/>
    <mergeCell ref="O53:O54"/>
    <mergeCell ref="P53:P54"/>
    <mergeCell ref="AE53:AE54"/>
    <mergeCell ref="AF53:AF54"/>
    <mergeCell ref="AG53:AG54"/>
    <mergeCell ref="AH53:AH54"/>
    <mergeCell ref="H53:H55"/>
    <mergeCell ref="J53:J54"/>
    <mergeCell ref="K53:K54"/>
    <mergeCell ref="L53:L54"/>
    <mergeCell ref="M53:M54"/>
    <mergeCell ref="N53:N54"/>
    <mergeCell ref="N55:N56"/>
    <mergeCell ref="AF51:AF52"/>
    <mergeCell ref="AG51:AG52"/>
    <mergeCell ref="AH51:AH52"/>
    <mergeCell ref="AI51:AI52"/>
    <mergeCell ref="A53:A54"/>
    <mergeCell ref="B53:B54"/>
    <mergeCell ref="C53:C54"/>
    <mergeCell ref="D53:D54"/>
    <mergeCell ref="E53:E54"/>
    <mergeCell ref="F53:F55"/>
    <mergeCell ref="K51:K52"/>
    <mergeCell ref="L51:L52"/>
    <mergeCell ref="M51:M52"/>
    <mergeCell ref="N51:N52"/>
    <mergeCell ref="O51:O52"/>
    <mergeCell ref="AE51:AE52"/>
    <mergeCell ref="AG46:AI46"/>
    <mergeCell ref="AG47:AI47"/>
    <mergeCell ref="AG48:AI48"/>
    <mergeCell ref="AG50:AI50"/>
    <mergeCell ref="A51:A52"/>
    <mergeCell ref="B51:B52"/>
    <mergeCell ref="C51:C52"/>
    <mergeCell ref="D51:D52"/>
    <mergeCell ref="E51:E52"/>
    <mergeCell ref="J51:J52"/>
    <mergeCell ref="AI53:AI54"/>
    <mergeCell ref="A55:A56"/>
    <mergeCell ref="B55:B56"/>
    <mergeCell ref="C55:C56"/>
    <mergeCell ref="D55:D56"/>
    <mergeCell ref="E55:E56"/>
    <mergeCell ref="AF42:AF44"/>
    <mergeCell ref="AG42:AG44"/>
    <mergeCell ref="AH42:AH44"/>
    <mergeCell ref="AI42:AI44"/>
    <mergeCell ref="P43:P44"/>
    <mergeCell ref="AG45:AI45"/>
    <mergeCell ref="K42:K44"/>
    <mergeCell ref="L42:L44"/>
    <mergeCell ref="M42:M44"/>
    <mergeCell ref="N42:N44"/>
    <mergeCell ref="O42:O44"/>
    <mergeCell ref="AE42:AE44"/>
    <mergeCell ref="AF40:AF41"/>
    <mergeCell ref="AG40:AG41"/>
    <mergeCell ref="AH40:AH41"/>
    <mergeCell ref="AI40:AI41"/>
    <mergeCell ref="A42:A44"/>
    <mergeCell ref="B42:B44"/>
    <mergeCell ref="C42:C44"/>
    <mergeCell ref="D42:D44"/>
    <mergeCell ref="E42:E44"/>
    <mergeCell ref="J42:J44"/>
    <mergeCell ref="L40:L41"/>
    <mergeCell ref="M40:M41"/>
    <mergeCell ref="N40:N41"/>
    <mergeCell ref="O40:O41"/>
    <mergeCell ref="P40:P41"/>
    <mergeCell ref="AE40:AE41"/>
    <mergeCell ref="AG37:AG39"/>
    <mergeCell ref="AH37:AH39"/>
    <mergeCell ref="AI37:AI39"/>
    <mergeCell ref="A40:A41"/>
    <mergeCell ref="B40:B41"/>
    <mergeCell ref="C40:C41"/>
    <mergeCell ref="D40:D41"/>
    <mergeCell ref="E40:E41"/>
    <mergeCell ref="J40:J41"/>
    <mergeCell ref="K40:K41"/>
    <mergeCell ref="M37:M39"/>
    <mergeCell ref="N37:N39"/>
    <mergeCell ref="O37:O39"/>
    <mergeCell ref="X37:X38"/>
    <mergeCell ref="AE37:AE39"/>
    <mergeCell ref="AF37:AF39"/>
    <mergeCell ref="P35:P36"/>
    <mergeCell ref="W35:W36"/>
    <mergeCell ref="A37:A39"/>
    <mergeCell ref="B37:B39"/>
    <mergeCell ref="C37:C39"/>
    <mergeCell ref="D37:D39"/>
    <mergeCell ref="E37:E39"/>
    <mergeCell ref="J37:J39"/>
    <mergeCell ref="K37:K39"/>
    <mergeCell ref="L37:L39"/>
    <mergeCell ref="J35:J36"/>
    <mergeCell ref="K35:K36"/>
    <mergeCell ref="L35:L36"/>
    <mergeCell ref="M35:M36"/>
    <mergeCell ref="N35:N36"/>
    <mergeCell ref="O35:O36"/>
    <mergeCell ref="AE32:AE36"/>
    <mergeCell ref="AF32:AF36"/>
    <mergeCell ref="AG32:AG36"/>
    <mergeCell ref="AH32:AH36"/>
    <mergeCell ref="AI32:AI36"/>
    <mergeCell ref="A35:A36"/>
    <mergeCell ref="B35:B36"/>
    <mergeCell ref="C35:C36"/>
    <mergeCell ref="D35:D36"/>
    <mergeCell ref="E35:E36"/>
    <mergeCell ref="K32:K34"/>
    <mergeCell ref="L32:L34"/>
    <mergeCell ref="M32:M34"/>
    <mergeCell ref="N32:N34"/>
    <mergeCell ref="O32:O34"/>
    <mergeCell ref="X32:X33"/>
    <mergeCell ref="AH29:AH31"/>
    <mergeCell ref="AI29:AI31"/>
    <mergeCell ref="A32:A34"/>
    <mergeCell ref="B32:B34"/>
    <mergeCell ref="C32:C34"/>
    <mergeCell ref="D32:D34"/>
    <mergeCell ref="E32:E34"/>
    <mergeCell ref="F32:F35"/>
    <mergeCell ref="H32:H35"/>
    <mergeCell ref="J32:J34"/>
    <mergeCell ref="M29:M30"/>
    <mergeCell ref="N29:N30"/>
    <mergeCell ref="O29:O30"/>
    <mergeCell ref="AE29:AE31"/>
    <mergeCell ref="AF29:AF31"/>
    <mergeCell ref="AG29:AG31"/>
    <mergeCell ref="A29:A30"/>
    <mergeCell ref="B29:B30"/>
    <mergeCell ref="C29:C30"/>
    <mergeCell ref="D29:D30"/>
    <mergeCell ref="E29:E30"/>
    <mergeCell ref="J29:J30"/>
    <mergeCell ref="K29:K30"/>
    <mergeCell ref="L29:L30"/>
    <mergeCell ref="N26:N28"/>
    <mergeCell ref="O26:O28"/>
    <mergeCell ref="X26:X27"/>
    <mergeCell ref="AE26:AE28"/>
    <mergeCell ref="AF26:AF28"/>
    <mergeCell ref="AG26:AG28"/>
    <mergeCell ref="F26:F27"/>
    <mergeCell ref="H26:H28"/>
    <mergeCell ref="J26:J28"/>
    <mergeCell ref="K26:K28"/>
    <mergeCell ref="L26:L28"/>
    <mergeCell ref="M26:M28"/>
    <mergeCell ref="A26:A28"/>
    <mergeCell ref="B26:B28"/>
    <mergeCell ref="C26:C28"/>
    <mergeCell ref="D26:D28"/>
    <mergeCell ref="E26:E28"/>
    <mergeCell ref="A24:A25"/>
    <mergeCell ref="B24:B25"/>
    <mergeCell ref="C24:C25"/>
    <mergeCell ref="D24:D25"/>
    <mergeCell ref="E24:E25"/>
    <mergeCell ref="J24:J25"/>
    <mergeCell ref="AI19:AI25"/>
    <mergeCell ref="A21:A23"/>
    <mergeCell ref="B21:B23"/>
    <mergeCell ref="C21:C23"/>
    <mergeCell ref="D21:D23"/>
    <mergeCell ref="E21:E23"/>
    <mergeCell ref="J21:J23"/>
    <mergeCell ref="K21:K23"/>
    <mergeCell ref="L21:L23"/>
    <mergeCell ref="M21:M23"/>
    <mergeCell ref="O19:O20"/>
    <mergeCell ref="X19:X24"/>
    <mergeCell ref="AE19:AE25"/>
    <mergeCell ref="AF19:AF25"/>
    <mergeCell ref="AG19:AG25"/>
    <mergeCell ref="AH19:AH25"/>
    <mergeCell ref="AH26:AH28"/>
    <mergeCell ref="AI26:AI28"/>
    <mergeCell ref="O21:O23"/>
    <mergeCell ref="H19:H23"/>
    <mergeCell ref="J19:J20"/>
    <mergeCell ref="K19:K20"/>
    <mergeCell ref="L19:L20"/>
    <mergeCell ref="M19:M20"/>
    <mergeCell ref="N19:N20"/>
    <mergeCell ref="N21:N23"/>
    <mergeCell ref="AF16:AF17"/>
    <mergeCell ref="AG16:AG17"/>
    <mergeCell ref="AH16:AH17"/>
    <mergeCell ref="AI16:AI17"/>
    <mergeCell ref="A19:A20"/>
    <mergeCell ref="B19:B20"/>
    <mergeCell ref="C19:C20"/>
    <mergeCell ref="D19:D20"/>
    <mergeCell ref="E19:E20"/>
    <mergeCell ref="F19:F24"/>
    <mergeCell ref="M16:M17"/>
    <mergeCell ref="N16:N17"/>
    <mergeCell ref="O16:O17"/>
    <mergeCell ref="P16:P17"/>
    <mergeCell ref="W16:W17"/>
    <mergeCell ref="AE16:AE17"/>
    <mergeCell ref="K24:K25"/>
    <mergeCell ref="L24:L25"/>
    <mergeCell ref="M24:M25"/>
    <mergeCell ref="N24:N25"/>
    <mergeCell ref="O24:O25"/>
    <mergeCell ref="AJ13:AJ14"/>
    <mergeCell ref="B16:B18"/>
    <mergeCell ref="C16:C18"/>
    <mergeCell ref="D16:D18"/>
    <mergeCell ref="E16:E17"/>
    <mergeCell ref="F16:F18"/>
    <mergeCell ref="H16:H18"/>
    <mergeCell ref="J16:J18"/>
    <mergeCell ref="K16:K18"/>
    <mergeCell ref="L16:L18"/>
    <mergeCell ref="M13:M14"/>
    <mergeCell ref="N13:N14"/>
    <mergeCell ref="O13:O14"/>
    <mergeCell ref="AG13:AG14"/>
    <mergeCell ref="AH13:AH14"/>
    <mergeCell ref="AI13:AI14"/>
    <mergeCell ref="A13:A14"/>
    <mergeCell ref="B13:B14"/>
    <mergeCell ref="C13:C14"/>
    <mergeCell ref="D13:D14"/>
    <mergeCell ref="E13:E14"/>
    <mergeCell ref="J13:J14"/>
    <mergeCell ref="K5:K6"/>
    <mergeCell ref="L5:L6"/>
    <mergeCell ref="AF10:AF11"/>
    <mergeCell ref="AG10:AG11"/>
    <mergeCell ref="AH10:AH11"/>
    <mergeCell ref="AI10:AI11"/>
    <mergeCell ref="F12:F14"/>
    <mergeCell ref="H12:H14"/>
    <mergeCell ref="AE12:AE14"/>
    <mergeCell ref="AF12:AF14"/>
    <mergeCell ref="K13:K14"/>
    <mergeCell ref="L13:L14"/>
    <mergeCell ref="K10:K11"/>
    <mergeCell ref="L10:L11"/>
    <mergeCell ref="M10:M11"/>
    <mergeCell ref="N10:N11"/>
    <mergeCell ref="O10:O11"/>
    <mergeCell ref="AE10:AE11"/>
    <mergeCell ref="AG8:AG9"/>
    <mergeCell ref="AH8:AH9"/>
    <mergeCell ref="AI8:AI9"/>
    <mergeCell ref="G2:G3"/>
    <mergeCell ref="H2:H3"/>
    <mergeCell ref="AJ8:AJ9"/>
    <mergeCell ref="A10:A11"/>
    <mergeCell ref="B10:B11"/>
    <mergeCell ref="C10:C11"/>
    <mergeCell ref="D10:D11"/>
    <mergeCell ref="E10:E11"/>
    <mergeCell ref="J10:J11"/>
    <mergeCell ref="A8:A9"/>
    <mergeCell ref="B8:B9"/>
    <mergeCell ref="C8:C9"/>
    <mergeCell ref="D8:D9"/>
    <mergeCell ref="E8:E9"/>
    <mergeCell ref="M8:M9"/>
    <mergeCell ref="AJ5:AJ6"/>
    <mergeCell ref="H7:H9"/>
    <mergeCell ref="J7:J9"/>
    <mergeCell ref="K7:K9"/>
    <mergeCell ref="L7:L9"/>
    <mergeCell ref="AG7:AI7"/>
    <mergeCell ref="N8:N9"/>
    <mergeCell ref="O8:O9"/>
    <mergeCell ref="AE8:AE9"/>
    <mergeCell ref="AF8:AF9"/>
    <mergeCell ref="Q5:Q6"/>
    <mergeCell ref="AE5:AE6"/>
    <mergeCell ref="AF5:AF6"/>
    <mergeCell ref="AG5:AG6"/>
    <mergeCell ref="AH5:AH6"/>
    <mergeCell ref="AI5:AI6"/>
    <mergeCell ref="J5:J6"/>
    <mergeCell ref="K2:K3"/>
    <mergeCell ref="L2:L3"/>
    <mergeCell ref="M5:M6"/>
    <mergeCell ref="N5:N6"/>
    <mergeCell ref="O5:O6"/>
    <mergeCell ref="AD2:AD3"/>
    <mergeCell ref="AE2:AF2"/>
    <mergeCell ref="AG2:AI2"/>
    <mergeCell ref="T4:U4"/>
    <mergeCell ref="A5:A6"/>
    <mergeCell ref="B5:B6"/>
    <mergeCell ref="C5:C6"/>
    <mergeCell ref="D5:D6"/>
    <mergeCell ref="E5:E6"/>
    <mergeCell ref="H5:H6"/>
    <mergeCell ref="X2:X3"/>
    <mergeCell ref="Y2:Y3"/>
    <mergeCell ref="Z2:Z3"/>
    <mergeCell ref="AA2:AA3"/>
    <mergeCell ref="AB2:AB3"/>
    <mergeCell ref="AC2:AC3"/>
    <mergeCell ref="M2:M3"/>
    <mergeCell ref="P2:P3"/>
    <mergeCell ref="Q2:Q3"/>
    <mergeCell ref="R2:R3"/>
    <mergeCell ref="T2:V3"/>
    <mergeCell ref="W2:W3"/>
    <mergeCell ref="A2:A3"/>
    <mergeCell ref="B2:B3"/>
    <mergeCell ref="C2:C3"/>
    <mergeCell ref="D2:D3"/>
    <mergeCell ref="E2:E3"/>
  </mergeCells>
  <printOptions horizontalCentered="1"/>
  <pageMargins left="0.3" right="0.03" top="0.75" bottom="0.5" header="0.3" footer="0.3"/>
  <pageSetup paperSize="5" fitToWidth="0" fitToHeight="0" orientation="landscape" r:id="rId1"/>
  <rowBreaks count="12" manualBreakCount="12">
    <brk id="15" max="34" man="1"/>
    <brk id="20" max="34" man="1"/>
    <brk id="23" max="34" man="1"/>
    <brk id="39" max="34" man="1"/>
    <brk id="54" max="34" man="1"/>
    <brk id="78" max="34" man="1"/>
    <brk id="83" max="34" man="1"/>
    <brk id="89" max="34" man="1"/>
    <brk id="108" max="34" man="1"/>
    <brk id="112" max="34" man="1"/>
    <brk id="125" max="34" man="1"/>
    <brk id="171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Final Assembly constituency</vt:lpstr>
      <vt:lpstr>'Final Assembly constituency'!Print_Area</vt:lpstr>
      <vt:lpstr>'Final Assembly constituency'!Print_Titles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Futech</cp:lastModifiedBy>
  <cp:lastPrinted>2023-10-02T14:41:26Z</cp:lastPrinted>
  <dcterms:created xsi:type="dcterms:W3CDTF">2023-08-31T10:18:15Z</dcterms:created>
  <dcterms:modified xsi:type="dcterms:W3CDTF">2023-10-02T14:42:53Z</dcterms:modified>
</cp:coreProperties>
</file>