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Harsh\Financial Analyst Projects\IPO Valuation and Strategy Analysis - Case Study on Zomato Ltd (2021 IPO)\"/>
    </mc:Choice>
  </mc:AlternateContent>
  <xr:revisionPtr revIDLastSave="0" documentId="13_ncr:1_{2266F69A-104A-4A68-9497-2481A4FD55CF}" xr6:coauthVersionLast="47" xr6:coauthVersionMax="47" xr10:uidLastSave="{00000000-0000-0000-0000-000000000000}"/>
  <bookViews>
    <workbookView xWindow="-110" yWindow="-110" windowWidth="21820" windowHeight="14620" xr2:uid="{00000000-000D-0000-FFFF-FFFF00000000}"/>
  </bookViews>
  <sheets>
    <sheet name="CCA Analysis" sheetId="1" r:id="rId1"/>
  </sheets>
  <definedNames>
    <definedName name="_xlchart.v1.0" hidden="1">'CCA Analysis'!$K$2:$K$5</definedName>
    <definedName name="_xlchart.v1.1" hidden="1">'CCA Analysis'!$L$1</definedName>
    <definedName name="_xlchart.v1.2" hidden="1">'CCA Analysis'!$L$2:$L$5</definedName>
  </definedNames>
  <calcPr calcId="191029"/>
  <fileRecoveryPr repairLoad="1"/>
</workbook>
</file>

<file path=xl/calcChain.xml><?xml version="1.0" encoding="utf-8"?>
<calcChain xmlns="http://schemas.openxmlformats.org/spreadsheetml/2006/main">
  <c r="L4" i="1" l="1"/>
  <c r="L5" i="1"/>
  <c r="I8" i="1"/>
  <c r="H10" i="1" s="1"/>
  <c r="H12" i="1" s="1"/>
  <c r="I7" i="1"/>
  <c r="H9" i="1" s="1"/>
  <c r="H11" i="1" s="1"/>
  <c r="I6" i="1"/>
  <c r="I5" i="1"/>
  <c r="I4" i="1"/>
  <c r="I3" i="1"/>
  <c r="I2" i="1"/>
</calcChain>
</file>

<file path=xl/sharedStrings.xml><?xml version="1.0" encoding="utf-8"?>
<sst xmlns="http://schemas.openxmlformats.org/spreadsheetml/2006/main" count="58" uniqueCount="53">
  <si>
    <t>Company</t>
  </si>
  <si>
    <t>Ticker</t>
  </si>
  <si>
    <t>Region</t>
  </si>
  <si>
    <t>Currency</t>
  </si>
  <si>
    <t>FY21 Revenue (Cr)</t>
  </si>
  <si>
    <t>Market Cap (Cr)</t>
  </si>
  <si>
    <t>Net Debt (Cr)</t>
  </si>
  <si>
    <t>Enterprise Value (EV)</t>
  </si>
  <si>
    <t>EV/Revenue (x)</t>
  </si>
  <si>
    <t>Zomato</t>
  </si>
  <si>
    <t>DoorDash</t>
  </si>
  <si>
    <t>Uber Eats (Uber)</t>
  </si>
  <si>
    <t>Just Eat Takeaway</t>
  </si>
  <si>
    <t>Swiggy (Private)</t>
  </si>
  <si>
    <t>ZOMATO.NS</t>
  </si>
  <si>
    <t>DASH</t>
  </si>
  <si>
    <t>UBER</t>
  </si>
  <si>
    <t>TKWY.AS</t>
  </si>
  <si>
    <t>-</t>
  </si>
  <si>
    <t>India</t>
  </si>
  <si>
    <t>USA</t>
  </si>
  <si>
    <t>Global</t>
  </si>
  <si>
    <t>Europe</t>
  </si>
  <si>
    <t>INR</t>
  </si>
  <si>
    <t>USD</t>
  </si>
  <si>
    <t>EUR</t>
  </si>
  <si>
    <t>Median-based EV</t>
  </si>
  <si>
    <t>Average-based EV</t>
  </si>
  <si>
    <t>Peer median EV/Revenue</t>
  </si>
  <si>
    <t>Peer average EV/Revenue</t>
  </si>
  <si>
    <t>Implied Market Cap (median)</t>
  </si>
  <si>
    <t>Implied Market Cap (average)</t>
  </si>
  <si>
    <t>Stage</t>
  </si>
  <si>
    <t>Value (₹ Cr)</t>
  </si>
  <si>
    <t>Type</t>
  </si>
  <si>
    <t>IPO Market Cap</t>
  </si>
  <si>
    <t>Net Cash</t>
  </si>
  <si>
    <t>Median Peer Multiple Adjustment</t>
  </si>
  <si>
    <t>Implied EV (Median)</t>
  </si>
  <si>
    <t>Decrease</t>
  </si>
  <si>
    <t>Total</t>
  </si>
  <si>
    <t>Investor Category</t>
  </si>
  <si>
    <t>Allocation %</t>
  </si>
  <si>
    <t>Subscription</t>
  </si>
  <si>
    <t>Qualified Institutions (QIBs)</t>
  </si>
  <si>
    <t>51.79×</t>
  </si>
  <si>
    <t>Non-Institutional Investors (HNIs)</t>
  </si>
  <si>
    <t>32.96×</t>
  </si>
  <si>
    <t>Retail Investors</t>
  </si>
  <si>
    <t>7.45×</t>
  </si>
  <si>
    <t>Anchor Investors</t>
  </si>
  <si>
    <t>~45% of total issue</t>
  </si>
  <si>
    <t>₹4,197 Cr raised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</si>
</sst>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0.0\x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44" fontId="0" fillId="0" borderId="0" xfId="1" applyFont="1"/>
    <xf numFmtId="164" fontId="0" fillId="0" borderId="0" xfId="1" applyNumberFormat="1" applyFont="1"/>
    <xf numFmtId="164" fontId="0" fillId="0" borderId="0" xfId="0" applyNumberFormat="1"/>
    <xf numFmtId="4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9" fontId="0" fillId="0" borderId="0" xfId="0" applyNumberForma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FY‑2021 EV / Revenue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'CCA Analysis'!$A$2:$A$6</c:f>
              <c:strCache>
                <c:ptCount val="5"/>
                <c:pt idx="0">
                  <c:v>Zomato</c:v>
                </c:pt>
                <c:pt idx="1">
                  <c:v>DoorDash</c:v>
                </c:pt>
                <c:pt idx="2">
                  <c:v>Uber Eats (Uber)</c:v>
                </c:pt>
                <c:pt idx="3">
                  <c:v>Just Eat Takeaway</c:v>
                </c:pt>
                <c:pt idx="4">
                  <c:v>Swiggy (Private)</c:v>
                </c:pt>
              </c:strCache>
            </c:strRef>
          </c:cat>
          <c:val>
            <c:numRef>
              <c:f>'CCA Analysis'!$I$2:$I$6</c:f>
              <c:numCache>
                <c:formatCode>0.0\x</c:formatCode>
                <c:ptCount val="5"/>
                <c:pt idx="0">
                  <c:v>30.05983579012835</c:v>
                </c:pt>
                <c:pt idx="1">
                  <c:v>3.0455324019357124</c:v>
                </c:pt>
                <c:pt idx="2">
                  <c:v>11.117018092512389</c:v>
                </c:pt>
                <c:pt idx="3">
                  <c:v>29.528678411261076</c:v>
                </c:pt>
                <c:pt idx="4">
                  <c:v>15.763643502159404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3A-4B4B-8C4E-190D8FBAAA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1836144"/>
        <c:axId val="551836624"/>
      </c:barChart>
      <c:catAx>
        <c:axId val="5518361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Company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6624"/>
        <c:crosses val="autoZero"/>
        <c:auto val="1"/>
        <c:lblAlgn val="ctr"/>
        <c:lblOffset val="100"/>
        <c:noMultiLvlLbl val="0"/>
      </c:catAx>
      <c:valAx>
        <c:axId val="55183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EV/Revenue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x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836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'CCA Analysis'!$B$13</c:f>
              <c:strCache>
                <c:ptCount val="1"/>
                <c:pt idx="0">
                  <c:v>Allocation %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6A1-4A25-BA1B-7C1B2D7D5A0A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6A1-4A25-BA1B-7C1B2D7D5A0A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6A1-4A25-BA1B-7C1B2D7D5A0A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'CCA Analysis'!$A$14:$A$16</c:f>
              <c:strCache>
                <c:ptCount val="3"/>
                <c:pt idx="0">
                  <c:v>Qualified Institutions (QIBs)</c:v>
                </c:pt>
                <c:pt idx="1">
                  <c:v>Non-Institutional Investors (HNIs)</c:v>
                </c:pt>
                <c:pt idx="2">
                  <c:v>Retail Investors</c:v>
                </c:pt>
              </c:strCache>
            </c:strRef>
          </c:cat>
          <c:val>
            <c:numRef>
              <c:f>'CCA Analysis'!$B$14:$B$16</c:f>
              <c:numCache>
                <c:formatCode>0%</c:formatCode>
                <c:ptCount val="3"/>
                <c:pt idx="0">
                  <c:v>0.75</c:v>
                </c:pt>
                <c:pt idx="1">
                  <c:v>0.15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FF-4A18-9EE1-47BC44DB2B2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en-IN" b="1">
                <a:latin typeface="Times New Roman" panose="02020603050405020304" pitchFamily="18" charset="0"/>
                <a:cs typeface="Times New Roman" panose="02020603050405020304" pitchFamily="18" charset="0"/>
              </a:rPr>
              <a:t>Zomato Valuation Bridge: IPO Market Cap → Peer-Implied EV (13.4×)</a:t>
            </a:r>
            <a:endPara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x:rich>
      </cx:tx>
    </cx:title>
    <cx:plotArea>
      <cx:plotAreaRegion>
        <cx:series layoutId="waterfall" uniqueId="{C1B1F9DB-D853-4243-8110-2316AEDE55AD}">
          <cx:tx>
            <cx:txData>
              <cx:f>_xlchart.v1.1</cx:f>
              <cx:v>Value (₹ Cr)</cx:v>
            </cx:txData>
          </cx:tx>
          <cx:dataLabels>
            <cx:visibility seriesName="0" categoryName="0" value="1"/>
          </cx:dataLabels>
          <cx:dataId val="0"/>
          <cx:layoutPr>
            <cx:subtotals>
              <cx:idx val="0"/>
              <cx:idx val="3"/>
            </cx:subtotals>
          </cx:layoutPr>
        </cx:series>
      </cx:plotAreaRegion>
      <cx:axis id="0">
        <cx:catScaling gapWidth="0.5"/>
        <cx:majorGridlines/>
        <cx:tickLabels/>
      </cx:axis>
      <cx:axis id="1">
        <cx:valScaling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473075</xdr:colOff>
      <xdr:row>13</xdr:row>
      <xdr:rowOff>60325</xdr:rowOff>
    </xdr:from>
    <xdr:to>
      <xdr:col>8</xdr:col>
      <xdr:colOff>790575</xdr:colOff>
      <xdr:row>28</xdr:row>
      <xdr:rowOff>41275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996EF-6D7B-3F5C-70F4-CC8A15D00E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955675</xdr:colOff>
      <xdr:row>9</xdr:row>
      <xdr:rowOff>168275</xdr:rowOff>
    </xdr:from>
    <xdr:to>
      <xdr:col>13</xdr:col>
      <xdr:colOff>479425</xdr:colOff>
      <xdr:row>24</xdr:row>
      <xdr:rowOff>149225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8" name="Chart 7">
              <a:extLst>
                <a:ext uri="{FF2B5EF4-FFF2-40B4-BE49-F238E27FC236}">
                  <a16:creationId xmlns:a16="http://schemas.microsoft.com/office/drawing/2014/main" id="{5786422F-6C8B-73FC-9D8D-B68B2739FF2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4575" y="1825625"/>
              <a:ext cx="4572000" cy="32956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17</xdr:row>
      <xdr:rowOff>120649</xdr:rowOff>
    </xdr:from>
    <xdr:to>
      <xdr:col>4</xdr:col>
      <xdr:colOff>241300</xdr:colOff>
      <xdr:row>32</xdr:row>
      <xdr:rowOff>85724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B242C9B-D895-DE73-25BD-F4CFC0419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7"/>
  <sheetViews>
    <sheetView tabSelected="1" workbookViewId="0">
      <selection activeCell="J8" sqref="J8"/>
    </sheetView>
  </sheetViews>
  <sheetFormatPr defaultRowHeight="14.5" x14ac:dyDescent="0.35"/>
  <cols>
    <col min="1" max="1" width="15.90625" bestFit="1" customWidth="1"/>
    <col min="2" max="2" width="11.08984375" bestFit="1" customWidth="1"/>
    <col min="3" max="3" width="14.1796875" bestFit="1" customWidth="1"/>
    <col min="4" max="4" width="8.26953125" bestFit="1" customWidth="1"/>
    <col min="5" max="5" width="16" bestFit="1" customWidth="1"/>
    <col min="6" max="6" width="14.26953125" bestFit="1" customWidth="1"/>
    <col min="7" max="7" width="11.90625" bestFit="1" customWidth="1"/>
    <col min="8" max="8" width="18.7265625" bestFit="1" customWidth="1"/>
    <col min="9" max="9" width="13.7265625" bestFit="1" customWidth="1"/>
    <col min="11" max="11" width="29.26953125" bestFit="1" customWidth="1"/>
    <col min="12" max="12" width="11.8164062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6" t="s">
        <v>32</v>
      </c>
      <c r="L1" s="6" t="s">
        <v>33</v>
      </c>
      <c r="M1" s="6" t="s">
        <v>34</v>
      </c>
    </row>
    <row r="2" spans="1:13" x14ac:dyDescent="0.35">
      <c r="A2" t="s">
        <v>9</v>
      </c>
      <c r="B2" t="s">
        <v>14</v>
      </c>
      <c r="C2" t="s">
        <v>19</v>
      </c>
      <c r="D2" t="s">
        <v>23</v>
      </c>
      <c r="E2" s="2">
        <v>1993.79</v>
      </c>
      <c r="F2" s="2">
        <v>64365</v>
      </c>
      <c r="G2" s="2">
        <v>-4432</v>
      </c>
      <c r="H2" s="2">
        <v>59933</v>
      </c>
      <c r="I2" s="3">
        <f>H2/E2</f>
        <v>30.05983579012835</v>
      </c>
      <c r="K2" t="s">
        <v>35</v>
      </c>
      <c r="L2" s="2">
        <v>64365</v>
      </c>
      <c r="M2" t="s">
        <v>40</v>
      </c>
    </row>
    <row r="3" spans="1:13" x14ac:dyDescent="0.35">
      <c r="A3" t="s">
        <v>10</v>
      </c>
      <c r="B3" t="s">
        <v>15</v>
      </c>
      <c r="C3" t="s">
        <v>20</v>
      </c>
      <c r="D3" t="s">
        <v>24</v>
      </c>
      <c r="E3" s="2">
        <v>36424.83</v>
      </c>
      <c r="F3" s="2">
        <v>120222</v>
      </c>
      <c r="G3" s="2">
        <v>-9289</v>
      </c>
      <c r="H3" s="2">
        <v>110933</v>
      </c>
      <c r="I3" s="3">
        <f>H3/E3</f>
        <v>3.0455324019357124</v>
      </c>
      <c r="K3" t="s">
        <v>36</v>
      </c>
      <c r="L3" s="2">
        <v>-4432</v>
      </c>
      <c r="M3" t="s">
        <v>39</v>
      </c>
    </row>
    <row r="4" spans="1:13" x14ac:dyDescent="0.35">
      <c r="A4" t="s">
        <v>11</v>
      </c>
      <c r="B4" t="s">
        <v>16</v>
      </c>
      <c r="C4" t="s">
        <v>21</v>
      </c>
      <c r="D4" t="s">
        <v>24</v>
      </c>
      <c r="E4" s="2">
        <v>61810.1</v>
      </c>
      <c r="F4" s="2">
        <v>649760</v>
      </c>
      <c r="G4" s="2">
        <v>37384</v>
      </c>
      <c r="H4" s="2">
        <v>687144</v>
      </c>
      <c r="I4" s="3">
        <f>H4/E4</f>
        <v>11.117018092512389</v>
      </c>
      <c r="K4" t="s">
        <v>37</v>
      </c>
      <c r="L4" s="2">
        <f>H9-H2</f>
        <v>-33135.802859579664</v>
      </c>
      <c r="M4" t="s">
        <v>39</v>
      </c>
    </row>
    <row r="5" spans="1:13" x14ac:dyDescent="0.35">
      <c r="A5" t="s">
        <v>12</v>
      </c>
      <c r="B5" t="s">
        <v>17</v>
      </c>
      <c r="C5" t="s">
        <v>22</v>
      </c>
      <c r="D5" t="s">
        <v>25</v>
      </c>
      <c r="E5" s="2">
        <v>46603</v>
      </c>
      <c r="F5" s="2">
        <v>1364694</v>
      </c>
      <c r="G5" s="2">
        <v>-11431</v>
      </c>
      <c r="H5" s="2">
        <v>1376125</v>
      </c>
      <c r="I5" s="3">
        <f>H5/E5</f>
        <v>29.528678411261076</v>
      </c>
      <c r="K5" t="s">
        <v>38</v>
      </c>
      <c r="L5" s="2">
        <f>H9</f>
        <v>26797.197140420336</v>
      </c>
      <c r="M5" t="s">
        <v>40</v>
      </c>
    </row>
    <row r="6" spans="1:13" x14ac:dyDescent="0.35">
      <c r="A6" t="s">
        <v>13</v>
      </c>
      <c r="B6" t="s">
        <v>18</v>
      </c>
      <c r="C6" t="s">
        <v>19</v>
      </c>
      <c r="D6" t="s">
        <v>23</v>
      </c>
      <c r="E6" s="2">
        <v>2547</v>
      </c>
      <c r="F6" s="2">
        <v>40150</v>
      </c>
      <c r="G6" s="2">
        <v>0</v>
      </c>
      <c r="H6" s="2">
        <v>40150</v>
      </c>
      <c r="I6" s="3">
        <f>H6/E6</f>
        <v>15.763643502159404</v>
      </c>
    </row>
    <row r="7" spans="1:13" x14ac:dyDescent="0.35">
      <c r="G7" s="12" t="s">
        <v>28</v>
      </c>
      <c r="H7" s="12"/>
      <c r="I7" s="4">
        <f>MEDIAN(I3:I6)</f>
        <v>13.440330797335896</v>
      </c>
    </row>
    <row r="8" spans="1:13" x14ac:dyDescent="0.35">
      <c r="G8" s="12" t="s">
        <v>29</v>
      </c>
      <c r="H8" s="12"/>
      <c r="I8" s="4">
        <f>AVERAGE(I3:I6)</f>
        <v>14.863718101967146</v>
      </c>
    </row>
    <row r="9" spans="1:13" x14ac:dyDescent="0.35">
      <c r="F9" s="12" t="s">
        <v>26</v>
      </c>
      <c r="G9" s="12"/>
      <c r="H9" s="5">
        <f>$I$7*$E$2</f>
        <v>26797.197140420336</v>
      </c>
    </row>
    <row r="10" spans="1:13" x14ac:dyDescent="0.35">
      <c r="F10" s="12" t="s">
        <v>27</v>
      </c>
      <c r="G10" s="12"/>
      <c r="H10" s="5">
        <f>$I$8*$E$2</f>
        <v>29635.132514521076</v>
      </c>
    </row>
    <row r="11" spans="1:13" x14ac:dyDescent="0.35">
      <c r="F11" s="12" t="s">
        <v>30</v>
      </c>
      <c r="G11" s="12"/>
      <c r="H11" s="5">
        <f>H9-$G$2</f>
        <v>31229.197140420336</v>
      </c>
    </row>
    <row r="12" spans="1:13" x14ac:dyDescent="0.35">
      <c r="F12" s="12" t="s">
        <v>31</v>
      </c>
      <c r="G12" s="12"/>
      <c r="H12" s="5">
        <f>H10-$G$2</f>
        <v>34067.132514521072</v>
      </c>
    </row>
    <row r="13" spans="1:13" x14ac:dyDescent="0.35">
      <c r="A13" s="7" t="s">
        <v>41</v>
      </c>
      <c r="B13" s="7" t="s">
        <v>42</v>
      </c>
      <c r="C13" s="10" t="s">
        <v>43</v>
      </c>
    </row>
    <row r="14" spans="1:13" ht="29" x14ac:dyDescent="0.35">
      <c r="A14" s="8" t="s">
        <v>44</v>
      </c>
      <c r="B14" s="9">
        <v>0.75</v>
      </c>
      <c r="C14" s="11" t="s">
        <v>45</v>
      </c>
    </row>
    <row r="15" spans="1:13" ht="29" x14ac:dyDescent="0.35">
      <c r="A15" s="8" t="s">
        <v>46</v>
      </c>
      <c r="B15" s="9">
        <v>0.15</v>
      </c>
      <c r="C15" s="11" t="s">
        <v>47</v>
      </c>
    </row>
    <row r="16" spans="1:13" x14ac:dyDescent="0.35">
      <c r="A16" s="8" t="s">
        <v>48</v>
      </c>
      <c r="B16" s="9">
        <v>0.1</v>
      </c>
      <c r="C16" s="11" t="s">
        <v>49</v>
      </c>
    </row>
    <row r="17" spans="1:3" ht="29" x14ac:dyDescent="0.35">
      <c r="A17" s="8" t="s">
        <v>50</v>
      </c>
      <c r="B17" s="8" t="s">
        <v>51</v>
      </c>
      <c r="C17" s="11" t="s">
        <v>52</v>
      </c>
    </row>
  </sheetData>
  <mergeCells count="6">
    <mergeCell ref="F12:G12"/>
    <mergeCell ref="F9:G9"/>
    <mergeCell ref="F10:G10"/>
    <mergeCell ref="G7:H7"/>
    <mergeCell ref="G8:H8"/>
    <mergeCell ref="F11:G1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CCA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Mr. HARSH GARG</cp:lastModifiedBy>
  <dcterms:created xsi:type="dcterms:W3CDTF">2025-07-11T11:57:09Z</dcterms:created>
  <dcterms:modified xsi:type="dcterms:W3CDTF">2025-07-11T18:09:04Z</dcterms:modified>
</cp:coreProperties>
</file>