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<sst xmlns="http://schemas.openxmlformats.org/spreadsheetml/2006/main" uniqueCount="260">
  <si>
    <t xml:space="preserve">Downloaded on [ 2015-09-14 ]
Downloaded by [ skopebusiness3_a ]
</t>
  </si>
  <si>
    <t>Sno</t>
  </si>
  <si>
    <t>Candidate Name</t>
  </si>
  <si>
    <t>DOB</t>
  </si>
  <si>
    <t>Email ID</t>
  </si>
  <si>
    <t>Contact Number</t>
  </si>
  <si>
    <t>Current Location</t>
  </si>
  <si>
    <t>Gender</t>
  </si>
  <si>
    <t>Total Work Experience</t>
  </si>
  <si>
    <t>Current Annual Salary</t>
  </si>
  <si>
    <t>Current Job Title</t>
  </si>
  <si>
    <t>Current Functional Area</t>
  </si>
  <si>
    <t>Current Industry</t>
  </si>
  <si>
    <t>Current Company</t>
  </si>
  <si>
    <t>Years in Current Job</t>
  </si>
  <si>
    <t>Notice Period</t>
  </si>
  <si>
    <t>Highest Education Level</t>
  </si>
  <si>
    <t>Highest Education Stream</t>
  </si>
  <si>
    <t>Highest Education Institute</t>
  </si>
  <si>
    <t>Year Of Passing</t>
  </si>
  <si>
    <t>Highest Education Course Type</t>
  </si>
  <si>
    <t>Last Modified Date</t>
  </si>
  <si>
    <t>Last Active Date</t>
  </si>
  <si>
    <t>Note</t>
  </si>
  <si>
    <t>Resume</t>
  </si>
  <si>
    <t>RaviKant Dwivedi</t>
  </si>
  <si>
    <t>17 May 1990</t>
  </si>
  <si>
    <t>ravirocks.dwivedi5@gmail.com</t>
  </si>
  <si>
    <t>+91 7702323639</t>
  </si>
  <si>
    <t>Hyderabad</t>
  </si>
  <si>
    <t>M</t>
  </si>
  <si>
    <t>3 Yrs 3 Months</t>
  </si>
  <si>
    <t>Rs 4.0 - 4.5 Lakh / Yr</t>
  </si>
  <si>
    <t>Java Developer</t>
  </si>
  <si>
    <t>Embedded / System Software</t>
  </si>
  <si>
    <t>IT - Software</t>
  </si>
  <si>
    <t>Magnaquest Technology</t>
  </si>
  <si>
    <t>2 Yrs</t>
  </si>
  <si>
    <t>4 weeks</t>
  </si>
  <si>
    <t>PG or Equivalent</t>
  </si>
  <si>
    <t>Computer / IT / Software Engineering</t>
  </si>
  <si>
    <t>BITS Pilani</t>
  </si>
  <si>
    <t>2015</t>
  </si>
  <si>
    <t>Part Time</t>
  </si>
  <si>
    <t>10-11-14 22:55:40</t>
  </si>
  <si>
    <t>31-07-15 14:32:34</t>
  </si>
  <si>
    <t>Ashutosh Dash</t>
  </si>
  <si>
    <t>21 Jun 1986</t>
  </si>
  <si>
    <t>ashutoshdash86@gmail.com</t>
  </si>
  <si>
    <t>+91 7200347174</t>
  </si>
  <si>
    <t>Chennai</t>
  </si>
  <si>
    <t>5 Yrs 2 Months</t>
  </si>
  <si>
    <t>Rs 6 - 7 Lakh / Yr</t>
  </si>
  <si>
    <t>Associate Consultant</t>
  </si>
  <si>
    <t>General / Other Software</t>
  </si>
  <si>
    <t>Manufacturing</t>
  </si>
  <si>
    <t>Flextronics</t>
  </si>
  <si>
    <t>0 Yr</t>
  </si>
  <si>
    <t>3 months</t>
  </si>
  <si>
    <t>2013</t>
  </si>
  <si>
    <t>30-05-15 11:18:38</t>
  </si>
  <si>
    <t>04-08-15 12:30:56</t>
  </si>
  <si>
    <t xml:space="preserve">Ravi Kiran </t>
  </si>
  <si>
    <t>25 Aug 1986</t>
  </si>
  <si>
    <t>ravirimmanapudi@gmail.com</t>
  </si>
  <si>
    <t>+91 8106155588</t>
  </si>
  <si>
    <t>3 Yrs 11 Months</t>
  </si>
  <si>
    <t>Rs 5 - 6 Lakh / Yr</t>
  </si>
  <si>
    <t>senior systems Engineer</t>
  </si>
  <si>
    <t>Application Programming / Maintenance</t>
  </si>
  <si>
    <t>Infosys Hyderabad</t>
  </si>
  <si>
    <t>3 Yrs</t>
  </si>
  <si>
    <t>Computers / IT / Software - Science</t>
  </si>
  <si>
    <t>BITS-Pilani,</t>
  </si>
  <si>
    <t>2011</t>
  </si>
  <si>
    <t>Full Time</t>
  </si>
  <si>
    <t>09-07-15 22:11:40</t>
  </si>
  <si>
    <t>29-07-15 19:54:50</t>
  </si>
  <si>
    <t>Srinath jayaraman</t>
  </si>
  <si>
    <t>18 Sep 1986</t>
  </si>
  <si>
    <t>jsrinath86@gmail.com</t>
  </si>
  <si>
    <t>+91 9884630025</t>
  </si>
  <si>
    <t>4 Yrs 7 Months</t>
  </si>
  <si>
    <t>Project Engineer</t>
  </si>
  <si>
    <t>Wipro Infotech Ltd</t>
  </si>
  <si>
    <t>2 months</t>
  </si>
  <si>
    <t>Graduation</t>
  </si>
  <si>
    <t>College of Engg. , Anna University</t>
  </si>
  <si>
    <t>2009</t>
  </si>
  <si>
    <t>16-02-14 18:13:27</t>
  </si>
  <si>
    <t>17-05-15 07:01:59</t>
  </si>
  <si>
    <t>Manoj Selvaraj</t>
  </si>
  <si>
    <t>10 Mar 1990</t>
  </si>
  <si>
    <t>manoj.vings@gmail.com</t>
  </si>
  <si>
    <t>+91 9663197990</t>
  </si>
  <si>
    <t>Bangalore</t>
  </si>
  <si>
    <t>4 Yrs 0 Month</t>
  </si>
  <si>
    <t>Associate</t>
  </si>
  <si>
    <t>Cognizant Technology Solutions</t>
  </si>
  <si>
    <t>26-04-15 00:11:03</t>
  </si>
  <si>
    <t>26-05-15 15:12:09</t>
  </si>
  <si>
    <t>Jagadeesh Palaniappan</t>
  </si>
  <si>
    <t>05 Jan 1980</t>
  </si>
  <si>
    <t>hijavajagadeesh@gmail.com</t>
  </si>
  <si>
    <t>+91 9642691215</t>
  </si>
  <si>
    <t>3 Yrs 5 Months</t>
  </si>
  <si>
    <t>Rs 4.5 - 5.0 Lakh / Yr</t>
  </si>
  <si>
    <t>Software Engineer</t>
  </si>
  <si>
    <t>Web / Mobile Technologies</t>
  </si>
  <si>
    <t>Tech Mahindra</t>
  </si>
  <si>
    <t>2014</t>
  </si>
  <si>
    <t>07-02-15 15:24:21</t>
  </si>
  <si>
    <t>12-05-15 10:49:34</t>
  </si>
  <si>
    <t>Sandeep Nambiar</t>
  </si>
  <si>
    <t>01 Mar 1990</t>
  </si>
  <si>
    <t>sandeep_nak@yahoo.co.in</t>
  </si>
  <si>
    <t>+91 9538748693</t>
  </si>
  <si>
    <t>3 Yrs 0 Month</t>
  </si>
  <si>
    <t>Senior Software Engineer</t>
  </si>
  <si>
    <t>OneBill</t>
  </si>
  <si>
    <t>2016</t>
  </si>
  <si>
    <t>Correspondence</t>
  </si>
  <si>
    <t>14-07-15 22:49:10</t>
  </si>
  <si>
    <t>18-07-15 11:55:32</t>
  </si>
  <si>
    <t>Nithya Anence</t>
  </si>
  <si>
    <t>nithyaanence@gmail.com</t>
  </si>
  <si>
    <t>+91 8095206987</t>
  </si>
  <si>
    <t>F</t>
  </si>
  <si>
    <t>4 Yrs 9 Months</t>
  </si>
  <si>
    <t>Senior Software Developer</t>
  </si>
  <si>
    <t>Wipro Technologies</t>
  </si>
  <si>
    <t>4 Yrs</t>
  </si>
  <si>
    <t>12-07-15 09:29:35</t>
  </si>
  <si>
    <t>21-07-15 10:09:37</t>
  </si>
  <si>
    <t>KomalPrakash MD</t>
  </si>
  <si>
    <t>07 Apr 1990</t>
  </si>
  <si>
    <t>komalprakash.1s@gmail.com</t>
  </si>
  <si>
    <t>+91 9842033098</t>
  </si>
  <si>
    <t>3 Yrs 4 Months</t>
  </si>
  <si>
    <t>Programmer Analyst</t>
  </si>
  <si>
    <t>27-05-15 14:45:37</t>
  </si>
  <si>
    <t>01-06-15 11:27:05</t>
  </si>
  <si>
    <t>Faiz Sajjad</t>
  </si>
  <si>
    <t>06 Dec 1986</t>
  </si>
  <si>
    <t>faiz.sajjad@gmail.com</t>
  </si>
  <si>
    <t>+91 9036200500</t>
  </si>
  <si>
    <t>5 Yrs 11 Months</t>
  </si>
  <si>
    <t>Rs 9 - 10 Lakh / Yr</t>
  </si>
  <si>
    <t>Module Lead</t>
  </si>
  <si>
    <t>Banking / Financial Services</t>
  </si>
  <si>
    <t>Mindtree Ltd</t>
  </si>
  <si>
    <t>1 Yr</t>
  </si>
  <si>
    <t>16-04-15 10:02:09</t>
  </si>
  <si>
    <t>16-04-15 09:56:17</t>
  </si>
  <si>
    <t>Prakash Somasundaraiah</t>
  </si>
  <si>
    <t>01 Jul 1988</t>
  </si>
  <si>
    <t>prakashcs.idm@gmail.com</t>
  </si>
  <si>
    <t>+91 9538491574</t>
  </si>
  <si>
    <t>3 Yrs 8 Months</t>
  </si>
  <si>
    <t>Rs 7 - 8 Lakh / Yr</t>
  </si>
  <si>
    <t>IGATE Global Solution</t>
  </si>
  <si>
    <t>03-05-15 20:19:10</t>
  </si>
  <si>
    <t>03-05-15 20:18:51</t>
  </si>
  <si>
    <t>Ranjeet Singh Yadav</t>
  </si>
  <si>
    <t>10 Jul 1985</t>
  </si>
  <si>
    <t>ranjeet.cse@gmail.com</t>
  </si>
  <si>
    <t>+91 9972429140</t>
  </si>
  <si>
    <t>5 Yrs 0 Month</t>
  </si>
  <si>
    <t>Rs 12 - 14 Lakh / Yr</t>
  </si>
  <si>
    <t>International Decision Systems</t>
  </si>
  <si>
    <t>11-07-14 14:00:43</t>
  </si>
  <si>
    <t>30-03-15 17:07:25</t>
  </si>
  <si>
    <t>Nitin Sinha</t>
  </si>
  <si>
    <t>sinha.nitin@hotmail.com</t>
  </si>
  <si>
    <t>+91 9902544775</t>
  </si>
  <si>
    <t>6 Yrs 0 Month</t>
  </si>
  <si>
    <t>Finance / Accounts / Tax</t>
  </si>
  <si>
    <t>Thomson Reuters</t>
  </si>
  <si>
    <t>2012</t>
  </si>
  <si>
    <t>29-10-14 23:09:29</t>
  </si>
  <si>
    <t>16-04-15 10:01:42</t>
  </si>
  <si>
    <t>MEENAKSHI DURAIRAJ</t>
  </si>
  <si>
    <t>gmvs.56@gmail.com</t>
  </si>
  <si>
    <t>+91 9030339364</t>
  </si>
  <si>
    <t>IT Operations / EDP / MIS</t>
  </si>
  <si>
    <t>10 Yrs</t>
  </si>
  <si>
    <t>13-11-14 08:33:50</t>
  </si>
  <si>
    <t>28-04-15 22:42:56</t>
  </si>
  <si>
    <t>SASIDHARAN THATCHANAMURTHY</t>
  </si>
  <si>
    <t>sasidharan_eee@yahoo.com</t>
  </si>
  <si>
    <t>+91 9500058549</t>
  </si>
  <si>
    <t>4 Yrs 3 Months</t>
  </si>
  <si>
    <t>Software Developer</t>
  </si>
  <si>
    <t>HCL</t>
  </si>
  <si>
    <t>25-09-13 11:43:02</t>
  </si>
  <si>
    <t>18-03-15 20:03:52</t>
  </si>
  <si>
    <t>Shruthi U</t>
  </si>
  <si>
    <t>03 Dec 1989</t>
  </si>
  <si>
    <t>shruthi.parashara@gmail.com</t>
  </si>
  <si>
    <t>+91 7204767233</t>
  </si>
  <si>
    <t>Rs 14 - 16 Lakh / Yr</t>
  </si>
  <si>
    <t>Citrix Systems R&amp;D India Pvt Ltd</t>
  </si>
  <si>
    <t>10-04-15 13:20:18</t>
  </si>
  <si>
    <t>09-06-15 11:01:09</t>
  </si>
  <si>
    <t xml:space="preserve">Charanya </t>
  </si>
  <si>
    <t>ravichandran.charanya@gmail.com</t>
  </si>
  <si>
    <t>+91 9789096110</t>
  </si>
  <si>
    <t>4 Yrs 11 Months</t>
  </si>
  <si>
    <t>Prof I : Programmer Analyst</t>
  </si>
  <si>
    <t>Computer Sciences Corporation</t>
  </si>
  <si>
    <t>5 Yrs</t>
  </si>
  <si>
    <t>22-07-15 17:01:55</t>
  </si>
  <si>
    <t>22-07-15 17:03:41</t>
  </si>
  <si>
    <t>S priya</t>
  </si>
  <si>
    <t>skpriya1001@yahoo.co.in</t>
  </si>
  <si>
    <t>+91 9490828149</t>
  </si>
  <si>
    <t>3 Yrs 2 Months</t>
  </si>
  <si>
    <t>Rs 3.0 - 3.5 Lakh / Yr</t>
  </si>
  <si>
    <t>IT Operations Project Manager</t>
  </si>
  <si>
    <t>Sabre Holdings</t>
  </si>
  <si>
    <t>6 Yrs</t>
  </si>
  <si>
    <t>IIIT Hyderabad</t>
  </si>
  <si>
    <t>11-05-15 18:22:37</t>
  </si>
  <si>
    <t>11-05-15 18:24:08</t>
  </si>
  <si>
    <t>B SATYA MANI SAI KIRAN</t>
  </si>
  <si>
    <t>jamasahiti1005@yahoo.co.in</t>
  </si>
  <si>
    <t>+91 9160251515</t>
  </si>
  <si>
    <t>Rs 2.0 - 2.5 Lakh / Yr</t>
  </si>
  <si>
    <t>IT Infra Manager</t>
  </si>
  <si>
    <t>India Securities Ltd</t>
  </si>
  <si>
    <t>11-05-15 13:02:43</t>
  </si>
  <si>
    <t>11-05-15 13:00:05</t>
  </si>
  <si>
    <t>Venkatesh Mankena</t>
  </si>
  <si>
    <t>mankenavenkatesh@gmail.com</t>
  </si>
  <si>
    <t>+91 8880746896</t>
  </si>
  <si>
    <t>Cisco Systems</t>
  </si>
  <si>
    <t>16-08-15 19:24:44</t>
  </si>
  <si>
    <t>07-09-15 07:42:36</t>
  </si>
  <si>
    <t>Dipti Ranjan Biswal</t>
  </si>
  <si>
    <t>21 May 1990</t>
  </si>
  <si>
    <t>drbiswal.dev@gmail.com</t>
  </si>
  <si>
    <t>+91 8142404646</t>
  </si>
  <si>
    <t>Wipro Limited</t>
  </si>
  <si>
    <t>24-04-15 17:14:55</t>
  </si>
  <si>
    <t>02-07-15 15:10:15</t>
  </si>
  <si>
    <t>Preet Sidhu</t>
  </si>
  <si>
    <t>psidhu7@gmail.com</t>
  </si>
  <si>
    <t>+91 8886006204</t>
  </si>
  <si>
    <t>Rs 8 - 9 Lakh / Yr</t>
  </si>
  <si>
    <t>Business Analyst</t>
  </si>
  <si>
    <t>Deloitte India</t>
  </si>
  <si>
    <t>10-01-15 21:24:17</t>
  </si>
  <si>
    <t>20-06-15 13:17:26</t>
  </si>
  <si>
    <t>Anshul Gupta</t>
  </si>
  <si>
    <t>anshulgolu123@gmail.com</t>
  </si>
  <si>
    <t>+91 9505047391</t>
  </si>
  <si>
    <t>Progress Software</t>
  </si>
  <si>
    <t>25-09-13 18:19:43</t>
  </si>
  <si>
    <t>23-03-15 11:36:47</t>
  </si>
  <si>
    <t>Note: The data downloaded shall be used for the purpose of recruitment and hiring process only. Any misuse / spamming / unsolicited mailing of data will tantamount to termination or suspension of Shine.com service at the sole discretion of Shine.com.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</si>
</sst>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sz val="10.0"/>
      <color rgb="00000000"/>
      <name val="Arial"/>
      <family val="2"/>
      <b/>
    </font>
    <font>
      <sz val="10.0"/>
      <color rgb="00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Alignment="1" applyFont="1" borderId="0" fillId="0" fontId="1" numFmtId="0" xfId="0">
      <alignment wrapText="1"/>
    </xf>
    <xf applyAlignment="1" applyFont="1" borderId="0" fillId="0" fontId="2" numFmtId="0" xfId="0">
      <alignment wrapText="1"/>
    </xf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</sheetPr>
  <dimension ref="A1:X29"/>
  <sheetViews>
    <sheetView workbookViewId="0">
      <selection activeCell="A1" sqref="A1"/>
    </sheetView>
  </sheetViews>
  <sheetFormatPr baseColWidth="10" defaultRowHeight="15"/>
  <cols>
    <col customWidth="1" max="1" min="1" width="8"/>
    <col customWidth="1" max="2" min="2" width="25"/>
    <col customWidth="1" max="3" min="3" width="25"/>
    <col customWidth="1" max="4" min="4" width="25"/>
    <col customWidth="1" max="5" min="5" width="25"/>
    <col customWidth="1" max="6" min="6" width="25"/>
    <col customWidth="1" max="7" min="7" width="25"/>
    <col customWidth="1" max="8" min="8" width="25"/>
    <col customWidth="1" max="9" min="9" width="25"/>
    <col customWidth="1" max="10" min="10" width="25"/>
    <col customWidth="1" max="11" min="11" width="25"/>
    <col customWidth="1" max="12" min="12" width="25"/>
    <col customWidth="1" max="13" min="13" width="25"/>
    <col customWidth="1" max="14" min="14" width="25"/>
    <col customWidth="1" max="15" min="15" width="25"/>
    <col customWidth="1" max="16" min="16" width="25"/>
    <col customWidth="1" max="17" min="17" width="25"/>
    <col customWidth="1" max="18" min="18" width="25"/>
    <col customWidth="1" max="19" min="19" width="25"/>
    <col customWidth="1" max="20" min="20" width="25"/>
    <col customWidth="1" max="21" min="21" width="25"/>
    <col customWidth="1" max="22" min="22" width="25"/>
    <col customWidth="1" max="23" min="23" width="25"/>
    <col customWidth="1" max="24" min="24" width="50"/>
  </cols>
  <sheetData>
    <row r="1" spans="1:24">
      <c s="1" r="A1" t="s">
        <v>0</v>
      </c>
    </row>
    <row customHeight="1" r="4" ht="25" spans="1:24">
      <c s="1" r="A4" t="s">
        <v>1</v>
      </c>
      <c s="1" r="B4" t="s">
        <v>2</v>
      </c>
      <c s="1" r="C4" t="s">
        <v>3</v>
      </c>
      <c s="1" r="D4" t="s">
        <v>4</v>
      </c>
      <c s="1" r="E4" t="s">
        <v>5</v>
      </c>
      <c s="1" r="F4" t="s">
        <v>6</v>
      </c>
      <c s="1" r="G4" t="s">
        <v>7</v>
      </c>
      <c s="1" r="H4" t="s">
        <v>8</v>
      </c>
      <c s="1" r="I4" t="s">
        <v>9</v>
      </c>
      <c s="1" r="J4" t="s">
        <v>10</v>
      </c>
      <c s="1" r="K4" t="s">
        <v>11</v>
      </c>
      <c s="1" r="L4" t="s">
        <v>12</v>
      </c>
      <c s="1" r="M4" t="s">
        <v>13</v>
      </c>
      <c s="1" r="N4" t="s">
        <v>14</v>
      </c>
      <c s="1" r="O4" t="s">
        <v>15</v>
      </c>
      <c s="1" r="P4" t="s">
        <v>16</v>
      </c>
      <c s="1" r="Q4" t="s">
        <v>17</v>
      </c>
      <c s="1" r="R4" t="s">
        <v>18</v>
      </c>
      <c s="1" r="S4" t="s">
        <v>19</v>
      </c>
      <c s="1" r="T4" t="s">
        <v>20</v>
      </c>
      <c s="1" r="U4" t="s">
        <v>21</v>
      </c>
      <c s="1" r="V4" t="s">
        <v>22</v>
      </c>
      <c s="1" r="W4" t="s">
        <v>23</v>
      </c>
      <c s="1" r="X4" t="s">
        <v>24</v>
      </c>
    </row>
    <row customHeight="1" r="5" ht="40" spans="1:24">
      <c s="2" r="A5" t="n">
        <v>1</v>
      </c>
      <c s="2" r="B5" t="s">
        <v>25</v>
      </c>
      <c s="2" r="C5" t="s">
        <v>26</v>
      </c>
      <c s="2" r="D5" t="s">
        <v>27</v>
      </c>
      <c s="2" r="E5" t="s">
        <v>28</v>
      </c>
      <c s="2" r="F5" t="s">
        <v>29</v>
      </c>
      <c s="2" r="G5" t="s">
        <v>30</v>
      </c>
      <c s="2" r="H5" t="s">
        <v>31</v>
      </c>
      <c s="2" r="I5" t="s">
        <v>32</v>
      </c>
      <c s="2" r="J5" t="s">
        <v>33</v>
      </c>
      <c s="2" r="K5" t="s">
        <v>34</v>
      </c>
      <c s="2" r="L5" t="s">
        <v>35</v>
      </c>
      <c s="2" r="M5" t="s">
        <v>36</v>
      </c>
      <c s="2" r="N5" t="s">
        <v>37</v>
      </c>
      <c s="2" r="O5" t="s">
        <v>38</v>
      </c>
      <c s="2" r="P5" t="s">
        <v>39</v>
      </c>
      <c s="2" r="Q5" t="s">
        <v>40</v>
      </c>
      <c s="2" r="R5" t="s">
        <v>41</v>
      </c>
      <c s="2" r="S5" t="s">
        <v>42</v>
      </c>
      <c s="2" r="T5" t="s">
        <v>43</v>
      </c>
      <c s="2" r="U5" t="s">
        <v>44</v>
      </c>
      <c s="2" r="V5" t="s">
        <v>45</v>
      </c>
      <c s="2" r="W5" t="s"/>
      <c s="2" r="X5">
        <f>HYPERLINK("http://recruiter.shine.com/resume/download/?resumeid=AGB0Iu1rsS7b1J7-IDz_1_2nWKpISQ1oSYnfBGjcy4y-z9xv1FkfftAgkHvOX6rtENq5OrOORlYVXX-rbeRH6eqIxRnVwnL6GFS6iuvRBRUP8RgQ-aw9zuCCih-yf0KUh0fzNolLLJ5o")</f>
        <v/>
      </c>
    </row>
    <row customHeight="1" r="6" ht="40" spans="1:24">
      <c s="2" r="A6" t="n">
        <v>2</v>
      </c>
      <c s="2" r="B6" t="s">
        <v>46</v>
      </c>
      <c s="2" r="C6" t="s">
        <v>47</v>
      </c>
      <c s="2" r="D6" t="s">
        <v>48</v>
      </c>
      <c s="2" r="E6" t="s">
        <v>49</v>
      </c>
      <c s="2" r="F6" t="s">
        <v>50</v>
      </c>
      <c s="2" r="G6" t="s">
        <v>30</v>
      </c>
      <c s="2" r="H6" t="s">
        <v>51</v>
      </c>
      <c s="2" r="I6" t="s">
        <v>52</v>
      </c>
      <c s="2" r="J6" t="s">
        <v>53</v>
      </c>
      <c s="2" r="K6" t="s">
        <v>54</v>
      </c>
      <c s="2" r="L6" t="s">
        <v>55</v>
      </c>
      <c s="2" r="M6" t="s">
        <v>56</v>
      </c>
      <c s="2" r="N6" t="s">
        <v>57</v>
      </c>
      <c s="2" r="O6" t="s">
        <v>58</v>
      </c>
      <c s="2" r="P6" t="s">
        <v>39</v>
      </c>
      <c s="2" r="Q6" t="s">
        <v>40</v>
      </c>
      <c s="2" r="R6" t="s">
        <v>41</v>
      </c>
      <c s="2" r="S6" t="s">
        <v>59</v>
      </c>
      <c s="2" r="T6" t="s">
        <v>43</v>
      </c>
      <c s="2" r="U6" t="s">
        <v>60</v>
      </c>
      <c s="2" r="V6" t="s">
        <v>61</v>
      </c>
      <c s="2" r="W6" t="s"/>
      <c s="2" r="X6">
        <f>HYPERLINK("http://recruiter.shine.com/resume/download/?resumeid=AGB0Iu2TcFzXSoSWlSwi0yIumLlWmUChynbDjMBZrhq_VC1hdDZWhbTngaHMid7NO53GP6e5MoXWLWXadTiCUdg9jqWjOGHh0d7itqjeHTRPYn9Pn_GgtcKMBnk0muJxWhe7a1O7IOOC90njPwY_w3siGXTt5OyRWw==")</f>
        <v/>
      </c>
    </row>
    <row customHeight="1" r="7" ht="40" spans="1:24">
      <c s="2" r="A7" t="n">
        <v>3</v>
      </c>
      <c s="2" r="B7" t="s">
        <v>62</v>
      </c>
      <c s="2" r="C7" t="s">
        <v>63</v>
      </c>
      <c s="2" r="D7" t="s">
        <v>64</v>
      </c>
      <c s="2" r="E7" t="s">
        <v>65</v>
      </c>
      <c s="2" r="F7" t="s">
        <v>29</v>
      </c>
      <c s="2" r="G7" t="s">
        <v>30</v>
      </c>
      <c s="2" r="H7" t="s">
        <v>66</v>
      </c>
      <c s="2" r="I7" t="s">
        <v>67</v>
      </c>
      <c s="2" r="J7" t="s">
        <v>68</v>
      </c>
      <c s="2" r="K7" t="s">
        <v>69</v>
      </c>
      <c s="2" r="L7" t="s">
        <v>35</v>
      </c>
      <c s="2" r="M7" t="s">
        <v>70</v>
      </c>
      <c s="2" r="N7" t="s">
        <v>71</v>
      </c>
      <c s="2" r="O7" t="s">
        <v>58</v>
      </c>
      <c s="2" r="P7" t="s">
        <v>39</v>
      </c>
      <c s="2" r="Q7" t="s">
        <v>72</v>
      </c>
      <c s="2" r="R7" t="s">
        <v>73</v>
      </c>
      <c s="2" r="S7" t="s">
        <v>74</v>
      </c>
      <c s="2" r="T7" t="s">
        <v>75</v>
      </c>
      <c s="2" r="U7" t="s">
        <v>76</v>
      </c>
      <c s="2" r="V7" t="s">
        <v>77</v>
      </c>
      <c s="2" r="W7" t="s"/>
      <c s="2" r="X7">
        <f>HYPERLINK("http://recruiter.shine.com/resume/download/?resumeid=AGB0Iu2Mfxyg4MajX-bPUFtpolA6c4loRW8fGG5uqgpY-3NgTyBKtie0s3WKhRmINMJjG0h3iimoqlr8ud58ZEwEqMVLqaqPIWdf7GNLkYelCOZ9Oy_g6-gV691rXmUgpLJW11Jryo2gTFTkC219Uoa4DEXUmIL3VA==")</f>
        <v/>
      </c>
    </row>
    <row customHeight="1" r="8" ht="40" spans="1:24">
      <c s="2" r="A8" t="n">
        <v>4</v>
      </c>
      <c s="2" r="B8" t="s">
        <v>78</v>
      </c>
      <c s="2" r="C8" t="s">
        <v>79</v>
      </c>
      <c s="2" r="D8" t="s">
        <v>80</v>
      </c>
      <c s="2" r="E8" t="s">
        <v>81</v>
      </c>
      <c s="2" r="F8" t="s">
        <v>50</v>
      </c>
      <c s="2" r="G8" t="s">
        <v>30</v>
      </c>
      <c s="2" r="H8" t="s">
        <v>82</v>
      </c>
      <c s="2" r="I8" t="s">
        <v>67</v>
      </c>
      <c s="2" r="J8" t="s">
        <v>83</v>
      </c>
      <c s="2" r="K8" t="s">
        <v>54</v>
      </c>
      <c s="2" r="L8" t="s">
        <v>35</v>
      </c>
      <c s="2" r="M8" t="s">
        <v>84</v>
      </c>
      <c s="2" r="N8" t="s">
        <v>37</v>
      </c>
      <c s="2" r="O8" t="s">
        <v>85</v>
      </c>
      <c s="2" r="P8" t="s">
        <v>86</v>
      </c>
      <c s="2" r="Q8" t="s">
        <v>40</v>
      </c>
      <c s="2" r="R8" t="s">
        <v>87</v>
      </c>
      <c s="2" r="S8" t="s">
        <v>88</v>
      </c>
      <c s="2" r="T8" t="s">
        <v>75</v>
      </c>
      <c s="2" r="U8" t="s">
        <v>89</v>
      </c>
      <c s="2" r="V8" t="s">
        <v>90</v>
      </c>
      <c s="2" r="W8" t="s"/>
      <c s="2" r="X8">
        <f>HYPERLINK("http://recruiter.shine.com/resume/download/?resumeid=AGB0Iu01XRgHV89XDv5Zpqq2qRMYrNpcVnYO5CG4uzUBCHhGS5YoH1AyKvpdadfgHU3NkRAy_GGTt1wr8tCOu8LJ1ZO4JZTo_YsMNSJYsRhzh3DlWWxqECguXchH5Hf2I8nGFcwIf6Lu")</f>
        <v/>
      </c>
    </row>
    <row customHeight="1" r="9" ht="40" spans="1:24">
      <c s="2" r="A9" t="n">
        <v>5</v>
      </c>
      <c s="2" r="B9" t="s">
        <v>91</v>
      </c>
      <c s="2" r="C9" t="s">
        <v>92</v>
      </c>
      <c s="2" r="D9" t="s">
        <v>93</v>
      </c>
      <c s="2" r="E9" t="s">
        <v>94</v>
      </c>
      <c s="2" r="F9" t="s">
        <v>95</v>
      </c>
      <c s="2" r="G9" t="s">
        <v>30</v>
      </c>
      <c s="2" r="H9" t="s">
        <v>96</v>
      </c>
      <c s="2" r="I9" t="s">
        <v>52</v>
      </c>
      <c s="2" r="J9" t="s">
        <v>97</v>
      </c>
      <c s="2" r="K9" t="s">
        <v>69</v>
      </c>
      <c s="2" r="L9" t="s">
        <v>35</v>
      </c>
      <c s="2" r="M9" t="s">
        <v>98</v>
      </c>
      <c s="2" r="N9" t="s">
        <v>71</v>
      </c>
      <c s="2" r="O9" t="s">
        <v>38</v>
      </c>
      <c s="2" r="P9" t="s">
        <v>39</v>
      </c>
      <c s="2" r="Q9" t="s">
        <v>40</v>
      </c>
      <c s="2" r="R9" t="s">
        <v>41</v>
      </c>
      <c s="2" r="S9" t="s">
        <v>42</v>
      </c>
      <c s="2" r="T9" t="s">
        <v>75</v>
      </c>
      <c s="2" r="U9" t="s">
        <v>99</v>
      </c>
      <c s="2" r="V9" t="s">
        <v>100</v>
      </c>
      <c s="2" r="W9" t="s"/>
      <c s="2" r="X9">
        <f>HYPERLINK("http://recruiter.shine.com/resume/download/?resumeid=AGB0Iu2-0pnxwqUxgwZvm_yrAKV_kq8EDmW5FH6pxgO0dTJ-0GHPOcC8fXOjfltj4qbJ8-syzxBsS8-Yoha095mYkV7s47EXCdvRmPCmL4vCuOI545fv9aDTwTDQjawpHaIlikMwn9SH")</f>
        <v/>
      </c>
    </row>
    <row customHeight="1" r="10" ht="40" spans="1:24">
      <c s="2" r="A10" t="n">
        <v>6</v>
      </c>
      <c s="2" r="B10" t="s">
        <v>101</v>
      </c>
      <c s="2" r="C10" t="s">
        <v>102</v>
      </c>
      <c s="2" r="D10" t="s">
        <v>103</v>
      </c>
      <c s="2" r="E10" t="s">
        <v>104</v>
      </c>
      <c s="2" r="F10" t="s">
        <v>29</v>
      </c>
      <c s="2" r="G10" t="s">
        <v>30</v>
      </c>
      <c s="2" r="H10" t="s">
        <v>105</v>
      </c>
      <c s="2" r="I10" t="s">
        <v>106</v>
      </c>
      <c s="2" r="J10" t="s">
        <v>107</v>
      </c>
      <c s="2" r="K10" t="s">
        <v>108</v>
      </c>
      <c s="2" r="L10" t="s">
        <v>35</v>
      </c>
      <c s="2" r="M10" t="s">
        <v>109</v>
      </c>
      <c s="2" r="N10" t="s">
        <v>71</v>
      </c>
      <c s="2" r="O10" t="s">
        <v>85</v>
      </c>
      <c s="2" r="P10" t="s">
        <v>39</v>
      </c>
      <c s="2" r="Q10" t="s">
        <v>40</v>
      </c>
      <c s="2" r="R10" t="s">
        <v>41</v>
      </c>
      <c s="2" r="S10" t="s">
        <v>110</v>
      </c>
      <c s="2" r="T10" t="s">
        <v>75</v>
      </c>
      <c s="2" r="U10" t="s">
        <v>111</v>
      </c>
      <c s="2" r="V10" t="s">
        <v>112</v>
      </c>
      <c s="2" r="W10" t="s"/>
      <c s="2" r="X10">
        <f>HYPERLINK("http://recruiter.shine.com/resume/download/?resumeid=AGB0Iu0pDh4pXgQjwmWOb2BqyJa920La4FYyyybxzQX_hYbfGnXTgNc_WsjnYxZ7UiVT-BjpRuyx71N8zey2ma4kycvCwjVAcYFZSVHZ_bCbZr2Yt5hnDq4aaAqniNy76yUhHnClUK32rt3um_4NWNfy9MO6vDaLWg==")</f>
        <v/>
      </c>
    </row>
    <row customHeight="1" r="11" ht="40" spans="1:24">
      <c s="2" r="A11" t="n">
        <v>7</v>
      </c>
      <c s="2" r="B11" t="s">
        <v>113</v>
      </c>
      <c s="2" r="C11" t="s">
        <v>114</v>
      </c>
      <c s="2" r="D11" t="s">
        <v>115</v>
      </c>
      <c s="2" r="E11" t="s">
        <v>116</v>
      </c>
      <c s="2" r="F11" t="s">
        <v>95</v>
      </c>
      <c s="2" r="G11" t="s">
        <v>30</v>
      </c>
      <c s="2" r="H11" t="s">
        <v>117</v>
      </c>
      <c s="2" r="I11" t="s">
        <v>52</v>
      </c>
      <c s="2" r="J11" t="s">
        <v>118</v>
      </c>
      <c s="2" r="K11" t="s">
        <v>54</v>
      </c>
      <c s="2" r="L11" t="s">
        <v>35</v>
      </c>
      <c s="2" r="M11" t="s">
        <v>119</v>
      </c>
      <c s="2" r="N11" t="s">
        <v>37</v>
      </c>
      <c s="2" r="O11" t="s">
        <v>85</v>
      </c>
      <c s="2" r="P11" t="s">
        <v>39</v>
      </c>
      <c s="2" r="Q11" t="s">
        <v>40</v>
      </c>
      <c s="2" r="R11" t="s">
        <v>41</v>
      </c>
      <c s="2" r="S11" t="s">
        <v>120</v>
      </c>
      <c s="2" r="T11" t="s">
        <v>121</v>
      </c>
      <c s="2" r="U11" t="s">
        <v>122</v>
      </c>
      <c s="2" r="V11" t="s">
        <v>123</v>
      </c>
      <c s="2" r="W11" t="s"/>
      <c s="2" r="X11">
        <f>HYPERLINK("http://recruiter.shine.com/resume/download/?resumeid=AGB0Iu3CZT70CQZsJ0iGkuee0jCcMfRc0ihKs44sZw6wv4QWBEHznba24nwh8J-pFzvrCzLrtmAxQ3VD8e0oxsMj_aQ-afCbt1F0cPbLyZ2LmgfUvrNJ8uc=")</f>
        <v/>
      </c>
    </row>
    <row customHeight="1" r="12" ht="40" spans="1:24">
      <c s="2" r="A12" t="n">
        <v>8</v>
      </c>
      <c s="2" r="B12" t="s">
        <v>124</v>
      </c>
      <c s="2" r="C12" t="s"/>
      <c s="2" r="D12" t="s">
        <v>125</v>
      </c>
      <c s="2" r="E12" t="s">
        <v>126</v>
      </c>
      <c s="2" r="F12" t="s">
        <v>95</v>
      </c>
      <c s="2" r="G12" t="s">
        <v>127</v>
      </c>
      <c s="2" r="H12" t="s">
        <v>128</v>
      </c>
      <c s="2" r="I12" t="s">
        <v>67</v>
      </c>
      <c s="2" r="J12" t="s">
        <v>129</v>
      </c>
      <c s="2" r="K12" t="s">
        <v>69</v>
      </c>
      <c s="2" r="L12" t="s">
        <v>35</v>
      </c>
      <c s="2" r="M12" t="s">
        <v>130</v>
      </c>
      <c s="2" r="N12" t="s">
        <v>131</v>
      </c>
      <c s="2" r="O12" t="s"/>
      <c s="2" r="P12" t="s">
        <v>39</v>
      </c>
      <c s="2" r="Q12" t="s">
        <v>40</v>
      </c>
      <c s="2" r="R12" t="s">
        <v>41</v>
      </c>
      <c s="2" r="S12" t="s">
        <v>110</v>
      </c>
      <c s="2" r="T12" t="s">
        <v>75</v>
      </c>
      <c s="2" r="U12" t="s">
        <v>132</v>
      </c>
      <c s="2" r="V12" t="s">
        <v>133</v>
      </c>
      <c s="2" r="W12" t="s"/>
      <c s="2" r="X12">
        <f>HYPERLINK("http://recruiter.shine.com/resume/download/?resumeid=AGB0Iu0GyphzRo8Egt27AXHOGz3zSQw-YwL3OIXpd6cdQ9BVnP1VVwd_JjWKBEGtT0kMVHTMsx3V8WFFLfEnTmzQC5U3WQThKjaTCEu7r3-y1czsfiPqVBqWPIUWqvDu_NX8Uwdq5s8P")</f>
        <v/>
      </c>
    </row>
    <row customHeight="1" r="13" ht="40" spans="1:24">
      <c s="2" r="A13" t="n">
        <v>9</v>
      </c>
      <c s="2" r="B13" t="s">
        <v>134</v>
      </c>
      <c s="2" r="C13" t="s">
        <v>135</v>
      </c>
      <c s="2" r="D13" t="s">
        <v>136</v>
      </c>
      <c s="2" r="E13" t="s">
        <v>137</v>
      </c>
      <c s="2" r="F13" t="s">
        <v>50</v>
      </c>
      <c s="2" r="G13" t="s">
        <v>30</v>
      </c>
      <c s="2" r="H13" t="s">
        <v>138</v>
      </c>
      <c s="2" r="I13" t="s">
        <v>67</v>
      </c>
      <c s="2" r="J13" t="s">
        <v>139</v>
      </c>
      <c s="2" r="K13" t="s">
        <v>69</v>
      </c>
      <c s="2" r="L13" t="s">
        <v>35</v>
      </c>
      <c s="2" r="M13" t="s">
        <v>98</v>
      </c>
      <c s="2" r="N13" t="s">
        <v>71</v>
      </c>
      <c s="2" r="O13" t="s">
        <v>85</v>
      </c>
      <c s="2" r="P13" t="s">
        <v>39</v>
      </c>
      <c s="2" r="Q13" t="s">
        <v>40</v>
      </c>
      <c s="2" r="R13" t="s">
        <v>41</v>
      </c>
      <c s="2" r="S13" t="s">
        <v>110</v>
      </c>
      <c s="2" r="T13" t="s">
        <v>75</v>
      </c>
      <c s="2" r="U13" t="s">
        <v>140</v>
      </c>
      <c s="2" r="V13" t="s">
        <v>141</v>
      </c>
      <c s="2" r="W13" t="s"/>
      <c s="2" r="X13">
        <f>HYPERLINK("http://recruiter.shine.com/resume/download/?resumeid=AGB0Iu0_4GQPd8n5LDdA7aHlU_pKKNdQEvwNvVrRgOBck7e5DTE3u5wHY4DIDQeQ3g5wmCGhYy-46397_gRa_1QNdvreQYXFdbEZ4eOBacqFKUIQ_Jz7zuE=")</f>
        <v/>
      </c>
    </row>
    <row customHeight="1" r="14" ht="40" spans="1:24">
      <c s="2" r="A14" t="n">
        <v>10</v>
      </c>
      <c s="2" r="B14" t="s">
        <v>142</v>
      </c>
      <c s="2" r="C14" t="s">
        <v>143</v>
      </c>
      <c s="2" r="D14" t="s">
        <v>144</v>
      </c>
      <c s="2" r="E14" t="s">
        <v>145</v>
      </c>
      <c s="2" r="F14" t="s">
        <v>95</v>
      </c>
      <c s="2" r="G14" t="s">
        <v>30</v>
      </c>
      <c s="2" r="H14" t="s">
        <v>146</v>
      </c>
      <c s="2" r="I14" t="s">
        <v>147</v>
      </c>
      <c s="2" r="J14" t="s">
        <v>148</v>
      </c>
      <c s="2" r="K14" t="s">
        <v>108</v>
      </c>
      <c s="2" r="L14" t="s">
        <v>149</v>
      </c>
      <c s="2" r="M14" t="s">
        <v>150</v>
      </c>
      <c s="2" r="N14" t="s">
        <v>151</v>
      </c>
      <c s="2" r="O14" t="s">
        <v>85</v>
      </c>
      <c s="2" r="P14" t="s">
        <v>39</v>
      </c>
      <c s="2" r="Q14" t="s">
        <v>40</v>
      </c>
      <c s="2" r="R14" t="s">
        <v>41</v>
      </c>
      <c s="2" r="S14" t="s">
        <v>74</v>
      </c>
      <c s="2" r="T14" t="s">
        <v>43</v>
      </c>
      <c s="2" r="U14" t="s">
        <v>152</v>
      </c>
      <c s="2" r="V14" t="s">
        <v>153</v>
      </c>
      <c s="2" r="W14" t="s"/>
      <c s="2" r="X14">
        <f>HYPERLINK("http://recruiter.shine.com/resume/download/?resumeid=AGB0Iu15dx2xBHBn_BH4YvWeVjBzyZfJd8g2ZtQbVnoWHpeylAIFS8Rx2UbNobwuHsJ1SeAt_wdLhNP-a_r2qIb1epVsvufumB4wootqq0k3tbpnaHLjoPrkFQ2uu8A3sSB-agENclaW")</f>
        <v/>
      </c>
    </row>
    <row customHeight="1" r="15" ht="40" spans="1:24">
      <c s="2" r="A15" t="n">
        <v>11</v>
      </c>
      <c s="2" r="B15" t="s">
        <v>154</v>
      </c>
      <c s="2" r="C15" t="s">
        <v>155</v>
      </c>
      <c s="2" r="D15" t="s">
        <v>156</v>
      </c>
      <c s="2" r="E15" t="s">
        <v>157</v>
      </c>
      <c s="2" r="F15" t="s">
        <v>95</v>
      </c>
      <c s="2" r="G15" t="s">
        <v>30</v>
      </c>
      <c s="2" r="H15" t="s">
        <v>158</v>
      </c>
      <c s="2" r="I15" t="s">
        <v>159</v>
      </c>
      <c s="2" r="J15" t="s">
        <v>118</v>
      </c>
      <c s="2" r="K15" t="s">
        <v>54</v>
      </c>
      <c s="2" r="L15" t="s">
        <v>35</v>
      </c>
      <c s="2" r="M15" t="s">
        <v>160</v>
      </c>
      <c s="2" r="N15" t="s">
        <v>71</v>
      </c>
      <c s="2" r="O15" t="s">
        <v>85</v>
      </c>
      <c s="2" r="P15" t="s">
        <v>39</v>
      </c>
      <c s="2" r="Q15" t="s">
        <v>40</v>
      </c>
      <c s="2" r="R15" t="s">
        <v>41</v>
      </c>
      <c s="2" r="S15" t="s">
        <v>110</v>
      </c>
      <c s="2" r="T15" t="s">
        <v>121</v>
      </c>
      <c s="2" r="U15" t="s">
        <v>161</v>
      </c>
      <c s="2" r="V15" t="s">
        <v>162</v>
      </c>
      <c s="2" r="W15" t="s"/>
      <c s="2" r="X15">
        <f>HYPERLINK("http://recruiter.shine.com/resume/download/?resumeid=AGB0Iu06QkcczxDkeQLiy6--Rxz_SrhLk6rG0NWq7dW5KzwacdzhgC4uO1j6CbW29ldCpuLoHdY-PBmGzqI6Cn338I_qxc0EXhQ-urJ6UiL3b3-Tt11DRNm_S0SvTAa1T9NWRm4CRCoEEb7bHq4UsUyFzkqg03tyTA==")</f>
        <v/>
      </c>
    </row>
    <row customHeight="1" r="16" ht="40" spans="1:24">
      <c s="2" r="A16" t="n">
        <v>12</v>
      </c>
      <c s="2" r="B16" t="s">
        <v>163</v>
      </c>
      <c s="2" r="C16" t="s">
        <v>164</v>
      </c>
      <c s="2" r="D16" t="s">
        <v>165</v>
      </c>
      <c s="2" r="E16" t="s">
        <v>166</v>
      </c>
      <c s="2" r="F16" t="s">
        <v>95</v>
      </c>
      <c s="2" r="G16" t="s">
        <v>30</v>
      </c>
      <c s="2" r="H16" t="s">
        <v>167</v>
      </c>
      <c s="2" r="I16" t="s">
        <v>168</v>
      </c>
      <c s="2" r="J16" t="s">
        <v>107</v>
      </c>
      <c s="2" r="K16" t="s">
        <v>108</v>
      </c>
      <c s="2" r="L16" t="s">
        <v>35</v>
      </c>
      <c s="2" r="M16" t="s">
        <v>169</v>
      </c>
      <c s="2" r="N16" t="s">
        <v>37</v>
      </c>
      <c s="2" r="O16" t="s">
        <v>38</v>
      </c>
      <c s="2" r="P16" t="s">
        <v>39</v>
      </c>
      <c s="2" r="Q16" t="s">
        <v>40</v>
      </c>
      <c s="2" r="R16" t="s">
        <v>41</v>
      </c>
      <c s="2" r="S16" t="s">
        <v>88</v>
      </c>
      <c s="2" r="T16" t="s">
        <v>75</v>
      </c>
      <c s="2" r="U16" t="s">
        <v>170</v>
      </c>
      <c s="2" r="V16" t="s">
        <v>171</v>
      </c>
      <c s="2" r="W16" t="s"/>
      <c s="2" r="X16">
        <f>HYPERLINK("http://recruiter.shine.com/resume/download/?resumeid=AGB0Iu2iy-KMY5puHGzpy-fqyodneU-hn189Z8OpWqTpHcJ_1oRqEhXQz7d5rmYOKhPGQEHAdgHjAYjfAt_kg2QnZ_AmADMfGud2Yg3OfqSsah7KF6whUzAf0JYFLBbX14DCccqcNkg5")</f>
        <v/>
      </c>
    </row>
    <row customHeight="1" r="17" ht="40" spans="1:24">
      <c s="2" r="A17" t="n">
        <v>13</v>
      </c>
      <c s="2" r="B17" t="s">
        <v>172</v>
      </c>
      <c s="2" r="C17" t="s"/>
      <c s="2" r="D17" t="s">
        <v>173</v>
      </c>
      <c s="2" r="E17" t="s">
        <v>174</v>
      </c>
      <c s="2" r="F17" t="s">
        <v>95</v>
      </c>
      <c s="2" r="G17" t="s">
        <v>30</v>
      </c>
      <c s="2" r="H17" t="s">
        <v>175</v>
      </c>
      <c s="2" r="I17" t="s">
        <v>147</v>
      </c>
      <c s="2" r="J17" t="s">
        <v>118</v>
      </c>
      <c s="2" r="K17" t="s">
        <v>176</v>
      </c>
      <c s="2" r="L17" t="s">
        <v>35</v>
      </c>
      <c s="2" r="M17" t="s">
        <v>177</v>
      </c>
      <c s="2" r="N17" t="s">
        <v>57</v>
      </c>
      <c s="2" r="O17" t="s"/>
      <c s="2" r="P17" t="s">
        <v>39</v>
      </c>
      <c s="2" r="Q17" t="s">
        <v>40</v>
      </c>
      <c s="2" r="R17" t="s">
        <v>41</v>
      </c>
      <c s="2" r="S17" t="s">
        <v>178</v>
      </c>
      <c s="2" r="T17" t="s">
        <v>43</v>
      </c>
      <c s="2" r="U17" t="s">
        <v>179</v>
      </c>
      <c s="2" r="V17" t="s">
        <v>180</v>
      </c>
      <c s="2" r="W17" t="s"/>
      <c s="2" r="X17">
        <f>HYPERLINK("http://recruiter.shine.com/resume/download/?resumeid=AGB0Iu2CUMjLW3UExNMKQys5FnDISsX7OR69_IThLX527qDvd6AzZyzjRGRcGRG0nhrx2Z2Snyvd5TIjicPbeB6_YUAkjFurwUgkuVAb3Cv4dzkGstSKOEBIGGS9rZTNx87MiQ1xDvc2Fyn84w63nUxIV7Ro3qgr8w==")</f>
        <v/>
      </c>
    </row>
    <row customHeight="1" r="18" ht="40" spans="1:24">
      <c s="2" r="A18" t="n">
        <v>14</v>
      </c>
      <c s="2" r="B18" t="s">
        <v>181</v>
      </c>
      <c s="2" r="C18" t="s"/>
      <c s="2" r="D18" t="s">
        <v>182</v>
      </c>
      <c s="2" r="E18" t="s">
        <v>183</v>
      </c>
      <c s="2" r="F18" t="s">
        <v>95</v>
      </c>
      <c s="2" r="G18" t="s">
        <v>30</v>
      </c>
      <c s="2" r="H18" t="s">
        <v>175</v>
      </c>
      <c s="2" r="I18" t="s">
        <v>32</v>
      </c>
      <c s="2" r="J18" t="s">
        <v>83</v>
      </c>
      <c s="2" r="K18" t="s">
        <v>184</v>
      </c>
      <c s="2" r="L18" t="s">
        <v>35</v>
      </c>
      <c s="2" r="M18" t="s">
        <v>130</v>
      </c>
      <c s="2" r="N18" t="s">
        <v>185</v>
      </c>
      <c s="2" r="O18" t="s"/>
      <c s="2" r="P18" t="s">
        <v>39</v>
      </c>
      <c s="2" r="Q18" t="s">
        <v>40</v>
      </c>
      <c s="2" r="R18" t="s">
        <v>41</v>
      </c>
      <c s="2" r="S18" t="s"/>
      <c s="2" r="T18" t="s">
        <v>75</v>
      </c>
      <c s="2" r="U18" t="s">
        <v>186</v>
      </c>
      <c s="2" r="V18" t="s">
        <v>187</v>
      </c>
      <c s="2" r="W18" t="s"/>
      <c s="2" r="X18">
        <f>HYPERLINK("http://recruiter.shine.com/resume/download/?resumeid=AGB0Iu2bEjcrNEeoxbgZ-7WSp5EMS_AZW5s95ehTx6KONpSMp7FJpSwcvrxT3VjcP-dH6SQb0EiHxELFxIfue7H9_-b6cBZo1plCVUIeLImlKeZbNK-gv8eWG9fJBXAgKoI_qNJ-5cuk")</f>
        <v/>
      </c>
    </row>
    <row customHeight="1" r="19" ht="40" spans="1:24">
      <c s="2" r="A19" t="n">
        <v>15</v>
      </c>
      <c s="2" r="B19" t="s">
        <v>188</v>
      </c>
      <c s="2" r="C19" t="s"/>
      <c s="2" r="D19" t="s">
        <v>189</v>
      </c>
      <c s="2" r="E19" t="s">
        <v>190</v>
      </c>
      <c s="2" r="F19" t="s">
        <v>50</v>
      </c>
      <c s="2" r="G19" t="s">
        <v>30</v>
      </c>
      <c s="2" r="H19" t="s">
        <v>191</v>
      </c>
      <c s="2" r="I19" t="s">
        <v>32</v>
      </c>
      <c s="2" r="J19" t="s">
        <v>192</v>
      </c>
      <c s="2" r="K19" t="s">
        <v>108</v>
      </c>
      <c s="2" r="L19" t="s">
        <v>35</v>
      </c>
      <c s="2" r="M19" t="s">
        <v>193</v>
      </c>
      <c s="2" r="N19" t="s">
        <v>71</v>
      </c>
      <c s="2" r="O19" t="s">
        <v>58</v>
      </c>
      <c s="2" r="P19" t="s">
        <v>39</v>
      </c>
      <c s="2" r="Q19" t="s">
        <v>40</v>
      </c>
      <c s="2" r="R19" t="s">
        <v>41</v>
      </c>
      <c s="2" r="S19" t="s">
        <v>59</v>
      </c>
      <c s="2" r="T19" t="s">
        <v>75</v>
      </c>
      <c s="2" r="U19" t="s">
        <v>194</v>
      </c>
      <c s="2" r="V19" t="s">
        <v>195</v>
      </c>
      <c s="2" r="W19" t="s"/>
      <c s="2" r="X19">
        <f>HYPERLINK("http://recruiter.shine.com/resume/download/?resumeid=AGB0Iu3Qq05Aom7vYwtjENs0jqM5Xa8___c8qsujbUEAi-Q1dAjY6j-mfBKcF8NlODd84HQkztpHv2lndNmFmsA8PhrrJWg7SdQRo3OVmkBFntzCDCjr6kGnMOIIrP4f3wrhyd3nHyxqA9bHxrHBC1UNuGW4U939Bw==")</f>
        <v/>
      </c>
    </row>
    <row customHeight="1" r="20" ht="40" spans="1:24">
      <c s="2" r="A20" t="n">
        <v>16</v>
      </c>
      <c s="2" r="B20" t="s">
        <v>196</v>
      </c>
      <c s="2" r="C20" t="s">
        <v>197</v>
      </c>
      <c s="2" r="D20" t="s">
        <v>198</v>
      </c>
      <c s="2" r="E20" t="s">
        <v>199</v>
      </c>
      <c s="2" r="F20" t="s">
        <v>95</v>
      </c>
      <c s="2" r="G20" t="s">
        <v>127</v>
      </c>
      <c s="2" r="H20" t="s">
        <v>158</v>
      </c>
      <c s="2" r="I20" t="s">
        <v>200</v>
      </c>
      <c s="2" r="J20" t="s">
        <v>107</v>
      </c>
      <c s="2" r="K20" t="s">
        <v>108</v>
      </c>
      <c s="2" r="L20" t="s">
        <v>35</v>
      </c>
      <c s="2" r="M20" t="s">
        <v>201</v>
      </c>
      <c s="2" r="N20" t="s">
        <v>57</v>
      </c>
      <c s="2" r="O20" t="s">
        <v>38</v>
      </c>
      <c s="2" r="P20" t="s">
        <v>39</v>
      </c>
      <c s="2" r="Q20" t="s">
        <v>40</v>
      </c>
      <c s="2" r="R20" t="s">
        <v>41</v>
      </c>
      <c s="2" r="S20" t="s">
        <v>110</v>
      </c>
      <c s="2" r="T20" t="s">
        <v>121</v>
      </c>
      <c s="2" r="U20" t="s">
        <v>202</v>
      </c>
      <c s="2" r="V20" t="s">
        <v>203</v>
      </c>
      <c s="2" r="W20" t="s"/>
      <c s="2" r="X20">
        <f>HYPERLINK("http://recruiter.shine.com/resume/download/?resumeid=AGB0Iu2LEQfOctr5GHC9x1LWlnPK7mu2AlMIQpT8K3paULOx46-ojGELEby8xAbjcj8s7-Q6NdIgiqVTZwow1HvcsQ_PW4LELxl58o8TRQ42gFjVicgcBUVYoleV3O3CrO5IdQKgoyEmnfkDlDMIlLp2xuptbrwfMg==")</f>
        <v/>
      </c>
    </row>
    <row customHeight="1" r="21" ht="40" spans="1:24">
      <c s="2" r="A21" t="n">
        <v>17</v>
      </c>
      <c s="2" r="B21" t="s">
        <v>204</v>
      </c>
      <c s="2" r="C21" t="s"/>
      <c s="2" r="D21" t="s">
        <v>205</v>
      </c>
      <c s="2" r="E21" t="s">
        <v>206</v>
      </c>
      <c s="2" r="F21" t="s">
        <v>50</v>
      </c>
      <c s="2" r="G21" t="s">
        <v>127</v>
      </c>
      <c s="2" r="H21" t="s">
        <v>207</v>
      </c>
      <c s="2" r="I21" t="s">
        <v>159</v>
      </c>
      <c s="2" r="J21" t="s">
        <v>208</v>
      </c>
      <c s="2" r="K21" t="s">
        <v>69</v>
      </c>
      <c s="2" r="L21" t="s">
        <v>35</v>
      </c>
      <c s="2" r="M21" t="s">
        <v>209</v>
      </c>
      <c s="2" r="N21" t="s">
        <v>210</v>
      </c>
      <c s="2" r="O21" t="s"/>
      <c s="2" r="P21" t="s">
        <v>39</v>
      </c>
      <c s="2" r="Q21" t="s">
        <v>40</v>
      </c>
      <c s="2" r="R21" t="s">
        <v>41</v>
      </c>
      <c s="2" r="S21" t="s">
        <v>110</v>
      </c>
      <c s="2" r="T21" t="s">
        <v>43</v>
      </c>
      <c s="2" r="U21" t="s">
        <v>211</v>
      </c>
      <c s="2" r="V21" t="s">
        <v>212</v>
      </c>
      <c s="2" r="W21" t="s"/>
      <c s="2" r="X21">
        <f>HYPERLINK("http://recruiter.shine.com/resume/download/?resumeid=AGB0Iu3nzvX0aUAJWHPtX1BR7uUFdK_yYv4gGElo0uVWPdKwdHOrPgDkolAPOhf5OPVbo0LB7TzNaCYWY1tI4JLsoNN6PbO-pJsv5bkeU_4frKl9NpSduarsNLv6chPncgZio025z1I1bA04J_PH32Tyitb1IE5yyw==")</f>
        <v/>
      </c>
    </row>
    <row customHeight="1" r="22" ht="40" spans="1:24">
      <c s="2" r="A22" t="n">
        <v>18</v>
      </c>
      <c s="2" r="B22" t="s">
        <v>213</v>
      </c>
      <c s="2" r="C22" t="s"/>
      <c s="2" r="D22" t="s">
        <v>214</v>
      </c>
      <c s="2" r="E22" t="s">
        <v>215</v>
      </c>
      <c s="2" r="F22" t="s">
        <v>29</v>
      </c>
      <c s="2" r="G22" t="s">
        <v>127</v>
      </c>
      <c s="2" r="H22" t="s">
        <v>216</v>
      </c>
      <c s="2" r="I22" t="s">
        <v>217</v>
      </c>
      <c s="2" r="J22" t="s">
        <v>218</v>
      </c>
      <c s="2" r="K22" t="s">
        <v>184</v>
      </c>
      <c s="2" r="L22" t="s">
        <v>35</v>
      </c>
      <c s="2" r="M22" t="s">
        <v>219</v>
      </c>
      <c s="2" r="N22" t="s">
        <v>220</v>
      </c>
      <c s="2" r="O22" t="s"/>
      <c s="2" r="P22" t="s">
        <v>39</v>
      </c>
      <c s="2" r="Q22" t="s">
        <v>40</v>
      </c>
      <c s="2" r="R22" t="s">
        <v>221</v>
      </c>
      <c s="2" r="S22" t="s">
        <v>88</v>
      </c>
      <c s="2" r="T22" t="s">
        <v>75</v>
      </c>
      <c s="2" r="U22" t="s">
        <v>222</v>
      </c>
      <c s="2" r="V22" t="s">
        <v>223</v>
      </c>
      <c s="2" r="W22" t="s"/>
      <c s="2" r="X22">
        <f>HYPERLINK("http://recruiter.shine.com/resume/download/?resumeid=AGB0Iu1h-AjUWvy0Bv6apXSv_r_1XisCQgYUWaU-l4EuVK8IZ8BjdQJzDTJ8m5q9vrPV2QOE2AArwF_Jt1eYMwk667zGYQ_3aV1-PKXTLNF2FiVxOoXb9uMMkF0rwbS8gkqgo-qp7H5vZwU9kFRAZGHoUcOS7-PSUA==")</f>
        <v/>
      </c>
    </row>
    <row customHeight="1" r="23" ht="40" spans="1:24">
      <c s="2" r="A23" t="n">
        <v>19</v>
      </c>
      <c s="2" r="B23" t="s">
        <v>224</v>
      </c>
      <c s="2" r="C23" t="s"/>
      <c s="2" r="D23" t="s">
        <v>225</v>
      </c>
      <c s="2" r="E23" t="s">
        <v>226</v>
      </c>
      <c s="2" r="F23" t="s">
        <v>29</v>
      </c>
      <c s="2" r="G23" t="s">
        <v>30</v>
      </c>
      <c s="2" r="H23" t="s">
        <v>216</v>
      </c>
      <c s="2" r="I23" t="s">
        <v>227</v>
      </c>
      <c s="2" r="J23" t="s">
        <v>228</v>
      </c>
      <c s="2" r="K23" t="s">
        <v>184</v>
      </c>
      <c s="2" r="L23" t="s">
        <v>35</v>
      </c>
      <c s="2" r="M23" t="s">
        <v>229</v>
      </c>
      <c s="2" r="N23" t="s">
        <v>71</v>
      </c>
      <c s="2" r="O23" t="s"/>
      <c s="2" r="P23" t="s">
        <v>39</v>
      </c>
      <c s="2" r="Q23" t="s">
        <v>40</v>
      </c>
      <c s="2" r="R23" t="s">
        <v>221</v>
      </c>
      <c s="2" r="S23" t="s">
        <v>88</v>
      </c>
      <c s="2" r="T23" t="s">
        <v>75</v>
      </c>
      <c s="2" r="U23" t="s">
        <v>230</v>
      </c>
      <c s="2" r="V23" t="s">
        <v>231</v>
      </c>
      <c s="2" r="W23" t="s"/>
      <c s="2" r="X23">
        <f>HYPERLINK("http://recruiter.shine.com/resume/download/?resumeid=AGB0Iu0bPcg5aaSZ6QAESxLQtWQW5YnK28-LrHWPAOiSMAbnohc4IzHx17jsIEO_jItFVyQfOEKgF3SeO3i3orHiJFojpGeYnPOJhy8l-lJ1-eYkGpCkTP0aX64MqTqcXSOtKdx96xEm5u4L6kZosOwOb_d-5nAq2g==")</f>
        <v/>
      </c>
    </row>
    <row customHeight="1" r="24" ht="40" spans="1:24">
      <c s="2" r="A24" t="n">
        <v>20</v>
      </c>
      <c s="2" r="B24" t="s">
        <v>232</v>
      </c>
      <c s="2" r="C24" t="s"/>
      <c s="2" r="D24" t="s">
        <v>233</v>
      </c>
      <c s="2" r="E24" t="s">
        <v>234</v>
      </c>
      <c s="2" r="F24" t="s">
        <v>95</v>
      </c>
      <c s="2" r="G24" t="s">
        <v>30</v>
      </c>
      <c s="2" r="H24" t="s">
        <v>207</v>
      </c>
      <c s="2" r="I24" t="s">
        <v>147</v>
      </c>
      <c s="2" r="J24" t="s">
        <v>107</v>
      </c>
      <c s="2" r="K24" t="s">
        <v>69</v>
      </c>
      <c s="2" r="L24" t="s">
        <v>35</v>
      </c>
      <c s="2" r="M24" t="s">
        <v>235</v>
      </c>
      <c s="2" r="N24" t="s">
        <v>37</v>
      </c>
      <c s="2" r="O24" t="s"/>
      <c s="2" r="P24" t="s">
        <v>39</v>
      </c>
      <c s="2" r="Q24" t="s">
        <v>40</v>
      </c>
      <c s="2" r="R24" t="s">
        <v>41</v>
      </c>
      <c s="2" r="S24" t="s">
        <v>178</v>
      </c>
      <c s="2" r="T24" t="s">
        <v>75</v>
      </c>
      <c s="2" r="U24" t="s">
        <v>236</v>
      </c>
      <c s="2" r="V24" t="s">
        <v>237</v>
      </c>
      <c s="2" r="W24" t="s"/>
      <c s="2" r="X24">
        <f>HYPERLINK("http://recruiter.shine.com/resume/download/?resumeid=AGB0Iu3dMhdKPxJClqDBwQrRKG0WCgZz57wTDxtqKbV8AXqpMYN-9oOgwwe0autvz4Y0QdrwwXcJUHtcVROJTgX1xhsQ3tPXaKdM9lhPuZhqRkouVfv_KHZ-WVbhM6Z9Ftoq8dFIFMrsGbuqgTM9AsYfExgUs_QI6g==")</f>
        <v/>
      </c>
    </row>
    <row customHeight="1" r="25" ht="40" spans="1:24">
      <c s="2" r="A25" t="n">
        <v>21</v>
      </c>
      <c s="2" r="B25" t="s">
        <v>238</v>
      </c>
      <c s="2" r="C25" t="s">
        <v>239</v>
      </c>
      <c s="2" r="D25" t="s">
        <v>240</v>
      </c>
      <c s="2" r="E25" t="s">
        <v>241</v>
      </c>
      <c s="2" r="F25" t="s">
        <v>29</v>
      </c>
      <c s="2" r="G25" t="s">
        <v>30</v>
      </c>
      <c s="2" r="H25" t="s">
        <v>82</v>
      </c>
      <c s="2" r="I25" t="s">
        <v>67</v>
      </c>
      <c s="2" r="J25" t="s">
        <v>118</v>
      </c>
      <c s="2" r="K25" t="s">
        <v>69</v>
      </c>
      <c s="2" r="L25" t="s">
        <v>35</v>
      </c>
      <c s="2" r="M25" t="s">
        <v>242</v>
      </c>
      <c s="2" r="N25" t="s">
        <v>131</v>
      </c>
      <c s="2" r="O25" t="s">
        <v>85</v>
      </c>
      <c s="2" r="P25" t="s">
        <v>39</v>
      </c>
      <c s="2" r="Q25" t="s">
        <v>40</v>
      </c>
      <c s="2" r="R25" t="s">
        <v>41</v>
      </c>
      <c s="2" r="S25" t="s">
        <v>42</v>
      </c>
      <c s="2" r="T25" t="s">
        <v>43</v>
      </c>
      <c s="2" r="U25" t="s">
        <v>243</v>
      </c>
      <c s="2" r="V25" t="s">
        <v>244</v>
      </c>
      <c s="2" r="W25" t="s"/>
      <c s="2" r="X25">
        <f>HYPERLINK("http://recruiter.shine.com/resume/download/?resumeid=AGB0Iu0t8ru0ays40kmODDAlGl6CxcTVJgjiZPKy2Kyk4crQAThm4G-Tc9rXVqZvFOB1KIFtIHAuEccQ7BS_wKKnffrbno4z5FZSb2vc_yEL07cfyC2rymdgY_oZWksUMFOZSjh-9RIP")</f>
        <v/>
      </c>
    </row>
    <row customHeight="1" r="26" ht="40" spans="1:24">
      <c s="2" r="A26" t="n">
        <v>22</v>
      </c>
      <c s="2" r="B26" t="s">
        <v>245</v>
      </c>
      <c s="2" r="C26" t="s"/>
      <c s="2" r="D26" t="s">
        <v>246</v>
      </c>
      <c s="2" r="E26" t="s">
        <v>247</v>
      </c>
      <c s="2" r="F26" t="s">
        <v>29</v>
      </c>
      <c s="2" r="G26" t="s">
        <v>30</v>
      </c>
      <c s="2" r="H26" t="s">
        <v>117</v>
      </c>
      <c s="2" r="I26" t="s">
        <v>248</v>
      </c>
      <c s="2" r="J26" t="s">
        <v>249</v>
      </c>
      <c s="2" r="K26" t="s">
        <v>108</v>
      </c>
      <c s="2" r="L26" t="s">
        <v>35</v>
      </c>
      <c s="2" r="M26" t="s">
        <v>250</v>
      </c>
      <c s="2" r="N26" t="s">
        <v>37</v>
      </c>
      <c s="2" r="O26" t="s"/>
      <c s="2" r="P26" t="s">
        <v>86</v>
      </c>
      <c s="2" r="Q26" t="s">
        <v>40</v>
      </c>
      <c s="2" r="R26" t="s">
        <v>41</v>
      </c>
      <c s="2" r="S26" t="s">
        <v>59</v>
      </c>
      <c s="2" r="T26" t="s">
        <v>75</v>
      </c>
      <c s="2" r="U26" t="s">
        <v>251</v>
      </c>
      <c s="2" r="V26" t="s">
        <v>252</v>
      </c>
      <c s="2" r="W26" t="s"/>
      <c s="2" r="X26">
        <f>HYPERLINK("http://recruiter.shine.com/resume/download/?resumeid=AGB0Iu1L28PG7Cok4NDgvHkN2JudGXuF2AmWCk5rKt9t4z0GtdIn3IATiy1XlGtL9ncelKK94SFd8QBU5dOUkx2-uU2OUdirbwmbwnvK3ouzaXgtNsmi5MXzGTGEsbymxhLAWhEDv8NT")</f>
        <v/>
      </c>
    </row>
    <row customHeight="1" r="27" ht="40" spans="1:24">
      <c s="2" r="A27" t="n">
        <v>23</v>
      </c>
      <c s="2" r="B27" t="s">
        <v>253</v>
      </c>
      <c s="2" r="C27" t="s"/>
      <c s="2" r="D27" t="s">
        <v>254</v>
      </c>
      <c s="2" r="E27" t="s">
        <v>255</v>
      </c>
      <c s="2" r="F27" t="s">
        <v>29</v>
      </c>
      <c s="2" r="G27" t="s">
        <v>30</v>
      </c>
      <c s="2" r="H27" t="s">
        <v>96</v>
      </c>
      <c s="2" r="I27" t="s">
        <v>217</v>
      </c>
      <c s="2" r="J27" t="s">
        <v>107</v>
      </c>
      <c s="2" r="K27" t="s">
        <v>54</v>
      </c>
      <c s="2" r="L27" t="s">
        <v>35</v>
      </c>
      <c s="2" r="M27" t="s">
        <v>256</v>
      </c>
      <c s="2" r="N27" t="s">
        <v>151</v>
      </c>
      <c s="2" r="O27" t="s"/>
      <c s="2" r="P27" t="s">
        <v>39</v>
      </c>
      <c s="2" r="Q27" t="s">
        <v>40</v>
      </c>
      <c s="2" r="R27" t="s">
        <v>221</v>
      </c>
      <c s="2" r="S27" t="s">
        <v>74</v>
      </c>
      <c s="2" r="T27" t="s">
        <v>75</v>
      </c>
      <c s="2" r="U27" t="s">
        <v>257</v>
      </c>
      <c s="2" r="V27" t="s">
        <v>258</v>
      </c>
      <c s="2" r="W27" t="s"/>
      <c s="2" r="X27">
        <f>HYPERLINK("http://recruiter.shine.com/resume/download/?resumeid=AGB0Iu10ULpNlwsJ0HvCrv9eXwWsv0db-e53-ks_YdsPwRwy_leXHGbcW7ZV91SD9-M_xRDEiAbQwl3k6s-eVCRMKEB5djazwm9Jguzz11_sEfMJV5hCiVbfkW0QSyyKTfCGx3DOrh1bpmn0Ip2fuXEawGlAInbFRQ==")</f>
        <v/>
      </c>
    </row>
    <row r="29" spans="1:24">
      <c s="3" r="A29" t="s">
        <v>259</v>
      </c>
    </row>
  </sheetData>
  <mergeCells count="1">
    <mergeCell ref="A1:CZ3"/>
  </mergeCells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cp:lastModifiedBy>Unknown</cp:lastModifiedBy>
  <dcterms:created xmlns:dcterms="http://purl.org/dc/terms/" xmlns:xsi="http://www.w3.org/2001/XMLSchema-instance" xsi:type="dcterms:W3CDTF">2015-09-14T16:07:25Z</dcterms:created>
  <dcterms:modified xmlns:dcterms="http://purl.org/dc/terms/" xmlns:xsi="http://www.w3.org/2001/XMLSchema-instance" xsi:type="dcterms:W3CDTF">2015-09-14T16:07:25Z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