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BLAB-10\Documents\"/>
    </mc:Choice>
  </mc:AlternateContent>
  <xr:revisionPtr revIDLastSave="0" documentId="8_{073B5995-EA6C-4F5A-91A5-4018D3A65493}" xr6:coauthVersionLast="47" xr6:coauthVersionMax="47" xr10:uidLastSave="{00000000-0000-0000-0000-000000000000}"/>
  <bookViews>
    <workbookView xWindow="-120" yWindow="-120" windowWidth="20730" windowHeight="11160" activeTab="6" xr2:uid="{4537242F-48CD-4A7A-BE8E-57C9C325AA2D}"/>
  </bookViews>
  <sheets>
    <sheet name="Sheet1" sheetId="1" r:id="rId1"/>
    <sheet name="d" sheetId="2" r:id="rId2"/>
    <sheet name="Sheet3" sheetId="3" r:id="rId3"/>
    <sheet name="Sheet4" sheetId="5" r:id="rId4"/>
    <sheet name="Sheet2" sheetId="4" r:id="rId5"/>
    <sheet name="Sheet6" sheetId="7" r:id="rId6"/>
    <sheet name="Sheet5" sheetId="8" r:id="rId7"/>
  </sheets>
  <definedNames>
    <definedName name="akshay">Sheet1!$D$6:$H$6</definedName>
    <definedName name="FAVS">Sheet6!$E$5:$E$8</definedName>
    <definedName name="IIISEM">Sheet5!$D$10:$D$12</definedName>
    <definedName name="VEGGIES">Sheet6!$D$5:$D$8</definedName>
    <definedName name="VISEM">Sheet5!$D$7:$D$9</definedName>
    <definedName name="VSEM">Sheet5!$D$13:$D$16</definedName>
  </definedNames>
  <calcPr calcId="191029"/>
  <pivotCaches>
    <pivotCache cacheId="3" r:id="rId8"/>
  </pivotCaches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7" i="8" l="1"/>
  <c r="K9" i="8"/>
  <c r="K10" i="8"/>
  <c r="K11" i="8"/>
  <c r="K8" i="8"/>
  <c r="J8" i="8"/>
  <c r="J7" i="8"/>
  <c r="H21" i="8"/>
  <c r="I88" i="4"/>
  <c r="H84" i="4"/>
  <c r="G84" i="4"/>
  <c r="F84" i="4"/>
  <c r="E84" i="4"/>
  <c r="H83" i="4"/>
  <c r="G83" i="4"/>
  <c r="F83" i="4"/>
  <c r="E83" i="4"/>
  <c r="H82" i="4"/>
  <c r="G82" i="4"/>
  <c r="F82" i="4"/>
  <c r="E82" i="4"/>
  <c r="H81" i="4"/>
  <c r="G81" i="4"/>
  <c r="F81" i="4"/>
  <c r="E81" i="4"/>
  <c r="H80" i="4"/>
  <c r="G80" i="4"/>
  <c r="F80" i="4"/>
  <c r="E80" i="4"/>
  <c r="H79" i="4"/>
  <c r="G79" i="4"/>
  <c r="F79" i="4"/>
  <c r="E79" i="4"/>
  <c r="F91" i="4" s="1"/>
  <c r="K56" i="4"/>
  <c r="K57" i="4"/>
  <c r="K58" i="4"/>
  <c r="K59" i="4"/>
  <c r="K60" i="4"/>
  <c r="K55" i="4"/>
  <c r="C50" i="4"/>
  <c r="E50" i="4" s="1"/>
  <c r="E9" i="3"/>
  <c r="J6" i="1"/>
  <c r="J4" i="1"/>
  <c r="J5" i="1"/>
  <c r="J7" i="1"/>
  <c r="J8" i="1"/>
  <c r="I6" i="1"/>
  <c r="I7" i="1"/>
  <c r="I8" i="1"/>
  <c r="I5" i="1"/>
  <c r="G8" i="1"/>
  <c r="H8" i="1" s="1"/>
  <c r="G7" i="1"/>
  <c r="H7" i="1" s="1"/>
  <c r="G6" i="1"/>
  <c r="H6" i="1" s="1"/>
  <c r="G5" i="1"/>
  <c r="H5" i="1" s="1"/>
  <c r="F93" i="4" l="1"/>
  <c r="F92" i="4"/>
  <c r="F94" i="4"/>
  <c r="E49" i="4"/>
</calcChain>
</file>

<file path=xl/sharedStrings.xml><?xml version="1.0" encoding="utf-8"?>
<sst xmlns="http://schemas.openxmlformats.org/spreadsheetml/2006/main" count="231" uniqueCount="135">
  <si>
    <t>Name</t>
  </si>
  <si>
    <t>darini</t>
  </si>
  <si>
    <t xml:space="preserve"> M.A</t>
  </si>
  <si>
    <t>FM</t>
  </si>
  <si>
    <t>FMS</t>
  </si>
  <si>
    <t>Column1</t>
  </si>
  <si>
    <t>Column2</t>
  </si>
  <si>
    <t>Column3</t>
  </si>
  <si>
    <t>Column4</t>
  </si>
  <si>
    <t>total</t>
  </si>
  <si>
    <t>akshay</t>
  </si>
  <si>
    <t>bheem</t>
  </si>
  <si>
    <t>beast</t>
  </si>
  <si>
    <t>Column5</t>
  </si>
  <si>
    <t>percentage</t>
  </si>
  <si>
    <t>Column6</t>
  </si>
  <si>
    <t>Column7</t>
  </si>
  <si>
    <t>grade</t>
  </si>
  <si>
    <t>Column8</t>
  </si>
  <si>
    <t>Mark Sheet</t>
  </si>
  <si>
    <t>MA</t>
  </si>
  <si>
    <t>PERCENTAGE</t>
  </si>
  <si>
    <t>TOTAL</t>
  </si>
  <si>
    <t>dob</t>
  </si>
  <si>
    <t>DS</t>
  </si>
  <si>
    <t>LK</t>
  </si>
  <si>
    <t>NG</t>
  </si>
  <si>
    <t>year</t>
  </si>
  <si>
    <t>Age</t>
  </si>
  <si>
    <t>details</t>
  </si>
  <si>
    <t>sl.no</t>
  </si>
  <si>
    <t>months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</si>
  <si>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</si>
  <si>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</si>
  <si>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</si>
  <si>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</si>
  <si>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</si>
  <si>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</si>
  <si>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</si>
  <si>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</si>
  <si>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</si>
  <si>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</si>
  <si>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</si>
  <si>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</si>
  <si>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mobile users</t>
  </si>
  <si>
    <t>laptop users</t>
  </si>
  <si>
    <t>internet users</t>
  </si>
  <si>
    <t>DONUT GRAPH</t>
  </si>
  <si>
    <t xml:space="preserve"> I am darini sri</t>
  </si>
  <si>
    <t>pivot table</t>
  </si>
  <si>
    <t>order date</t>
  </si>
  <si>
    <t>region</t>
  </si>
  <si>
    <t>Rep</t>
  </si>
  <si>
    <t>Item</t>
  </si>
  <si>
    <t>Units</t>
  </si>
  <si>
    <t>Units cost</t>
  </si>
  <si>
    <t>Total</t>
  </si>
  <si>
    <t>east</t>
  </si>
  <si>
    <t>west</t>
  </si>
  <si>
    <t>north</t>
  </si>
  <si>
    <t>south</t>
  </si>
  <si>
    <t>central</t>
  </si>
  <si>
    <t>loku</t>
  </si>
  <si>
    <t>niku</t>
  </si>
  <si>
    <t>daru</t>
  </si>
  <si>
    <t>san</t>
  </si>
  <si>
    <t>achu</t>
  </si>
  <si>
    <t>lathu</t>
  </si>
  <si>
    <t>choclates</t>
  </si>
  <si>
    <t>biscuits</t>
  </si>
  <si>
    <t>noodles</t>
  </si>
  <si>
    <t>groceries</t>
  </si>
  <si>
    <t>juice</t>
  </si>
  <si>
    <t>yogurts</t>
  </si>
  <si>
    <t>Row Labels</t>
  </si>
  <si>
    <t>Sum of Total</t>
  </si>
  <si>
    <t>Grand Total</t>
  </si>
  <si>
    <t>Sum of Units</t>
  </si>
  <si>
    <t>Sum of Units cost</t>
  </si>
  <si>
    <t>Nov</t>
  </si>
  <si>
    <t>Feb</t>
  </si>
  <si>
    <t>May</t>
  </si>
  <si>
    <t>Sep</t>
  </si>
  <si>
    <t>Subjects</t>
  </si>
  <si>
    <t>kannada</t>
  </si>
  <si>
    <t>english</t>
  </si>
  <si>
    <t>maths</t>
  </si>
  <si>
    <t>computer</t>
  </si>
  <si>
    <t>NIKU</t>
  </si>
  <si>
    <t>DARU</t>
  </si>
  <si>
    <t>ASHU</t>
  </si>
  <si>
    <t>LATHU</t>
  </si>
  <si>
    <t>PRIYU</t>
  </si>
  <si>
    <t>LOKU</t>
  </si>
  <si>
    <t>SL.NO</t>
  </si>
  <si>
    <t>MARK SHEET</t>
  </si>
  <si>
    <t>NAME</t>
  </si>
  <si>
    <t>KANNADA</t>
  </si>
  <si>
    <t>ENGLISH</t>
  </si>
  <si>
    <t>MATHS</t>
  </si>
  <si>
    <t>COMPUTER</t>
  </si>
  <si>
    <t>VEGGIES</t>
  </si>
  <si>
    <t>FAVS</t>
  </si>
  <si>
    <t>CARROT</t>
  </si>
  <si>
    <t>CABBAGE</t>
  </si>
  <si>
    <t>POTATO</t>
  </si>
  <si>
    <t>BEANS</t>
  </si>
  <si>
    <t>BRIYANI</t>
  </si>
  <si>
    <t>PAROTTA</t>
  </si>
  <si>
    <t>ROLL</t>
  </si>
  <si>
    <t>BURGER</t>
  </si>
  <si>
    <t>FOODS</t>
  </si>
  <si>
    <t>VEGGIES/FAVS</t>
  </si>
  <si>
    <t>Array list</t>
  </si>
  <si>
    <t>CLASS</t>
  </si>
  <si>
    <t>STUDENTS</t>
  </si>
  <si>
    <t>V SEM</t>
  </si>
  <si>
    <t>Darini</t>
  </si>
  <si>
    <t>Niki</t>
  </si>
  <si>
    <t>Loki</t>
  </si>
  <si>
    <t>Akshay</t>
  </si>
  <si>
    <t>Bhargav</t>
  </si>
  <si>
    <t>Raghav</t>
  </si>
  <si>
    <t>Latha</t>
  </si>
  <si>
    <t>Priya</t>
  </si>
  <si>
    <t>Sri</t>
  </si>
  <si>
    <t>STUDENT</t>
  </si>
  <si>
    <t>SCIENCE</t>
  </si>
  <si>
    <t>SOCIAL</t>
  </si>
  <si>
    <t>VISEM</t>
  </si>
  <si>
    <t>IIISEM</t>
  </si>
  <si>
    <t>VSEM</t>
  </si>
  <si>
    <t>SUBJECT</t>
  </si>
  <si>
    <t>MARKS</t>
  </si>
  <si>
    <t>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</si>
</sst>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9900FF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sz val="22"/>
      <color theme="1"/>
      <name val="Algerian"/>
      <family val="5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Algerian"/>
      <family val="5"/>
    </font>
    <font>
      <sz val="14"/>
      <color theme="1"/>
      <name val="Algerian"/>
      <family val="5"/>
    </font>
    <font>
      <sz val="18"/>
      <color theme="1"/>
      <name val="Franklin Gothic Heavy"/>
      <family val="2"/>
    </font>
    <font>
      <sz val="18"/>
      <color theme="1"/>
      <name val="Calibri"/>
      <family val="2"/>
      <scheme val="minor"/>
    </font>
    <font>
      <sz val="16"/>
      <color theme="1"/>
      <name val="Arial Rounded MT Bold"/>
      <family val="2"/>
    </font>
    <font>
      <sz val="24"/>
      <color theme="1"/>
      <name val="Arial Black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8" tint="-0.249977111117893"/>
        <bgColor theme="8" tint="-0.249977111117893"/>
      </patternFill>
    </fill>
    <fill>
      <patternFill patternType="solid">
        <fgColor theme="8"/>
        <bgColor theme="8"/>
      </patternFill>
    </fill>
  </fills>
  <borders count="28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medium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2" borderId="0" xfId="0" applyFill="1"/>
    <xf numFmtId="0" fontId="0" fillId="3" borderId="0" xfId="0" applyFill="1"/>
    <xf numFmtId="0" fontId="2" fillId="3" borderId="0" xfId="0" applyFont="1" applyFill="1"/>
    <xf numFmtId="0" fontId="2" fillId="3" borderId="0" xfId="0" applyFont="1" applyFill="1" applyAlignment="1">
      <alignment horizontal="center" vertical="top"/>
    </xf>
    <xf numFmtId="0" fontId="2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/>
    </xf>
    <xf numFmtId="0" fontId="2" fillId="3" borderId="0" xfId="0" applyFont="1" applyFill="1" applyAlignment="1">
      <alignment horizontal="left"/>
    </xf>
    <xf numFmtId="0" fontId="3" fillId="4" borderId="0" xfId="0" applyFont="1" applyFill="1" applyAlignment="1">
      <alignment horizontal="center"/>
    </xf>
    <xf numFmtId="0" fontId="3" fillId="4" borderId="0" xfId="0" applyFont="1" applyFill="1"/>
    <xf numFmtId="0" fontId="0" fillId="0" borderId="0" xfId="0" applyAlignment="1">
      <alignment horizontal="center"/>
    </xf>
    <xf numFmtId="0" fontId="0" fillId="5" borderId="1" xfId="0" applyFill="1" applyBorder="1" applyAlignment="1">
      <alignment horizontal="center" vertical="center"/>
    </xf>
    <xf numFmtId="16" fontId="0" fillId="0" borderId="0" xfId="0" applyNumberFormat="1"/>
    <xf numFmtId="0" fontId="7" fillId="0" borderId="0" xfId="0" applyFont="1"/>
    <xf numFmtId="0" fontId="5" fillId="6" borderId="2" xfId="0" applyFont="1" applyFill="1" applyBorder="1"/>
    <xf numFmtId="0" fontId="6" fillId="7" borderId="0" xfId="0" applyFont="1" applyFill="1"/>
    <xf numFmtId="0" fontId="6" fillId="8" borderId="0" xfId="0" applyFont="1" applyFill="1"/>
    <xf numFmtId="0" fontId="0" fillId="0" borderId="0" xfId="0" applyAlignment="1">
      <alignment horizontal="left"/>
    </xf>
    <xf numFmtId="0" fontId="6" fillId="7" borderId="0" xfId="0" applyFont="1" applyFill="1" applyAlignment="1">
      <alignment horizontal="left"/>
    </xf>
    <xf numFmtId="0" fontId="6" fillId="8" borderId="0" xfId="0" applyFont="1" applyFill="1" applyAlignment="1">
      <alignment horizontal="left"/>
    </xf>
    <xf numFmtId="0" fontId="5" fillId="6" borderId="2" xfId="0" applyFont="1" applyFill="1" applyBorder="1" applyAlignment="1">
      <alignment horizontal="left"/>
    </xf>
    <xf numFmtId="14" fontId="0" fillId="0" borderId="0" xfId="0" applyNumberFormat="1" applyAlignment="1">
      <alignment horizontal="center"/>
    </xf>
    <xf numFmtId="0" fontId="0" fillId="0" borderId="0" xfId="0" pivotButton="1"/>
    <xf numFmtId="0" fontId="0" fillId="0" borderId="0" xfId="0" applyAlignment="1">
      <alignment horizontal="left" indent="1"/>
    </xf>
    <xf numFmtId="0" fontId="11" fillId="0" borderId="0" xfId="0" applyFont="1"/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/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/>
    <xf numFmtId="0" fontId="0" fillId="0" borderId="5" xfId="0" applyBorder="1"/>
    <xf numFmtId="0" fontId="0" fillId="0" borderId="7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16" xfId="0" applyBorder="1"/>
    <xf numFmtId="0" fontId="0" fillId="0" borderId="25" xfId="0" applyBorder="1"/>
    <xf numFmtId="0" fontId="0" fillId="0" borderId="26" xfId="0" applyBorder="1" applyAlignment="1">
      <alignment horizontal="center"/>
    </xf>
    <xf numFmtId="0" fontId="0" fillId="0" borderId="27" xfId="0" applyBorder="1"/>
    <xf numFmtId="0" fontId="0" fillId="0" borderId="4" xfId="0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2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</cellXfs>
  <cellStyles count="1">
    <cellStyle name="Normal" xfId="0" builtinId="0"/>
  </cellStyles>
  <dxfs count="30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1" formatCode="dd/mmm"/>
    </dxf>
    <dxf>
      <font>
        <strike val="0"/>
        <outline val="0"/>
        <shadow val="0"/>
        <u val="none"/>
        <vertAlign val="baseline"/>
        <sz val="11"/>
        <color rgb="FF9900FF"/>
        <name val="Calibri"/>
        <family val="2"/>
        <scheme val="minor"/>
      </font>
      <numFmt numFmtId="0" formatCode="General"/>
      <fill>
        <patternFill patternType="solid">
          <fgColor indexed="64"/>
          <bgColor rgb="FFFF99CC"/>
        </patternFill>
      </fill>
    </dxf>
    <dxf>
      <font>
        <strike val="0"/>
        <outline val="0"/>
        <shadow val="0"/>
        <u val="none"/>
        <vertAlign val="baseline"/>
        <sz val="11"/>
        <color rgb="FF9900FF"/>
        <name val="Calibri"/>
        <family val="2"/>
        <scheme val="minor"/>
      </font>
      <fill>
        <patternFill patternType="solid">
          <fgColor indexed="64"/>
          <bgColor rgb="FFFF99CC"/>
        </patternFill>
      </fill>
    </dxf>
    <dxf>
      <font>
        <strike val="0"/>
        <outline val="0"/>
        <shadow val="0"/>
        <u val="none"/>
        <vertAlign val="baseline"/>
        <sz val="11"/>
        <color rgb="FF9900FF"/>
        <name val="Calibri"/>
        <family val="2"/>
        <scheme val="minor"/>
      </font>
      <fill>
        <patternFill patternType="solid">
          <fgColor indexed="64"/>
          <bgColor rgb="FFFF99CC"/>
        </patternFill>
      </fill>
    </dxf>
    <dxf>
      <font>
        <strike val="0"/>
        <outline val="0"/>
        <shadow val="0"/>
        <u val="none"/>
        <vertAlign val="baseline"/>
        <sz val="11"/>
        <color rgb="FF9900FF"/>
        <name val="Calibri"/>
        <family val="2"/>
        <scheme val="minor"/>
      </font>
      <fill>
        <patternFill patternType="solid">
          <fgColor indexed="64"/>
          <bgColor rgb="FFFF99CC"/>
        </patternFill>
      </fill>
    </dxf>
    <dxf>
      <font>
        <strike val="0"/>
        <outline val="0"/>
        <shadow val="0"/>
        <u val="none"/>
        <vertAlign val="baseline"/>
        <sz val="11"/>
        <color rgb="FF9900FF"/>
        <name val="Calibri"/>
        <family val="2"/>
        <scheme val="minor"/>
      </font>
      <fill>
        <patternFill patternType="solid">
          <fgColor indexed="64"/>
          <bgColor rgb="FFFF99CC"/>
        </patternFill>
      </fill>
    </dxf>
    <dxf>
      <font>
        <strike val="0"/>
        <outline val="0"/>
        <shadow val="0"/>
        <u val="none"/>
        <vertAlign val="baseline"/>
        <sz val="11"/>
        <color rgb="FF9900FF"/>
        <name val="Calibri"/>
        <family val="2"/>
        <scheme val="minor"/>
      </font>
      <fill>
        <patternFill patternType="solid">
          <fgColor indexed="64"/>
          <bgColor rgb="FFFF99CC"/>
        </patternFill>
      </fill>
    </dxf>
    <dxf>
      <font>
        <strike val="0"/>
        <outline val="0"/>
        <shadow val="0"/>
        <u val="none"/>
        <vertAlign val="baseline"/>
        <sz val="11"/>
        <color rgb="FF9900FF"/>
        <name val="Calibri"/>
        <family val="2"/>
        <scheme val="minor"/>
      </font>
      <fill>
        <patternFill patternType="solid">
          <fgColor indexed="64"/>
          <bgColor rgb="FFFF99CC"/>
        </patternFill>
      </fill>
    </dxf>
    <dxf>
      <font>
        <strike val="0"/>
        <outline val="0"/>
        <shadow val="0"/>
        <u val="none"/>
        <vertAlign val="baseline"/>
        <sz val="11"/>
        <color rgb="FF9900FF"/>
        <name val="Calibri"/>
        <family val="2"/>
        <scheme val="minor"/>
      </font>
      <fill>
        <patternFill patternType="solid">
          <fgColor indexed="64"/>
          <bgColor rgb="FFFF99CC"/>
        </patternFill>
      </fill>
    </dxf>
    <dxf>
      <font>
        <strike val="0"/>
        <outline val="0"/>
        <shadow val="0"/>
        <u val="none"/>
        <vertAlign val="baseline"/>
        <sz val="11"/>
        <color rgb="FF9900FF"/>
        <name val="Calibri"/>
        <family val="2"/>
        <scheme val="minor"/>
      </font>
      <fill>
        <patternFill patternType="solid">
          <fgColor indexed="64"/>
          <bgColor rgb="FFFF99CC"/>
        </patternFill>
      </fill>
    </dxf>
    <dxf>
      <fill>
        <patternFill patternType="solid">
          <fgColor indexed="64"/>
          <bgColor rgb="FFFF99CC"/>
        </patternFill>
      </fill>
    </dxf>
  </dxfs>
  <tableStyles count="0" defaultTableStyle="TableStyleMedium2" defaultPivotStyle="PivotStyleLight16"/>
  <colors>
    <mruColors>
      <color rgb="FF99FFCC"/>
      <color rgb="FF660066"/>
      <color rgb="FF9900FF"/>
      <color rgb="FFFF99CC"/>
      <color rgb="FFCC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[DS(AutoRecovered).xlsx]Sheet4!PivotTable16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05"/>
          <c:y val="0.24476633129192185"/>
          <c:w val="0.73024496937882766"/>
          <c:h val="0.59421733741615634"/>
        </c:manualLayout>
      </c:layout>
      <c:pie3DChart>
        <c:varyColors val="1"/>
        <c:ser>
          <c:idx val="0"/>
          <c:order val="0"/>
          <c:tx>
            <c:strRef>
              <c:f>Sheet4!$B$3</c:f>
              <c:strCache>
                <c:ptCount val="1"/>
                <c:pt idx="0">
                  <c:v>Sum of 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C68F-4CD2-B38C-A4212856DD1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C68F-4CD2-B38C-A4212856DD1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C68F-4CD2-B38C-A4212856DD1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C68F-4CD2-B38C-A4212856DD1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C68F-4CD2-B38C-A4212856DD1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C68F-4CD2-B38C-A4212856DD1A}"/>
              </c:ext>
            </c:extLst>
          </c:dPt>
          <c:cat>
            <c:multiLvlStrRef>
              <c:f>Sheet4!$A$4:$A$16</c:f>
              <c:multiLvlStrCache>
                <c:ptCount val="6"/>
                <c:lvl>
                  <c:pt idx="0">
                    <c:v>Nov</c:v>
                  </c:pt>
                  <c:pt idx="1">
                    <c:v>Feb</c:v>
                  </c:pt>
                  <c:pt idx="2">
                    <c:v>May</c:v>
                  </c:pt>
                  <c:pt idx="3">
                    <c:v>May</c:v>
                  </c:pt>
                  <c:pt idx="4">
                    <c:v>Nov</c:v>
                  </c:pt>
                  <c:pt idx="5">
                    <c:v>Sep</c:v>
                  </c:pt>
                </c:lvl>
                <c:lvl>
                  <c:pt idx="0">
                    <c:v>biscuits</c:v>
                  </c:pt>
                  <c:pt idx="1">
                    <c:v>choclates</c:v>
                  </c:pt>
                  <c:pt idx="2">
                    <c:v>groceries</c:v>
                  </c:pt>
                  <c:pt idx="3">
                    <c:v>juice</c:v>
                  </c:pt>
                  <c:pt idx="4">
                    <c:v>noodles</c:v>
                  </c:pt>
                  <c:pt idx="5">
                    <c:v>yogurts</c:v>
                  </c:pt>
                </c:lvl>
              </c:multiLvlStrCache>
            </c:multiLvlStrRef>
          </c:cat>
          <c:val>
            <c:numRef>
              <c:f>Sheet4!$B$4:$B$16</c:f>
              <c:numCache>
                <c:formatCode>General</c:formatCode>
                <c:ptCount val="6"/>
                <c:pt idx="0">
                  <c:v>3150</c:v>
                </c:pt>
                <c:pt idx="1">
                  <c:v>800</c:v>
                </c:pt>
                <c:pt idx="2">
                  <c:v>4000</c:v>
                </c:pt>
                <c:pt idx="3">
                  <c:v>480</c:v>
                </c:pt>
                <c:pt idx="4">
                  <c:v>2000</c:v>
                </c:pt>
                <c:pt idx="5">
                  <c:v>340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59-4763-9A9D-466279B0A5ED}"/>
            </c:ext>
          </c:extLst>
        </c:ser>
        <c:ser>
          <c:idx val="1"/>
          <c:order val="1"/>
          <c:tx>
            <c:strRef>
              <c:f>Sheet4!$C$3</c:f>
              <c:strCache>
                <c:ptCount val="1"/>
                <c:pt idx="0">
                  <c:v>Sum of Units cost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C68F-4CD2-B38C-A4212856DD1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C68F-4CD2-B38C-A4212856DD1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C68F-4CD2-B38C-A4212856DD1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C68F-4CD2-B38C-A4212856DD1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5-C68F-4CD2-B38C-A4212856DD1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7-C68F-4CD2-B38C-A4212856DD1A}"/>
              </c:ext>
            </c:extLst>
          </c:dPt>
          <c:cat>
            <c:multiLvlStrRef>
              <c:f>Sheet4!$A$4:$A$16</c:f>
              <c:multiLvlStrCache>
                <c:ptCount val="6"/>
                <c:lvl>
                  <c:pt idx="0">
                    <c:v>Nov</c:v>
                  </c:pt>
                  <c:pt idx="1">
                    <c:v>Feb</c:v>
                  </c:pt>
                  <c:pt idx="2">
                    <c:v>May</c:v>
                  </c:pt>
                  <c:pt idx="3">
                    <c:v>May</c:v>
                  </c:pt>
                  <c:pt idx="4">
                    <c:v>Nov</c:v>
                  </c:pt>
                  <c:pt idx="5">
                    <c:v>Sep</c:v>
                  </c:pt>
                </c:lvl>
                <c:lvl>
                  <c:pt idx="0">
                    <c:v>biscuits</c:v>
                  </c:pt>
                  <c:pt idx="1">
                    <c:v>choclates</c:v>
                  </c:pt>
                  <c:pt idx="2">
                    <c:v>groceries</c:v>
                  </c:pt>
                  <c:pt idx="3">
                    <c:v>juice</c:v>
                  </c:pt>
                  <c:pt idx="4">
                    <c:v>noodles</c:v>
                  </c:pt>
                  <c:pt idx="5">
                    <c:v>yogurts</c:v>
                  </c:pt>
                </c:lvl>
              </c:multiLvlStrCache>
            </c:multiLvlStrRef>
          </c:cat>
          <c:val>
            <c:numRef>
              <c:f>Sheet4!$C$4:$C$16</c:f>
              <c:numCache>
                <c:formatCode>General</c:formatCode>
                <c:ptCount val="6"/>
                <c:pt idx="0">
                  <c:v>45</c:v>
                </c:pt>
                <c:pt idx="1">
                  <c:v>20</c:v>
                </c:pt>
                <c:pt idx="2">
                  <c:v>50</c:v>
                </c:pt>
                <c:pt idx="3">
                  <c:v>12</c:v>
                </c:pt>
                <c:pt idx="4">
                  <c:v>40</c:v>
                </c:pt>
                <c:pt idx="5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59-4763-9A9D-466279B0A5ED}"/>
            </c:ext>
          </c:extLst>
        </c:ser>
        <c:ser>
          <c:idx val="2"/>
          <c:order val="2"/>
          <c:tx>
            <c:strRef>
              <c:f>Sheet4!$D$3</c:f>
              <c:strCache>
                <c:ptCount val="1"/>
                <c:pt idx="0">
                  <c:v>Sum of Units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9-C68F-4CD2-B38C-A4212856DD1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B-C68F-4CD2-B38C-A4212856DD1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D-C68F-4CD2-B38C-A4212856DD1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F-C68F-4CD2-B38C-A4212856DD1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1-C68F-4CD2-B38C-A4212856DD1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3-C68F-4CD2-B38C-A4212856DD1A}"/>
              </c:ext>
            </c:extLst>
          </c:dPt>
          <c:cat>
            <c:multiLvlStrRef>
              <c:f>Sheet4!$A$4:$A$16</c:f>
              <c:multiLvlStrCache>
                <c:ptCount val="6"/>
                <c:lvl>
                  <c:pt idx="0">
                    <c:v>Nov</c:v>
                  </c:pt>
                  <c:pt idx="1">
                    <c:v>Feb</c:v>
                  </c:pt>
                  <c:pt idx="2">
                    <c:v>May</c:v>
                  </c:pt>
                  <c:pt idx="3">
                    <c:v>May</c:v>
                  </c:pt>
                  <c:pt idx="4">
                    <c:v>Nov</c:v>
                  </c:pt>
                  <c:pt idx="5">
                    <c:v>Sep</c:v>
                  </c:pt>
                </c:lvl>
                <c:lvl>
                  <c:pt idx="0">
                    <c:v>biscuits</c:v>
                  </c:pt>
                  <c:pt idx="1">
                    <c:v>choclates</c:v>
                  </c:pt>
                  <c:pt idx="2">
                    <c:v>groceries</c:v>
                  </c:pt>
                  <c:pt idx="3">
                    <c:v>juice</c:v>
                  </c:pt>
                  <c:pt idx="4">
                    <c:v>noodles</c:v>
                  </c:pt>
                  <c:pt idx="5">
                    <c:v>yogurts</c:v>
                  </c:pt>
                </c:lvl>
              </c:multiLvlStrCache>
            </c:multiLvlStrRef>
          </c:cat>
          <c:val>
            <c:numRef>
              <c:f>Sheet4!$D$4:$D$16</c:f>
              <c:numCache>
                <c:formatCode>General</c:formatCode>
                <c:ptCount val="6"/>
                <c:pt idx="0">
                  <c:v>70</c:v>
                </c:pt>
                <c:pt idx="1">
                  <c:v>40</c:v>
                </c:pt>
                <c:pt idx="2">
                  <c:v>80</c:v>
                </c:pt>
                <c:pt idx="3">
                  <c:v>40</c:v>
                </c:pt>
                <c:pt idx="4">
                  <c:v>50</c:v>
                </c:pt>
                <c:pt idx="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59-4763-9A9D-466279B0A5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028256543498813"/>
          <c:y val="0.14393524312237316"/>
          <c:w val="0.83953018372703414"/>
          <c:h val="0.40443678915135606"/>
        </c:manualLayout>
      </c:layout>
      <c:lineChart>
        <c:grouping val="standard"/>
        <c:varyColors val="0"/>
        <c:ser>
          <c:idx val="0"/>
          <c:order val="0"/>
          <c:tx>
            <c:strRef>
              <c:f>Sheet2!$L$6</c:f>
              <c:strCache>
                <c:ptCount val="1"/>
                <c:pt idx="0">
                  <c:v>mobile users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Sheet2!$J$7:$K$18</c:f>
              <c:multiLvlStrCache>
                <c:ptCount val="12"/>
                <c:lvl>
                  <c:pt idx="0">
                    <c:v>january</c:v>
                  </c:pt>
                  <c:pt idx="1">
                    <c:v>february</c:v>
                  </c:pt>
                  <c:pt idx="2">
                    <c:v>march</c:v>
                  </c:pt>
                  <c:pt idx="3">
                    <c:v>april</c:v>
                  </c:pt>
                  <c:pt idx="4">
                    <c:v>may</c:v>
                  </c:pt>
                  <c:pt idx="5">
                    <c:v>june</c:v>
                  </c:pt>
                  <c:pt idx="6">
                    <c:v>july</c:v>
                  </c:pt>
                  <c:pt idx="7">
                    <c:v>august</c:v>
                  </c:pt>
                  <c:pt idx="8">
                    <c:v>september</c:v>
                  </c:pt>
                  <c:pt idx="9">
                    <c:v>october</c:v>
                  </c:pt>
                  <c:pt idx="10">
                    <c:v>november</c:v>
                  </c:pt>
                  <c:pt idx="11">
                    <c:v>december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</c:lvl>
              </c:multiLvlStrCache>
            </c:multiLvlStrRef>
          </c:cat>
          <c:val>
            <c:numRef>
              <c:f>Sheet2!$L$7:$L$18</c:f>
              <c:numCache>
                <c:formatCode>General</c:formatCode>
                <c:ptCount val="12"/>
                <c:pt idx="0">
                  <c:v>654744</c:v>
                </c:pt>
                <c:pt idx="1">
                  <c:v>547472</c:v>
                </c:pt>
                <c:pt idx="2">
                  <c:v>247763</c:v>
                </c:pt>
                <c:pt idx="3">
                  <c:v>635732</c:v>
                </c:pt>
                <c:pt idx="4">
                  <c:v>365365</c:v>
                </c:pt>
                <c:pt idx="5">
                  <c:v>7527524</c:v>
                </c:pt>
                <c:pt idx="6">
                  <c:v>54735</c:v>
                </c:pt>
                <c:pt idx="7">
                  <c:v>57422</c:v>
                </c:pt>
                <c:pt idx="8">
                  <c:v>24727</c:v>
                </c:pt>
                <c:pt idx="9">
                  <c:v>247277</c:v>
                </c:pt>
                <c:pt idx="10">
                  <c:v>2475757</c:v>
                </c:pt>
                <c:pt idx="11">
                  <c:v>24777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41-46DC-80EC-33FF536719B8}"/>
            </c:ext>
          </c:extLst>
        </c:ser>
        <c:ser>
          <c:idx val="1"/>
          <c:order val="1"/>
          <c:tx>
            <c:strRef>
              <c:f>Sheet2!$M$6</c:f>
              <c:strCache>
                <c:ptCount val="1"/>
                <c:pt idx="0">
                  <c:v>laptop users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Sheet2!$J$7:$K$18</c:f>
              <c:multiLvlStrCache>
                <c:ptCount val="12"/>
                <c:lvl>
                  <c:pt idx="0">
                    <c:v>january</c:v>
                  </c:pt>
                  <c:pt idx="1">
                    <c:v>february</c:v>
                  </c:pt>
                  <c:pt idx="2">
                    <c:v>march</c:v>
                  </c:pt>
                  <c:pt idx="3">
                    <c:v>april</c:v>
                  </c:pt>
                  <c:pt idx="4">
                    <c:v>may</c:v>
                  </c:pt>
                  <c:pt idx="5">
                    <c:v>june</c:v>
                  </c:pt>
                  <c:pt idx="6">
                    <c:v>july</c:v>
                  </c:pt>
                  <c:pt idx="7">
                    <c:v>august</c:v>
                  </c:pt>
                  <c:pt idx="8">
                    <c:v>september</c:v>
                  </c:pt>
                  <c:pt idx="9">
                    <c:v>october</c:v>
                  </c:pt>
                  <c:pt idx="10">
                    <c:v>november</c:v>
                  </c:pt>
                  <c:pt idx="11">
                    <c:v>december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</c:lvl>
              </c:multiLvlStrCache>
            </c:multiLvlStrRef>
          </c:cat>
          <c:val>
            <c:numRef>
              <c:f>Sheet2!$M$7:$M$18</c:f>
              <c:numCache>
                <c:formatCode>General</c:formatCode>
                <c:ptCount val="12"/>
                <c:pt idx="0">
                  <c:v>659579</c:v>
                </c:pt>
                <c:pt idx="1">
                  <c:v>674456</c:v>
                </c:pt>
                <c:pt idx="2">
                  <c:v>635677</c:v>
                </c:pt>
                <c:pt idx="3">
                  <c:v>3464646</c:v>
                </c:pt>
                <c:pt idx="4">
                  <c:v>737356</c:v>
                </c:pt>
                <c:pt idx="5">
                  <c:v>3563653</c:v>
                </c:pt>
                <c:pt idx="6">
                  <c:v>3635635</c:v>
                </c:pt>
                <c:pt idx="7">
                  <c:v>365363</c:v>
                </c:pt>
                <c:pt idx="8">
                  <c:v>363665</c:v>
                </c:pt>
                <c:pt idx="9">
                  <c:v>25655</c:v>
                </c:pt>
                <c:pt idx="10">
                  <c:v>74572</c:v>
                </c:pt>
                <c:pt idx="11">
                  <c:v>5754745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41-46DC-80EC-33FF536719B8}"/>
            </c:ext>
          </c:extLst>
        </c:ser>
        <c:ser>
          <c:idx val="2"/>
          <c:order val="2"/>
          <c:tx>
            <c:strRef>
              <c:f>Sheet2!$N$6</c:f>
              <c:strCache>
                <c:ptCount val="1"/>
                <c:pt idx="0">
                  <c:v>internet users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Sheet2!$J$7:$K$18</c:f>
              <c:multiLvlStrCache>
                <c:ptCount val="12"/>
                <c:lvl>
                  <c:pt idx="0">
                    <c:v>january</c:v>
                  </c:pt>
                  <c:pt idx="1">
                    <c:v>february</c:v>
                  </c:pt>
                  <c:pt idx="2">
                    <c:v>march</c:v>
                  </c:pt>
                  <c:pt idx="3">
                    <c:v>april</c:v>
                  </c:pt>
                  <c:pt idx="4">
                    <c:v>may</c:v>
                  </c:pt>
                  <c:pt idx="5">
                    <c:v>june</c:v>
                  </c:pt>
                  <c:pt idx="6">
                    <c:v>july</c:v>
                  </c:pt>
                  <c:pt idx="7">
                    <c:v>august</c:v>
                  </c:pt>
                  <c:pt idx="8">
                    <c:v>september</c:v>
                  </c:pt>
                  <c:pt idx="9">
                    <c:v>october</c:v>
                  </c:pt>
                  <c:pt idx="10">
                    <c:v>november</c:v>
                  </c:pt>
                  <c:pt idx="11">
                    <c:v>december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</c:lvl>
              </c:multiLvlStrCache>
            </c:multiLvlStrRef>
          </c:cat>
          <c:val>
            <c:numRef>
              <c:f>Sheet2!$N$7:$N$18</c:f>
              <c:numCache>
                <c:formatCode>General</c:formatCode>
                <c:ptCount val="12"/>
                <c:pt idx="0">
                  <c:v>58674</c:v>
                </c:pt>
                <c:pt idx="1">
                  <c:v>64826</c:v>
                </c:pt>
                <c:pt idx="2">
                  <c:v>368368</c:v>
                </c:pt>
                <c:pt idx="3">
                  <c:v>6383687</c:v>
                </c:pt>
                <c:pt idx="4">
                  <c:v>356868</c:v>
                </c:pt>
                <c:pt idx="5">
                  <c:v>785785</c:v>
                </c:pt>
                <c:pt idx="6">
                  <c:v>35886</c:v>
                </c:pt>
                <c:pt idx="7">
                  <c:v>8683</c:v>
                </c:pt>
                <c:pt idx="8">
                  <c:v>6838</c:v>
                </c:pt>
                <c:pt idx="9">
                  <c:v>843678</c:v>
                </c:pt>
                <c:pt idx="10">
                  <c:v>86348</c:v>
                </c:pt>
                <c:pt idx="11">
                  <c:v>678368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41-46DC-80EC-33FF536719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7082975"/>
        <c:axId val="957080895"/>
      </c:lineChart>
      <c:catAx>
        <c:axId val="957082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7080895"/>
        <c:crosses val="autoZero"/>
        <c:auto val="1"/>
        <c:lblAlgn val="ctr"/>
        <c:lblOffset val="100"/>
        <c:noMultiLvlLbl val="0"/>
      </c:catAx>
      <c:valAx>
        <c:axId val="957080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7082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0880599300087486"/>
          <c:y val="0.17171296296296298"/>
          <c:w val="0.40114319043452901"/>
          <c:h val="0.61368367934697798"/>
        </c:manualLayout>
      </c:layout>
      <c:doughnutChart>
        <c:varyColors val="1"/>
        <c:ser>
          <c:idx val="0"/>
          <c:order val="0"/>
          <c:tx>
            <c:strRef>
              <c:f>Sheet2!$H$26</c:f>
              <c:strCache>
                <c:ptCount val="1"/>
                <c:pt idx="0">
                  <c:v>mobile users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26B-428F-A6BC-D85E6FDEDBF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26B-428F-A6BC-D85E6FDEDBF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26B-428F-A6BC-D85E6FDEDBF8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26B-428F-A6BC-D85E6FDEDBF8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26B-428F-A6BC-D85E6FDEDBF8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26B-428F-A6BC-D85E6FDEDBF8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526B-428F-A6BC-D85E6FDEDBF8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526B-428F-A6BC-D85E6FDEDBF8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526B-428F-A6BC-D85E6FDEDBF8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526B-428F-A6BC-D85E6FDEDBF8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526B-428F-A6BC-D85E6FDEDBF8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526B-428F-A6BC-D85E6FDEDBF8}"/>
              </c:ext>
            </c:extLst>
          </c:dPt>
          <c:cat>
            <c:strRef>
              <c:f>Sheet2!$G$27:$G$38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Sheet2!$H$27:$H$38</c:f>
              <c:numCache>
                <c:formatCode>General</c:formatCode>
                <c:ptCount val="12"/>
                <c:pt idx="0">
                  <c:v>654744</c:v>
                </c:pt>
                <c:pt idx="1">
                  <c:v>547472</c:v>
                </c:pt>
                <c:pt idx="2">
                  <c:v>247763</c:v>
                </c:pt>
                <c:pt idx="3">
                  <c:v>635732</c:v>
                </c:pt>
                <c:pt idx="4">
                  <c:v>365365</c:v>
                </c:pt>
                <c:pt idx="5">
                  <c:v>7527524</c:v>
                </c:pt>
                <c:pt idx="6">
                  <c:v>54735</c:v>
                </c:pt>
                <c:pt idx="7">
                  <c:v>57422</c:v>
                </c:pt>
                <c:pt idx="8">
                  <c:v>24727</c:v>
                </c:pt>
                <c:pt idx="9">
                  <c:v>247277</c:v>
                </c:pt>
                <c:pt idx="10">
                  <c:v>2475757</c:v>
                </c:pt>
                <c:pt idx="11">
                  <c:v>24777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37-40FF-9576-62826A27AA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2.2064617809298661E-2"/>
          <c:y val="0.12544657384031291"/>
          <c:w val="0.17541867550244164"/>
          <c:h val="0.73237388382644242"/>
        </c:manualLayout>
      </c:layout>
      <c:overlay val="0"/>
      <c:spPr>
        <a:noFill/>
        <a:ln>
          <a:noFill/>
        </a:ln>
        <a:effectLst>
          <a:glow rad="165100">
            <a:srgbClr val="660066">
              <a:alpha val="37000"/>
            </a:srgbClr>
          </a:glow>
        </a:effectLst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[DS(AutoRecovered).xlsx]Sheet4!PivotTable16</c:name>
    <c:fmtId val="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05"/>
          <c:y val="0.24476633129192185"/>
          <c:w val="0.73024496937882766"/>
          <c:h val="0.59421733741615634"/>
        </c:manualLayout>
      </c:layout>
      <c:pie3DChart>
        <c:varyColors val="1"/>
        <c:ser>
          <c:idx val="0"/>
          <c:order val="0"/>
          <c:tx>
            <c:strRef>
              <c:f>Sheet4!$B$3</c:f>
              <c:strCache>
                <c:ptCount val="1"/>
                <c:pt idx="0">
                  <c:v>Sum of 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57F2-4E08-B2B0-E993F6657BA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57F2-4E08-B2B0-E993F6657BA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57F2-4E08-B2B0-E993F6657BA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57F2-4E08-B2B0-E993F6657BA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57F2-4E08-B2B0-E993F6657BA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57F2-4E08-B2B0-E993F6657BA6}"/>
              </c:ext>
            </c:extLst>
          </c:dPt>
          <c:cat>
            <c:multiLvlStrRef>
              <c:f>Sheet4!$A$4:$A$16</c:f>
              <c:multiLvlStrCache>
                <c:ptCount val="6"/>
                <c:lvl>
                  <c:pt idx="0">
                    <c:v>Nov</c:v>
                  </c:pt>
                  <c:pt idx="1">
                    <c:v>Feb</c:v>
                  </c:pt>
                  <c:pt idx="2">
                    <c:v>May</c:v>
                  </c:pt>
                  <c:pt idx="3">
                    <c:v>May</c:v>
                  </c:pt>
                  <c:pt idx="4">
                    <c:v>Nov</c:v>
                  </c:pt>
                  <c:pt idx="5">
                    <c:v>Sep</c:v>
                  </c:pt>
                </c:lvl>
                <c:lvl>
                  <c:pt idx="0">
                    <c:v>biscuits</c:v>
                  </c:pt>
                  <c:pt idx="1">
                    <c:v>choclates</c:v>
                  </c:pt>
                  <c:pt idx="2">
                    <c:v>groceries</c:v>
                  </c:pt>
                  <c:pt idx="3">
                    <c:v>juice</c:v>
                  </c:pt>
                  <c:pt idx="4">
                    <c:v>noodles</c:v>
                  </c:pt>
                  <c:pt idx="5">
                    <c:v>yogurts</c:v>
                  </c:pt>
                </c:lvl>
              </c:multiLvlStrCache>
            </c:multiLvlStrRef>
          </c:cat>
          <c:val>
            <c:numRef>
              <c:f>Sheet4!$B$4:$B$16</c:f>
              <c:numCache>
                <c:formatCode>General</c:formatCode>
                <c:ptCount val="6"/>
                <c:pt idx="0">
                  <c:v>3150</c:v>
                </c:pt>
                <c:pt idx="1">
                  <c:v>800</c:v>
                </c:pt>
                <c:pt idx="2">
                  <c:v>4000</c:v>
                </c:pt>
                <c:pt idx="3">
                  <c:v>480</c:v>
                </c:pt>
                <c:pt idx="4">
                  <c:v>2000</c:v>
                </c:pt>
                <c:pt idx="5">
                  <c:v>340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7F2-4E08-B2B0-E993F6657BA6}"/>
            </c:ext>
          </c:extLst>
        </c:ser>
        <c:ser>
          <c:idx val="1"/>
          <c:order val="1"/>
          <c:tx>
            <c:strRef>
              <c:f>Sheet4!$C$3</c:f>
              <c:strCache>
                <c:ptCount val="1"/>
                <c:pt idx="0">
                  <c:v>Sum of Units cost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E-57F2-4E08-B2B0-E993F6657BA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0-57F2-4E08-B2B0-E993F6657BA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2-57F2-4E08-B2B0-E993F6657BA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4-57F2-4E08-B2B0-E993F6657BA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6-57F2-4E08-B2B0-E993F6657BA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8-57F2-4E08-B2B0-E993F6657BA6}"/>
              </c:ext>
            </c:extLst>
          </c:dPt>
          <c:cat>
            <c:multiLvlStrRef>
              <c:f>Sheet4!$A$4:$A$16</c:f>
              <c:multiLvlStrCache>
                <c:ptCount val="6"/>
                <c:lvl>
                  <c:pt idx="0">
                    <c:v>Nov</c:v>
                  </c:pt>
                  <c:pt idx="1">
                    <c:v>Feb</c:v>
                  </c:pt>
                  <c:pt idx="2">
                    <c:v>May</c:v>
                  </c:pt>
                  <c:pt idx="3">
                    <c:v>May</c:v>
                  </c:pt>
                  <c:pt idx="4">
                    <c:v>Nov</c:v>
                  </c:pt>
                  <c:pt idx="5">
                    <c:v>Sep</c:v>
                  </c:pt>
                </c:lvl>
                <c:lvl>
                  <c:pt idx="0">
                    <c:v>biscuits</c:v>
                  </c:pt>
                  <c:pt idx="1">
                    <c:v>choclates</c:v>
                  </c:pt>
                  <c:pt idx="2">
                    <c:v>groceries</c:v>
                  </c:pt>
                  <c:pt idx="3">
                    <c:v>juice</c:v>
                  </c:pt>
                  <c:pt idx="4">
                    <c:v>noodles</c:v>
                  </c:pt>
                  <c:pt idx="5">
                    <c:v>yogurts</c:v>
                  </c:pt>
                </c:lvl>
              </c:multiLvlStrCache>
            </c:multiLvlStrRef>
          </c:cat>
          <c:val>
            <c:numRef>
              <c:f>Sheet4!$C$4:$C$16</c:f>
              <c:numCache>
                <c:formatCode>General</c:formatCode>
                <c:ptCount val="6"/>
                <c:pt idx="0">
                  <c:v>45</c:v>
                </c:pt>
                <c:pt idx="1">
                  <c:v>20</c:v>
                </c:pt>
                <c:pt idx="2">
                  <c:v>50</c:v>
                </c:pt>
                <c:pt idx="3">
                  <c:v>12</c:v>
                </c:pt>
                <c:pt idx="4">
                  <c:v>40</c:v>
                </c:pt>
                <c:pt idx="5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57F2-4E08-B2B0-E993F6657BA6}"/>
            </c:ext>
          </c:extLst>
        </c:ser>
        <c:ser>
          <c:idx val="2"/>
          <c:order val="2"/>
          <c:tx>
            <c:strRef>
              <c:f>Sheet4!$D$3</c:f>
              <c:strCache>
                <c:ptCount val="1"/>
                <c:pt idx="0">
                  <c:v>Sum of Units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B-57F2-4E08-B2B0-E993F6657BA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D-57F2-4E08-B2B0-E993F6657BA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F-57F2-4E08-B2B0-E993F6657BA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1-57F2-4E08-B2B0-E993F6657BA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3-57F2-4E08-B2B0-E993F6657BA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5-57F2-4E08-B2B0-E993F6657BA6}"/>
              </c:ext>
            </c:extLst>
          </c:dPt>
          <c:cat>
            <c:multiLvlStrRef>
              <c:f>Sheet4!$A$4:$A$16</c:f>
              <c:multiLvlStrCache>
                <c:ptCount val="6"/>
                <c:lvl>
                  <c:pt idx="0">
                    <c:v>Nov</c:v>
                  </c:pt>
                  <c:pt idx="1">
                    <c:v>Feb</c:v>
                  </c:pt>
                  <c:pt idx="2">
                    <c:v>May</c:v>
                  </c:pt>
                  <c:pt idx="3">
                    <c:v>May</c:v>
                  </c:pt>
                  <c:pt idx="4">
                    <c:v>Nov</c:v>
                  </c:pt>
                  <c:pt idx="5">
                    <c:v>Sep</c:v>
                  </c:pt>
                </c:lvl>
                <c:lvl>
                  <c:pt idx="0">
                    <c:v>biscuits</c:v>
                  </c:pt>
                  <c:pt idx="1">
                    <c:v>choclates</c:v>
                  </c:pt>
                  <c:pt idx="2">
                    <c:v>groceries</c:v>
                  </c:pt>
                  <c:pt idx="3">
                    <c:v>juice</c:v>
                  </c:pt>
                  <c:pt idx="4">
                    <c:v>noodles</c:v>
                  </c:pt>
                  <c:pt idx="5">
                    <c:v>yogurts</c:v>
                  </c:pt>
                </c:lvl>
              </c:multiLvlStrCache>
            </c:multiLvlStrRef>
          </c:cat>
          <c:val>
            <c:numRef>
              <c:f>Sheet4!$D$4:$D$16</c:f>
              <c:numCache>
                <c:formatCode>General</c:formatCode>
                <c:ptCount val="6"/>
                <c:pt idx="0">
                  <c:v>70</c:v>
                </c:pt>
                <c:pt idx="1">
                  <c:v>40</c:v>
                </c:pt>
                <c:pt idx="2">
                  <c:v>80</c:v>
                </c:pt>
                <c:pt idx="3">
                  <c:v>40</c:v>
                </c:pt>
                <c:pt idx="4">
                  <c:v>50</c:v>
                </c:pt>
                <c:pt idx="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57F2-4E08-B2B0-E993F6657B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133350</xdr:colOff>
      <xdr:row>2</xdr:row>
      <xdr:rowOff>14287</xdr:rowOff>
    </xdr:from>
    <xdr:to>
      <xdr:col>10</xdr:col>
      <xdr:colOff>381000</xdr:colOff>
      <xdr:row>15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D92469B-4AAC-4484-97AD-36F2DD4970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171449</xdr:colOff>
      <xdr:row>9</xdr:row>
      <xdr:rowOff>52387</xdr:rowOff>
    </xdr:from>
    <xdr:to>
      <xdr:col>8</xdr:col>
      <xdr:colOff>333374</xdr:colOff>
      <xdr:row>21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96E396-DCE0-4F44-83B1-BC998E1D84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304800</xdr:colOff>
      <xdr:row>24</xdr:row>
      <xdr:rowOff>138112</xdr:rowOff>
    </xdr:from>
    <xdr:to>
      <xdr:col>13</xdr:col>
      <xdr:colOff>542925</xdr:colOff>
      <xdr:row>38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B5F981E-41A8-47ED-A0A4-D04CFC7606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133350</xdr:colOff>
      <xdr:row>61</xdr:row>
      <xdr:rowOff>14287</xdr:rowOff>
    </xdr:from>
    <xdr:to>
      <xdr:col>11</xdr:col>
      <xdr:colOff>381000</xdr:colOff>
      <xdr:row>74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34482A9-ED04-4882-9386-D39DC6F246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LAB-10" refreshedDate="45271.589545833333" createdVersion="7" refreshedVersion="7" minRefreshableVersion="3" recordCount="6" xr:uid="{DA5C649F-2334-4455-8A9D-0A346ABF442B}">
  <cacheSource type="worksheet">
    <worksheetSource name="Table2"/>
  </cacheSource>
  <cacheFields count="9">
    <cacheField name="sl.no" numFmtId="0">
      <sharedItems containsSemiMixedTypes="0" containsString="0" containsNumber="1" containsInteger="1" minValue="1" maxValue="6" count="6">
        <n v="1"/>
        <n v="2"/>
        <n v="3"/>
        <n v="4"/>
        <n v="5"/>
        <n v="6"/>
      </sharedItems>
    </cacheField>
    <cacheField name="order date" numFmtId="14">
      <sharedItems containsSemiMixedTypes="0" containsNonDate="0" containsDate="1" containsString="0" minDate="2023-02-07T00:00:00" maxDate="2023-12-01T00:00:00" count="6">
        <d v="2023-02-07T00:00:00"/>
        <d v="2023-11-11T00:00:00"/>
        <d v="2023-11-30T00:00:00"/>
        <d v="2023-05-13T00:00:00"/>
        <d v="2023-05-28T00:00:00"/>
        <d v="2023-09-03T00:00:00"/>
      </sharedItems>
      <fieldGroup par="8" base="1">
        <rangePr groupBy="days" startDate="2023-02-07T00:00:00" endDate="2023-12-01T00:00:00"/>
        <groupItems count="368">
          <s v="&lt;07-02-2023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01-12-2023"/>
        </groupItems>
      </fieldGroup>
    </cacheField>
    <cacheField name="region" numFmtId="0">
      <sharedItems count="5">
        <s v="east"/>
        <s v="west"/>
        <s v="north"/>
        <s v="south"/>
        <s v="central"/>
      </sharedItems>
    </cacheField>
    <cacheField name="Rep" numFmtId="0">
      <sharedItems count="6">
        <s v="loku"/>
        <s v="niku"/>
        <s v="daru"/>
        <s v="san"/>
        <s v="achu"/>
        <s v="lathu"/>
      </sharedItems>
    </cacheField>
    <cacheField name="Item" numFmtId="0">
      <sharedItems count="6">
        <s v="choclates"/>
        <s v="biscuits"/>
        <s v="noodles"/>
        <s v="groceries"/>
        <s v="juice"/>
        <s v="yogurts"/>
      </sharedItems>
    </cacheField>
    <cacheField name="Units" numFmtId="0">
      <sharedItems containsSemiMixedTypes="0" containsString="0" containsNumber="1" containsInteger="1" minValue="10" maxValue="80"/>
    </cacheField>
    <cacheField name="Units cost" numFmtId="0">
      <sharedItems containsSemiMixedTypes="0" containsString="0" containsNumber="1" containsInteger="1" minValue="12" maxValue="50"/>
    </cacheField>
    <cacheField name="Total" numFmtId="0">
      <sharedItems containsSemiMixedTypes="0" containsString="0" containsNumber="1" containsInteger="1" minValue="340" maxValue="4000"/>
    </cacheField>
    <cacheField name="Months" numFmtId="0" databaseField="0">
      <fieldGroup base="1">
        <rangePr groupBy="months" startDate="2023-02-07T00:00:00" endDate="2023-12-01T00:00:00"/>
        <groupItems count="14">
          <s v="&lt;07-02-202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1-12-2023"/>
        </groupItems>
      </fieldGroup>
    </cacheField>
  </cacheFields>
  <extLst>
    <ext xmlns:x14="http://schemas.microsoft.com/office/spreadsheetml/2009/9/main" uri="{725AE2AE-9491-48be-B2B4-4EB974FC3084}">
      <x14:pivotCacheDefinition pivotCacheId="90094547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x v="0"/>
    <x v="0"/>
    <x v="0"/>
    <x v="0"/>
    <x v="0"/>
    <n v="40"/>
    <n v="20"/>
    <n v="800"/>
  </r>
  <r>
    <x v="1"/>
    <x v="1"/>
    <x v="1"/>
    <x v="1"/>
    <x v="1"/>
    <n v="70"/>
    <n v="45"/>
    <n v="3150"/>
  </r>
  <r>
    <x v="2"/>
    <x v="2"/>
    <x v="2"/>
    <x v="2"/>
    <x v="2"/>
    <n v="50"/>
    <n v="40"/>
    <n v="2000"/>
  </r>
  <r>
    <x v="3"/>
    <x v="3"/>
    <x v="3"/>
    <x v="3"/>
    <x v="3"/>
    <n v="80"/>
    <n v="50"/>
    <n v="4000"/>
  </r>
  <r>
    <x v="4"/>
    <x v="4"/>
    <x v="4"/>
    <x v="4"/>
    <x v="4"/>
    <n v="40"/>
    <n v="12"/>
    <n v="480"/>
  </r>
  <r>
    <x v="5"/>
    <x v="5"/>
    <x v="4"/>
    <x v="5"/>
    <x v="5"/>
    <n v="10"/>
    <n v="34"/>
    <n v="34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5F2365-516C-49DA-8884-60656C80EB94}" name="PivotTable16" cacheId="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5">
  <location ref="A3:D16" firstHeaderRow="0" firstDataRow="1" firstDataCol="1"/>
  <pivotFields count="9">
    <pivotField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6">
        <item x="4"/>
        <item x="0"/>
        <item x="2"/>
        <item x="3"/>
        <item x="1"/>
        <item t="default"/>
      </items>
    </pivotField>
    <pivotField showAll="0">
      <items count="7">
        <item x="4"/>
        <item x="2"/>
        <item x="5"/>
        <item x="0"/>
        <item x="1"/>
        <item x="3"/>
        <item t="default"/>
      </items>
    </pivotField>
    <pivotField axis="axisRow" showAll="0">
      <items count="7">
        <item x="1"/>
        <item x="0"/>
        <item x="3"/>
        <item x="4"/>
        <item x="2"/>
        <item x="5"/>
        <item t="default"/>
      </items>
    </pivotField>
    <pivotField dataField="1" showAll="0"/>
    <pivotField dataField="1" showAll="0"/>
    <pivotField dataField="1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4"/>
    <field x="8"/>
  </rowFields>
  <rowItems count="13">
    <i>
      <x/>
    </i>
    <i r="1">
      <x v="11"/>
    </i>
    <i>
      <x v="1"/>
    </i>
    <i r="1">
      <x v="2"/>
    </i>
    <i>
      <x v="2"/>
    </i>
    <i r="1">
      <x v="5"/>
    </i>
    <i>
      <x v="3"/>
    </i>
    <i r="1">
      <x v="5"/>
    </i>
    <i>
      <x v="4"/>
    </i>
    <i r="1">
      <x v="11"/>
    </i>
    <i>
      <x v="5"/>
    </i>
    <i r="1">
      <x v="9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Total" fld="7" baseField="0" baseItem="0"/>
    <dataField name="Sum of Units cost" fld="6" baseField="0" baseItem="0"/>
    <dataField name="Sum of Units" fld="5" baseField="0" baseItem="0"/>
  </dataFields>
  <chartFormats count="42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2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5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8" count="1" selected="0">
            <x v="11"/>
          </reference>
        </references>
      </pivotArea>
    </chartFormat>
    <chartFormat chart="4" format="26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8" count="1" selected="0">
            <x v="2"/>
          </reference>
        </references>
      </pivotArea>
    </chartFormat>
    <chartFormat chart="4" format="27">
      <pivotArea type="data" outline="0" fieldPosition="0">
        <references count="3">
          <reference field="4294967294" count="1" selected="0">
            <x v="0"/>
          </reference>
          <reference field="4" count="1" selected="0">
            <x v="2"/>
          </reference>
          <reference field="8" count="1" selected="0">
            <x v="5"/>
          </reference>
        </references>
      </pivotArea>
    </chartFormat>
    <chartFormat chart="4" format="28">
      <pivotArea type="data" outline="0" fieldPosition="0">
        <references count="3">
          <reference field="4294967294" count="1" selected="0">
            <x v="0"/>
          </reference>
          <reference field="4" count="1" selected="0">
            <x v="3"/>
          </reference>
          <reference field="8" count="1" selected="0">
            <x v="5"/>
          </reference>
        </references>
      </pivotArea>
    </chartFormat>
    <chartFormat chart="4" format="29">
      <pivotArea type="data" outline="0" fieldPosition="0">
        <references count="3">
          <reference field="4294967294" count="1" selected="0">
            <x v="0"/>
          </reference>
          <reference field="4" count="1" selected="0">
            <x v="4"/>
          </reference>
          <reference field="8" count="1" selected="0">
            <x v="11"/>
          </reference>
        </references>
      </pivotArea>
    </chartFormat>
    <chartFormat chart="4" format="30">
      <pivotArea type="data" outline="0" fieldPosition="0">
        <references count="3">
          <reference field="4294967294" count="1" selected="0">
            <x v="0"/>
          </reference>
          <reference field="4" count="1" selected="0">
            <x v="5"/>
          </reference>
          <reference field="8" count="1" selected="0">
            <x v="9"/>
          </reference>
        </references>
      </pivotArea>
    </chartFormat>
    <chartFormat chart="4" format="3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32">
      <pivotArea type="data" outline="0" fieldPosition="0">
        <references count="3">
          <reference field="4294967294" count="1" selected="0">
            <x v="1"/>
          </reference>
          <reference field="4" count="1" selected="0">
            <x v="0"/>
          </reference>
          <reference field="8" count="1" selected="0">
            <x v="11"/>
          </reference>
        </references>
      </pivotArea>
    </chartFormat>
    <chartFormat chart="4" format="33">
      <pivotArea type="data" outline="0" fieldPosition="0">
        <references count="3">
          <reference field="4294967294" count="1" selected="0">
            <x v="1"/>
          </reference>
          <reference field="4" count="1" selected="0">
            <x v="1"/>
          </reference>
          <reference field="8" count="1" selected="0">
            <x v="2"/>
          </reference>
        </references>
      </pivotArea>
    </chartFormat>
    <chartFormat chart="4" format="34">
      <pivotArea type="data" outline="0" fieldPosition="0">
        <references count="3">
          <reference field="4294967294" count="1" selected="0">
            <x v="1"/>
          </reference>
          <reference field="4" count="1" selected="0">
            <x v="2"/>
          </reference>
          <reference field="8" count="1" selected="0">
            <x v="5"/>
          </reference>
        </references>
      </pivotArea>
    </chartFormat>
    <chartFormat chart="4" format="35">
      <pivotArea type="data" outline="0" fieldPosition="0">
        <references count="3">
          <reference field="4294967294" count="1" selected="0">
            <x v="1"/>
          </reference>
          <reference field="4" count="1" selected="0">
            <x v="3"/>
          </reference>
          <reference field="8" count="1" selected="0">
            <x v="5"/>
          </reference>
        </references>
      </pivotArea>
    </chartFormat>
    <chartFormat chart="4" format="36">
      <pivotArea type="data" outline="0" fieldPosition="0">
        <references count="3">
          <reference field="4294967294" count="1" selected="0">
            <x v="1"/>
          </reference>
          <reference field="4" count="1" selected="0">
            <x v="4"/>
          </reference>
          <reference field="8" count="1" selected="0">
            <x v="11"/>
          </reference>
        </references>
      </pivotArea>
    </chartFormat>
    <chartFormat chart="4" format="37">
      <pivotArea type="data" outline="0" fieldPosition="0">
        <references count="3">
          <reference field="4294967294" count="1" selected="0">
            <x v="1"/>
          </reference>
          <reference field="4" count="1" selected="0">
            <x v="5"/>
          </reference>
          <reference field="8" count="1" selected="0">
            <x v="9"/>
          </reference>
        </references>
      </pivotArea>
    </chartFormat>
    <chartFormat chart="4" format="3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39">
      <pivotArea type="data" outline="0" fieldPosition="0">
        <references count="3">
          <reference field="4294967294" count="1" selected="0">
            <x v="2"/>
          </reference>
          <reference field="4" count="1" selected="0">
            <x v="0"/>
          </reference>
          <reference field="8" count="1" selected="0">
            <x v="11"/>
          </reference>
        </references>
      </pivotArea>
    </chartFormat>
    <chartFormat chart="4" format="40">
      <pivotArea type="data" outline="0" fieldPosition="0">
        <references count="3">
          <reference field="4294967294" count="1" selected="0">
            <x v="2"/>
          </reference>
          <reference field="4" count="1" selected="0">
            <x v="1"/>
          </reference>
          <reference field="8" count="1" selected="0">
            <x v="2"/>
          </reference>
        </references>
      </pivotArea>
    </chartFormat>
    <chartFormat chart="4" format="41">
      <pivotArea type="data" outline="0" fieldPosition="0">
        <references count="3">
          <reference field="4294967294" count="1" selected="0">
            <x v="2"/>
          </reference>
          <reference field="4" count="1" selected="0">
            <x v="2"/>
          </reference>
          <reference field="8" count="1" selected="0">
            <x v="5"/>
          </reference>
        </references>
      </pivotArea>
    </chartFormat>
    <chartFormat chart="4" format="42">
      <pivotArea type="data" outline="0" fieldPosition="0">
        <references count="3">
          <reference field="4294967294" count="1" selected="0">
            <x v="2"/>
          </reference>
          <reference field="4" count="1" selected="0">
            <x v="3"/>
          </reference>
          <reference field="8" count="1" selected="0">
            <x v="5"/>
          </reference>
        </references>
      </pivotArea>
    </chartFormat>
    <chartFormat chart="4" format="43">
      <pivotArea type="data" outline="0" fieldPosition="0">
        <references count="3">
          <reference field="4294967294" count="1" selected="0">
            <x v="2"/>
          </reference>
          <reference field="4" count="1" selected="0">
            <x v="4"/>
          </reference>
          <reference field="8" count="1" selected="0">
            <x v="11"/>
          </reference>
        </references>
      </pivotArea>
    </chartFormat>
    <chartFormat chart="4" format="44">
      <pivotArea type="data" outline="0" fieldPosition="0">
        <references count="3">
          <reference field="4294967294" count="1" selected="0">
            <x v="2"/>
          </reference>
          <reference field="4" count="1" selected="0">
            <x v="5"/>
          </reference>
          <reference field="8" count="1" selected="0">
            <x v="9"/>
          </reference>
        </references>
      </pivotArea>
    </chartFormat>
    <chartFormat chart="2" format="3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8" count="1" selected="0">
            <x v="11"/>
          </reference>
        </references>
      </pivotArea>
    </chartFormat>
    <chartFormat chart="2" format="4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8" count="1" selected="0">
            <x v="2"/>
          </reference>
        </references>
      </pivotArea>
    </chartFormat>
    <chartFormat chart="2" format="5">
      <pivotArea type="data" outline="0" fieldPosition="0">
        <references count="3">
          <reference field="4294967294" count="1" selected="0">
            <x v="0"/>
          </reference>
          <reference field="4" count="1" selected="0">
            <x v="2"/>
          </reference>
          <reference field="8" count="1" selected="0">
            <x v="5"/>
          </reference>
        </references>
      </pivotArea>
    </chartFormat>
    <chartFormat chart="2" format="6">
      <pivotArea type="data" outline="0" fieldPosition="0">
        <references count="3">
          <reference field="4294967294" count="1" selected="0">
            <x v="0"/>
          </reference>
          <reference field="4" count="1" selected="0">
            <x v="3"/>
          </reference>
          <reference field="8" count="1" selected="0">
            <x v="5"/>
          </reference>
        </references>
      </pivotArea>
    </chartFormat>
    <chartFormat chart="2" format="7">
      <pivotArea type="data" outline="0" fieldPosition="0">
        <references count="3">
          <reference field="4294967294" count="1" selected="0">
            <x v="0"/>
          </reference>
          <reference field="4" count="1" selected="0">
            <x v="4"/>
          </reference>
          <reference field="8" count="1" selected="0">
            <x v="11"/>
          </reference>
        </references>
      </pivotArea>
    </chartFormat>
    <chartFormat chart="2" format="8">
      <pivotArea type="data" outline="0" fieldPosition="0">
        <references count="3">
          <reference field="4294967294" count="1" selected="0">
            <x v="0"/>
          </reference>
          <reference field="4" count="1" selected="0">
            <x v="5"/>
          </reference>
          <reference field="8" count="1" selected="0">
            <x v="9"/>
          </reference>
        </references>
      </pivotArea>
    </chartFormat>
    <chartFormat chart="2" format="9">
      <pivotArea type="data" outline="0" fieldPosition="0">
        <references count="3">
          <reference field="4294967294" count="1" selected="0">
            <x v="1"/>
          </reference>
          <reference field="4" count="1" selected="0">
            <x v="0"/>
          </reference>
          <reference field="8" count="1" selected="0">
            <x v="11"/>
          </reference>
        </references>
      </pivotArea>
    </chartFormat>
    <chartFormat chart="2" format="10">
      <pivotArea type="data" outline="0" fieldPosition="0">
        <references count="3">
          <reference field="4294967294" count="1" selected="0">
            <x v="1"/>
          </reference>
          <reference field="4" count="1" selected="0">
            <x v="1"/>
          </reference>
          <reference field="8" count="1" selected="0">
            <x v="2"/>
          </reference>
        </references>
      </pivotArea>
    </chartFormat>
    <chartFormat chart="2" format="11">
      <pivotArea type="data" outline="0" fieldPosition="0">
        <references count="3">
          <reference field="4294967294" count="1" selected="0">
            <x v="1"/>
          </reference>
          <reference field="4" count="1" selected="0">
            <x v="2"/>
          </reference>
          <reference field="8" count="1" selected="0">
            <x v="5"/>
          </reference>
        </references>
      </pivotArea>
    </chartFormat>
    <chartFormat chart="2" format="12">
      <pivotArea type="data" outline="0" fieldPosition="0">
        <references count="3">
          <reference field="4294967294" count="1" selected="0">
            <x v="1"/>
          </reference>
          <reference field="4" count="1" selected="0">
            <x v="3"/>
          </reference>
          <reference field="8" count="1" selected="0">
            <x v="5"/>
          </reference>
        </references>
      </pivotArea>
    </chartFormat>
    <chartFormat chart="2" format="13">
      <pivotArea type="data" outline="0" fieldPosition="0">
        <references count="3">
          <reference field="4294967294" count="1" selected="0">
            <x v="1"/>
          </reference>
          <reference field="4" count="1" selected="0">
            <x v="4"/>
          </reference>
          <reference field="8" count="1" selected="0">
            <x v="11"/>
          </reference>
        </references>
      </pivotArea>
    </chartFormat>
    <chartFormat chart="2" format="14">
      <pivotArea type="data" outline="0" fieldPosition="0">
        <references count="3">
          <reference field="4294967294" count="1" selected="0">
            <x v="1"/>
          </reference>
          <reference field="4" count="1" selected="0">
            <x v="5"/>
          </reference>
          <reference field="8" count="1" selected="0">
            <x v="9"/>
          </reference>
        </references>
      </pivotArea>
    </chartFormat>
    <chartFormat chart="2" format="15">
      <pivotArea type="data" outline="0" fieldPosition="0">
        <references count="3">
          <reference field="4294967294" count="1" selected="0">
            <x v="2"/>
          </reference>
          <reference field="4" count="1" selected="0">
            <x v="0"/>
          </reference>
          <reference field="8" count="1" selected="0">
            <x v="11"/>
          </reference>
        </references>
      </pivotArea>
    </chartFormat>
    <chartFormat chart="2" format="16">
      <pivotArea type="data" outline="0" fieldPosition="0">
        <references count="3">
          <reference field="4294967294" count="1" selected="0">
            <x v="2"/>
          </reference>
          <reference field="4" count="1" selected="0">
            <x v="1"/>
          </reference>
          <reference field="8" count="1" selected="0">
            <x v="2"/>
          </reference>
        </references>
      </pivotArea>
    </chartFormat>
    <chartFormat chart="2" format="17">
      <pivotArea type="data" outline="0" fieldPosition="0">
        <references count="3">
          <reference field="4294967294" count="1" selected="0">
            <x v="2"/>
          </reference>
          <reference field="4" count="1" selected="0">
            <x v="2"/>
          </reference>
          <reference field="8" count="1" selected="0">
            <x v="5"/>
          </reference>
        </references>
      </pivotArea>
    </chartFormat>
    <chartFormat chart="2" format="18">
      <pivotArea type="data" outline="0" fieldPosition="0">
        <references count="3">
          <reference field="4294967294" count="1" selected="0">
            <x v="2"/>
          </reference>
          <reference field="4" count="1" selected="0">
            <x v="3"/>
          </reference>
          <reference field="8" count="1" selected="0">
            <x v="5"/>
          </reference>
        </references>
      </pivotArea>
    </chartFormat>
    <chartFormat chart="2" format="19">
      <pivotArea type="data" outline="0" fieldPosition="0">
        <references count="3">
          <reference field="4294967294" count="1" selected="0">
            <x v="2"/>
          </reference>
          <reference field="4" count="1" selected="0">
            <x v="4"/>
          </reference>
          <reference field="8" count="1" selected="0">
            <x v="11"/>
          </reference>
        </references>
      </pivotArea>
    </chartFormat>
    <chartFormat chart="2" format="20">
      <pivotArea type="data" outline="0" fieldPosition="0">
        <references count="3">
          <reference field="4294967294" count="1" selected="0">
            <x v="2"/>
          </reference>
          <reference field="4" count="1" selected="0">
            <x v="5"/>
          </reference>
          <reference field="8" count="1" selected="0">
            <x v="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AE8AD4-B0E3-477B-B617-0E917CD9AD9A}" name="PivotTable17" cacheId="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5">
  <location ref="B62:E75" firstHeaderRow="0" firstDataRow="1" firstDataCol="1"/>
  <pivotFields count="9">
    <pivotField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6">
        <item x="4"/>
        <item x="0"/>
        <item x="2"/>
        <item x="3"/>
        <item x="1"/>
        <item t="default"/>
      </items>
    </pivotField>
    <pivotField showAll="0">
      <items count="7">
        <item x="4"/>
        <item x="2"/>
        <item x="5"/>
        <item x="0"/>
        <item x="1"/>
        <item x="3"/>
        <item t="default"/>
      </items>
    </pivotField>
    <pivotField axis="axisRow" showAll="0">
      <items count="7">
        <item x="1"/>
        <item x="0"/>
        <item x="3"/>
        <item x="4"/>
        <item x="2"/>
        <item x="5"/>
        <item t="default"/>
      </items>
    </pivotField>
    <pivotField dataField="1" showAll="0"/>
    <pivotField dataField="1" showAll="0"/>
    <pivotField dataField="1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4"/>
    <field x="8"/>
  </rowFields>
  <rowItems count="13">
    <i>
      <x/>
    </i>
    <i r="1">
      <x v="11"/>
    </i>
    <i>
      <x v="1"/>
    </i>
    <i r="1">
      <x v="2"/>
    </i>
    <i>
      <x v="2"/>
    </i>
    <i r="1">
      <x v="5"/>
    </i>
    <i>
      <x v="3"/>
    </i>
    <i r="1">
      <x v="5"/>
    </i>
    <i>
      <x v="4"/>
    </i>
    <i r="1">
      <x v="11"/>
    </i>
    <i>
      <x v="5"/>
    </i>
    <i r="1">
      <x v="9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Total" fld="7" baseField="0" baseItem="0"/>
    <dataField name="Sum of Units cost" fld="6" baseField="0" baseItem="0"/>
    <dataField name="Sum of Units" fld="5" baseField="0" baseItem="0"/>
  </dataFields>
  <chartFormats count="24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2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5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8" count="1" selected="0">
            <x v="11"/>
          </reference>
        </references>
      </pivotArea>
    </chartFormat>
    <chartFormat chart="4" format="26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8" count="1" selected="0">
            <x v="2"/>
          </reference>
        </references>
      </pivotArea>
    </chartFormat>
    <chartFormat chart="4" format="27">
      <pivotArea type="data" outline="0" fieldPosition="0">
        <references count="3">
          <reference field="4294967294" count="1" selected="0">
            <x v="0"/>
          </reference>
          <reference field="4" count="1" selected="0">
            <x v="2"/>
          </reference>
          <reference field="8" count="1" selected="0">
            <x v="5"/>
          </reference>
        </references>
      </pivotArea>
    </chartFormat>
    <chartFormat chart="4" format="28">
      <pivotArea type="data" outline="0" fieldPosition="0">
        <references count="3">
          <reference field="4294967294" count="1" selected="0">
            <x v="0"/>
          </reference>
          <reference field="4" count="1" selected="0">
            <x v="3"/>
          </reference>
          <reference field="8" count="1" selected="0">
            <x v="5"/>
          </reference>
        </references>
      </pivotArea>
    </chartFormat>
    <chartFormat chart="4" format="29">
      <pivotArea type="data" outline="0" fieldPosition="0">
        <references count="3">
          <reference field="4294967294" count="1" selected="0">
            <x v="0"/>
          </reference>
          <reference field="4" count="1" selected="0">
            <x v="4"/>
          </reference>
          <reference field="8" count="1" selected="0">
            <x v="11"/>
          </reference>
        </references>
      </pivotArea>
    </chartFormat>
    <chartFormat chart="4" format="30">
      <pivotArea type="data" outline="0" fieldPosition="0">
        <references count="3">
          <reference field="4294967294" count="1" selected="0">
            <x v="0"/>
          </reference>
          <reference field="4" count="1" selected="0">
            <x v="5"/>
          </reference>
          <reference field="8" count="1" selected="0">
            <x v="9"/>
          </reference>
        </references>
      </pivotArea>
    </chartFormat>
    <chartFormat chart="4" format="3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32">
      <pivotArea type="data" outline="0" fieldPosition="0">
        <references count="3">
          <reference field="4294967294" count="1" selected="0">
            <x v="1"/>
          </reference>
          <reference field="4" count="1" selected="0">
            <x v="0"/>
          </reference>
          <reference field="8" count="1" selected="0">
            <x v="11"/>
          </reference>
        </references>
      </pivotArea>
    </chartFormat>
    <chartFormat chart="4" format="33">
      <pivotArea type="data" outline="0" fieldPosition="0">
        <references count="3">
          <reference field="4294967294" count="1" selected="0">
            <x v="1"/>
          </reference>
          <reference field="4" count="1" selected="0">
            <x v="1"/>
          </reference>
          <reference field="8" count="1" selected="0">
            <x v="2"/>
          </reference>
        </references>
      </pivotArea>
    </chartFormat>
    <chartFormat chart="4" format="34">
      <pivotArea type="data" outline="0" fieldPosition="0">
        <references count="3">
          <reference field="4294967294" count="1" selected="0">
            <x v="1"/>
          </reference>
          <reference field="4" count="1" selected="0">
            <x v="2"/>
          </reference>
          <reference field="8" count="1" selected="0">
            <x v="5"/>
          </reference>
        </references>
      </pivotArea>
    </chartFormat>
    <chartFormat chart="4" format="35">
      <pivotArea type="data" outline="0" fieldPosition="0">
        <references count="3">
          <reference field="4294967294" count="1" selected="0">
            <x v="1"/>
          </reference>
          <reference field="4" count="1" selected="0">
            <x v="3"/>
          </reference>
          <reference field="8" count="1" selected="0">
            <x v="5"/>
          </reference>
        </references>
      </pivotArea>
    </chartFormat>
    <chartFormat chart="4" format="36">
      <pivotArea type="data" outline="0" fieldPosition="0">
        <references count="3">
          <reference field="4294967294" count="1" selected="0">
            <x v="1"/>
          </reference>
          <reference field="4" count="1" selected="0">
            <x v="4"/>
          </reference>
          <reference field="8" count="1" selected="0">
            <x v="11"/>
          </reference>
        </references>
      </pivotArea>
    </chartFormat>
    <chartFormat chart="4" format="37">
      <pivotArea type="data" outline="0" fieldPosition="0">
        <references count="3">
          <reference field="4294967294" count="1" selected="0">
            <x v="1"/>
          </reference>
          <reference field="4" count="1" selected="0">
            <x v="5"/>
          </reference>
          <reference field="8" count="1" selected="0">
            <x v="9"/>
          </reference>
        </references>
      </pivotArea>
    </chartFormat>
    <chartFormat chart="4" format="3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39">
      <pivotArea type="data" outline="0" fieldPosition="0">
        <references count="3">
          <reference field="4294967294" count="1" selected="0">
            <x v="2"/>
          </reference>
          <reference field="4" count="1" selected="0">
            <x v="0"/>
          </reference>
          <reference field="8" count="1" selected="0">
            <x v="11"/>
          </reference>
        </references>
      </pivotArea>
    </chartFormat>
    <chartFormat chart="4" format="40">
      <pivotArea type="data" outline="0" fieldPosition="0">
        <references count="3">
          <reference field="4294967294" count="1" selected="0">
            <x v="2"/>
          </reference>
          <reference field="4" count="1" selected="0">
            <x v="1"/>
          </reference>
          <reference field="8" count="1" selected="0">
            <x v="2"/>
          </reference>
        </references>
      </pivotArea>
    </chartFormat>
    <chartFormat chart="4" format="41">
      <pivotArea type="data" outline="0" fieldPosition="0">
        <references count="3">
          <reference field="4294967294" count="1" selected="0">
            <x v="2"/>
          </reference>
          <reference field="4" count="1" selected="0">
            <x v="2"/>
          </reference>
          <reference field="8" count="1" selected="0">
            <x v="5"/>
          </reference>
        </references>
      </pivotArea>
    </chartFormat>
    <chartFormat chart="4" format="42">
      <pivotArea type="data" outline="0" fieldPosition="0">
        <references count="3">
          <reference field="4294967294" count="1" selected="0">
            <x v="2"/>
          </reference>
          <reference field="4" count="1" selected="0">
            <x v="3"/>
          </reference>
          <reference field="8" count="1" selected="0">
            <x v="5"/>
          </reference>
        </references>
      </pivotArea>
    </chartFormat>
    <chartFormat chart="4" format="43">
      <pivotArea type="data" outline="0" fieldPosition="0">
        <references count="3">
          <reference field="4294967294" count="1" selected="0">
            <x v="2"/>
          </reference>
          <reference field="4" count="1" selected="0">
            <x v="4"/>
          </reference>
          <reference field="8" count="1" selected="0">
            <x v="11"/>
          </reference>
        </references>
      </pivotArea>
    </chartFormat>
    <chartFormat chart="4" format="44">
      <pivotArea type="data" outline="0" fieldPosition="0">
        <references count="3">
          <reference field="4294967294" count="1" selected="0">
            <x v="2"/>
          </reference>
          <reference field="4" count="1" selected="0">
            <x v="5"/>
          </reference>
          <reference field="8" count="1" selected="0">
            <x v="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48ADD11-284F-42AB-AF4A-AD07BD0FF78A}" name="Table1" displayName="Table1" ref="C3:J8" totalsRowShown="0" headerRowDxfId="29" dataDxfId="28">
  <autoFilter ref="C3:J8" xr:uid="{248ADD11-284F-42AB-AF4A-AD07BD0FF78A}"/>
  <tableColumns count="8">
    <tableColumn id="1" xr3:uid="{37219EB0-303B-41A3-B96F-057022774467}" name="Column1" dataDxfId="27"/>
    <tableColumn id="2" xr3:uid="{ED482119-04FB-4240-8D1F-090B57B82864}" name="Column2" dataDxfId="26"/>
    <tableColumn id="3" xr3:uid="{28634C86-E234-4E0C-BB10-ADE6F87272A1}" name="Column3" dataDxfId="25"/>
    <tableColumn id="4" xr3:uid="{A5F25AE9-F167-4241-9FEB-C7C94D1705CF}" name="Column4" dataDxfId="24"/>
    <tableColumn id="5" xr3:uid="{C2B42C37-06FD-4851-8274-4B1E0553ABE1}" name="Column5" dataDxfId="23">
      <calculatedColumnFormula>(D4+E4+F4)*200%</calculatedColumnFormula>
    </tableColumn>
    <tableColumn id="6" xr3:uid="{1F7B8B79-8BF1-49C0-97C8-38571A87849E}" name="Column6" dataDxfId="22"/>
    <tableColumn id="9" xr3:uid="{A2C1FD82-2CA4-436A-8E65-167968489F64}" name="Column7" dataDxfId="21"/>
    <tableColumn id="7" xr3:uid="{445C2AE7-5B10-4616-ABA4-F60AFA0EA83B}" name="Column8" dataDxfId="20">
      <calculatedColumnFormula>IF(D4&gt;70,IF(E5&gt;70,"a1","b2"),"b2")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305CBBA-F0C5-4E9A-BE73-1960AF8BAC8C}" name="Table3" displayName="Table3" ref="D6:G9" totalsRowShown="0">
  <autoFilter ref="D6:G9" xr:uid="{7305CBBA-F0C5-4E9A-BE73-1960AF8BAC8C}"/>
  <tableColumns count="4">
    <tableColumn id="1" xr3:uid="{025FBCCC-887A-4A07-80D1-64196EA926F2}" name="Name"/>
    <tableColumn id="2" xr3:uid="{2BABAAE3-09CB-4F63-AE39-C2D9A78E31BD}" name="dob" dataDxfId="19"/>
    <tableColumn id="3" xr3:uid="{672E2A1A-3A9F-4CEF-82DC-6B763F6637DC}" name="year"/>
    <tableColumn id="4" xr3:uid="{EDCE6D7B-6CA0-48E7-9AEC-0903184C352D}" name="Age"/>
  </tableColumns>
  <tableStyleInfo name="TableStyleDark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6AA7ABD-18C8-496E-9A91-B875DAFD13BA}" name="Table5" displayName="Table5" ref="J6:N18" totalsRowShown="0">
  <autoFilter ref="J6:N18" xr:uid="{16AA7ABD-18C8-496E-9A91-B875DAFD13BA}"/>
  <tableColumns count="5">
    <tableColumn id="1" xr3:uid="{B3438C36-F86B-4414-947B-160178A09D9A}" name="sl.no" dataDxfId="18"/>
    <tableColumn id="2" xr3:uid="{823BB7BB-A424-4B79-96C4-18C569865776}" name="months" dataDxfId="17"/>
    <tableColumn id="3" xr3:uid="{EDE66772-978F-41F6-9C40-F0B90C34D4D3}" name="mobile users"/>
    <tableColumn id="4" xr3:uid="{87DE9C75-16CD-4CCB-9AF4-50AA69CE8F33}" name="laptop users"/>
    <tableColumn id="5" xr3:uid="{71ABA009-660A-46A3-9FB5-5D0956A07C71}" name="internet users"/>
  </tableColumns>
  <tableStyleInfo name="TableStyleDark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1752842-F6AC-4D72-AFD8-34CDCEA831AD}" name="Table2" displayName="Table2" ref="D54:K60" totalsRowShown="0" headerRowDxfId="16" dataDxfId="15">
  <autoFilter ref="D54:K60" xr:uid="{C1752842-F6AC-4D72-AFD8-34CDCEA831AD}"/>
  <tableColumns count="8">
    <tableColumn id="1" xr3:uid="{8B98A139-110D-40C2-9F30-12C87D8B1BCF}" name="sl.no" dataDxfId="14"/>
    <tableColumn id="2" xr3:uid="{D1EA4D28-C234-4949-A80A-66F068F000F6}" name="order date" dataDxfId="13"/>
    <tableColumn id="3" xr3:uid="{9B7D0C38-E2EA-4D1C-9845-7E861287D533}" name="region" dataDxfId="12"/>
    <tableColumn id="4" xr3:uid="{39F652EA-8390-4D80-902E-95F45C85717C}" name="Rep" dataDxfId="11"/>
    <tableColumn id="5" xr3:uid="{352033FB-11FD-4BDD-BB7F-5C56F886FF6B}" name="Item" dataDxfId="10"/>
    <tableColumn id="6" xr3:uid="{2649BDA9-D9B5-44DC-8712-6EEC64621BD1}" name="Units" dataDxfId="9"/>
    <tableColumn id="7" xr3:uid="{7116A3D6-C969-4B30-ACEC-0DBA9BB9A63D}" name="Units cost" dataDxfId="8"/>
    <tableColumn id="8" xr3:uid="{61D67AA3-B8EB-4EBF-B44C-450EBF1A2792}" name="Total" dataDxfId="7">
      <calculatedColumnFormula>I55*J55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D98B3E0-8DB3-419B-AE9F-699A718C0B2A}" name="Table4" displayName="Table4" ref="D78:H84" totalsRowShown="0" headerRowDxfId="6" dataDxfId="5">
  <autoFilter ref="D78:H84" xr:uid="{AD98B3E0-8DB3-419B-AE9F-699A718C0B2A}"/>
  <tableColumns count="5">
    <tableColumn id="1" xr3:uid="{D1D603C7-4C1E-43D1-B928-7FA13BEA0FF4}" name="Name" dataDxfId="4"/>
    <tableColumn id="2" xr3:uid="{A555678C-3493-489E-8F41-54AB2DB9DCCD}" name="kannada" dataDxfId="3">
      <calculatedColumnFormula>RANDBETWEEN(50,90)</calculatedColumnFormula>
    </tableColumn>
    <tableColumn id="3" xr3:uid="{8E65C5F8-52CB-48CD-803F-EFA9BD1D143A}" name="english" dataDxfId="2">
      <calculatedColumnFormula>RANDBETWEEN(50,90)</calculatedColumnFormula>
    </tableColumn>
    <tableColumn id="4" xr3:uid="{18A0DA70-ADCF-4AE3-A98A-4C2B37619219}" name="maths" dataDxfId="1">
      <calculatedColumnFormula>RANDBETWEEN(50,90)</calculatedColumnFormula>
    </tableColumn>
    <tableColumn id="5" xr3:uid="{6F70674E-99E6-4B55-B4B0-D247D175F12D}" name="computer" dataDxfId="0">
      <calculatedColumnFormula>RANDBETWEEN(50,90)</calculatedColumnFormula>
    </tableColumn>
  </tableColumns>
  <tableStyleInfo name="TableStyleLight1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9050A5F-5A55-4A20-8064-EBEB632F07E8}" name="Table7" displayName="Table7" ref="C78:C84" totalsRowShown="0">
  <autoFilter ref="C78:C84" xr:uid="{F9050A5F-5A55-4A20-8064-EBEB632F07E8}"/>
  <tableColumns count="1">
    <tableColumn id="1" xr3:uid="{59D5576B-0E11-4523-897F-2E5412602928}" name="SL.NO"/>
  </tableColumns>
  <tableStyleInfo name="TableStyleLight18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51EB91E-7B81-4289-9752-9B589D1AA0E8}" name="Table8" displayName="Table8" ref="E88:F94" totalsRowShown="0">
  <autoFilter ref="E88:F94" xr:uid="{D51EB91E-7B81-4289-9752-9B589D1AA0E8}"/>
  <tableColumns count="2">
    <tableColumn id="1" xr3:uid="{B91F5FC6-5CAF-44D8-B80C-8C57B0595ABE}" name="Column1"/>
    <tableColumn id="2" xr3:uid="{F1C60102-449B-4588-9D78-B086BFF09F08}" name="MARK SHEET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3" Type="http://schemas.openxmlformats.org/officeDocument/2006/relationships/drawing" Target="../drawings/drawing2.xml"/><Relationship Id="rId7" Type="http://schemas.openxmlformats.org/officeDocument/2006/relationships/table" Target="../tables/table5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85FEC-16C5-4163-B64E-2B97E9C74EAE}">
  <dimension ref="B3:J20"/>
  <sheetViews>
    <sheetView zoomScale="142" zoomScaleNormal="142" workbookViewId="0">
      <selection activeCell="G15" sqref="G15"/>
    </sheetView>
  </sheetViews>
  <sheetFormatPr defaultRowHeight="15" x14ac:dyDescent="0.25"/>
  <cols>
    <col min="1" max="1" width="19.140625" customWidth="1"/>
    <col min="2" max="2" width="2.7109375" customWidth="1"/>
    <col min="3" max="3" width="9.140625" customWidth="1"/>
    <col min="4" max="4" width="8.85546875" customWidth="1"/>
    <col min="5" max="5" width="8.5703125" customWidth="1"/>
    <col min="6" max="6" width="8.85546875" customWidth="1"/>
    <col min="7" max="7" width="10.5703125" customWidth="1"/>
    <col min="8" max="8" width="10.42578125" customWidth="1"/>
    <col min="9" max="9" width="10.5703125" customWidth="1"/>
  </cols>
  <sheetData>
    <row r="3" spans="2:10" x14ac:dyDescent="0.25">
      <c r="B3" s="2"/>
      <c r="C3" s="2" t="s">
        <v>5</v>
      </c>
      <c r="D3" s="2" t="s">
        <v>6</v>
      </c>
      <c r="E3" s="2" t="s">
        <v>7</v>
      </c>
      <c r="F3" s="2" t="s">
        <v>8</v>
      </c>
      <c r="G3" s="2" t="s">
        <v>13</v>
      </c>
      <c r="H3" s="2" t="s">
        <v>15</v>
      </c>
      <c r="I3" s="2" t="s">
        <v>16</v>
      </c>
      <c r="J3" s="2" t="s">
        <v>18</v>
      </c>
    </row>
    <row r="4" spans="2:10" x14ac:dyDescent="0.25">
      <c r="B4" s="3"/>
      <c r="C4" s="3" t="s">
        <v>0</v>
      </c>
      <c r="D4" s="4" t="s">
        <v>2</v>
      </c>
      <c r="E4" s="5" t="s">
        <v>3</v>
      </c>
      <c r="F4" s="4" t="s">
        <v>4</v>
      </c>
      <c r="G4" s="6" t="s">
        <v>9</v>
      </c>
      <c r="H4" s="7" t="s">
        <v>14</v>
      </c>
      <c r="I4" s="6" t="s">
        <v>17</v>
      </c>
      <c r="J4" s="3" t="str">
        <f>IF(D4&gt;70,IF(E5&gt;70,"a1","b2"),"b2")</f>
        <v>a1</v>
      </c>
    </row>
    <row r="5" spans="2:10" x14ac:dyDescent="0.25">
      <c r="B5" s="3">
        <v>1</v>
      </c>
      <c r="C5" s="7" t="s">
        <v>11</v>
      </c>
      <c r="D5" s="5">
        <v>99</v>
      </c>
      <c r="E5" s="5">
        <v>99</v>
      </c>
      <c r="F5" s="5">
        <v>90</v>
      </c>
      <c r="G5" s="5">
        <f>(D5+E5+F5)*100%</f>
        <v>288</v>
      </c>
      <c r="H5" s="5">
        <f>G5/300*100</f>
        <v>96</v>
      </c>
      <c r="I5" s="8" t="str">
        <f>IF(D5&gt;70,IF(E6&gt;70,"pass","fail"),"fail")</f>
        <v>fail</v>
      </c>
      <c r="J5" s="9" t="str">
        <f>IF(D5&gt;70,IF(E6&gt;70,"a1","b2"),"b2")</f>
        <v>b2</v>
      </c>
    </row>
    <row r="6" spans="2:10" x14ac:dyDescent="0.25">
      <c r="B6" s="3">
        <v>2</v>
      </c>
      <c r="C6" s="7" t="s">
        <v>10</v>
      </c>
      <c r="D6" s="5">
        <v>87</v>
      </c>
      <c r="E6" s="5">
        <v>67</v>
      </c>
      <c r="F6" s="5">
        <v>98</v>
      </c>
      <c r="G6" s="5">
        <f>(D6+E6+F6)*100%</f>
        <v>252</v>
      </c>
      <c r="H6" s="5">
        <f>G6/300*100</f>
        <v>84</v>
      </c>
      <c r="I6" s="6" t="str">
        <f>IF(D6&gt;70,IF(E7&gt;70,"pass","fail"),"fail")</f>
        <v>pass</v>
      </c>
      <c r="J6" s="3" t="str">
        <f>IF(D6&gt;70,IF(E7&gt;70,"a1","b2"),"b2")</f>
        <v>a1</v>
      </c>
    </row>
    <row r="7" spans="2:10" x14ac:dyDescent="0.25">
      <c r="B7" s="3">
        <v>3</v>
      </c>
      <c r="C7" s="7" t="s">
        <v>1</v>
      </c>
      <c r="D7" s="5">
        <v>85</v>
      </c>
      <c r="E7" s="5">
        <v>90</v>
      </c>
      <c r="F7" s="5">
        <v>80</v>
      </c>
      <c r="G7" s="5">
        <f>(D7+E7+F7)*100%</f>
        <v>255</v>
      </c>
      <c r="H7" s="5">
        <f>G7/300*100</f>
        <v>85</v>
      </c>
      <c r="I7" s="6" t="str">
        <f>IF(D7&gt;70,IF(E8&gt;70,"pass","fail"),"fail")</f>
        <v>pass</v>
      </c>
      <c r="J7" s="3" t="str">
        <f>IF(D7&gt;70,IF(E8&gt;70,"a1","b2"),"b2")</f>
        <v>a1</v>
      </c>
    </row>
    <row r="8" spans="2:10" x14ac:dyDescent="0.25">
      <c r="B8" s="3">
        <v>4</v>
      </c>
      <c r="C8" s="7" t="s">
        <v>12</v>
      </c>
      <c r="D8" s="5">
        <v>95</v>
      </c>
      <c r="E8" s="5">
        <v>80</v>
      </c>
      <c r="F8" s="5">
        <v>95</v>
      </c>
      <c r="G8" s="5">
        <f>(D8+E8+F8)*100%</f>
        <v>270</v>
      </c>
      <c r="H8" s="5">
        <f>G8/300*100</f>
        <v>90</v>
      </c>
      <c r="I8" s="8" t="str">
        <f>IF(D8&gt;70,IF(E9&gt;70,"pass","fail"),"fail")</f>
        <v>fail</v>
      </c>
      <c r="J8" s="9" t="str">
        <f>IF(D8&gt;70,IF(E9&gt;70,"a1","b2"),"b2")</f>
        <v>b2</v>
      </c>
    </row>
    <row r="20" spans="4:4" x14ac:dyDescent="0.25">
      <c r="D20" s="1"/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37981-B3B6-4254-89BB-82743C778F95}">
  <dimension ref="F5:K11"/>
  <sheetViews>
    <sheetView topLeftCell="A8" workbookViewId="0">
      <selection activeCell="E19" sqref="E19:GA986"/>
    </sheetView>
  </sheetViews>
  <sheetFormatPr defaultRowHeight="15" x14ac:dyDescent="0.25"/>
  <cols>
    <col min="11" max="11" width="12.140625" customWidth="1"/>
  </cols>
  <sheetData>
    <row r="5" spans="6:11" x14ac:dyDescent="0.25">
      <c r="H5" s="48" t="s">
        <v>19</v>
      </c>
      <c r="I5" s="49"/>
      <c r="J5" s="49"/>
    </row>
    <row r="6" spans="6:11" x14ac:dyDescent="0.25">
      <c r="H6" s="49"/>
      <c r="I6" s="49"/>
      <c r="J6" s="49"/>
    </row>
    <row r="7" spans="6:11" x14ac:dyDescent="0.25">
      <c r="F7" t="s">
        <v>0</v>
      </c>
      <c r="G7" t="s">
        <v>20</v>
      </c>
      <c r="H7" t="s">
        <v>3</v>
      </c>
      <c r="I7" t="s">
        <v>4</v>
      </c>
      <c r="J7" t="s">
        <v>22</v>
      </c>
      <c r="K7" t="s">
        <v>21</v>
      </c>
    </row>
    <row r="8" spans="6:11" x14ac:dyDescent="0.25">
      <c r="F8" t="s">
        <v>11</v>
      </c>
      <c r="G8" s="11">
        <v>99</v>
      </c>
      <c r="H8" s="11">
        <v>99</v>
      </c>
      <c r="I8" s="11">
        <v>90</v>
      </c>
    </row>
    <row r="9" spans="6:11" x14ac:dyDescent="0.25">
      <c r="F9" t="s">
        <v>10</v>
      </c>
      <c r="G9" s="11">
        <v>87</v>
      </c>
      <c r="H9" s="11">
        <v>67</v>
      </c>
      <c r="I9" s="11">
        <v>98</v>
      </c>
    </row>
    <row r="10" spans="6:11" x14ac:dyDescent="0.25">
      <c r="F10" t="s">
        <v>1</v>
      </c>
      <c r="G10" s="11">
        <v>85</v>
      </c>
      <c r="H10" s="11">
        <v>90</v>
      </c>
      <c r="I10" s="11">
        <v>80</v>
      </c>
    </row>
    <row r="11" spans="6:11" x14ac:dyDescent="0.25">
      <c r="F11" t="s">
        <v>12</v>
      </c>
      <c r="G11" s="11">
        <v>95</v>
      </c>
      <c r="H11" s="11">
        <v>80</v>
      </c>
      <c r="I11" s="11">
        <v>95</v>
      </c>
    </row>
  </sheetData>
  <mergeCells count="1">
    <mergeCell ref="H5:J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C55EC-5582-421B-9BC3-5E3E76946EEB}">
  <dimension ref="E6:J12"/>
  <sheetViews>
    <sheetView workbookViewId="0">
      <selection activeCell="E9" sqref="E9"/>
    </sheetView>
  </sheetViews>
  <sheetFormatPr defaultRowHeight="15" x14ac:dyDescent="0.25"/>
  <sheetData>
    <row r="6" spans="5:10" x14ac:dyDescent="0.25">
      <c r="G6" s="48" t="s">
        <v>19</v>
      </c>
      <c r="H6" s="49"/>
      <c r="I6" s="49"/>
    </row>
    <row r="7" spans="5:10" x14ac:dyDescent="0.25">
      <c r="G7" s="49"/>
      <c r="H7" s="49"/>
      <c r="I7" s="49"/>
    </row>
    <row r="8" spans="5:10" x14ac:dyDescent="0.25">
      <c r="E8" t="s">
        <v>0</v>
      </c>
      <c r="F8" t="s">
        <v>20</v>
      </c>
      <c r="G8" t="s">
        <v>3</v>
      </c>
      <c r="H8" t="s">
        <v>4</v>
      </c>
      <c r="I8" t="s">
        <v>22</v>
      </c>
      <c r="J8" t="s">
        <v>21</v>
      </c>
    </row>
    <row r="9" spans="5:10" x14ac:dyDescent="0.25">
      <c r="E9" t="str">
        <f>d!F8</f>
        <v>bheem</v>
      </c>
      <c r="F9" s="11"/>
      <c r="G9" s="11"/>
      <c r="H9" s="11"/>
    </row>
    <row r="10" spans="5:10" x14ac:dyDescent="0.25">
      <c r="F10" s="11"/>
      <c r="G10" s="11"/>
      <c r="H10" s="11"/>
    </row>
    <row r="11" spans="5:10" x14ac:dyDescent="0.25">
      <c r="F11" s="11"/>
      <c r="G11" s="11"/>
      <c r="H11" s="11"/>
    </row>
    <row r="12" spans="5:10" x14ac:dyDescent="0.25">
      <c r="F12" s="11"/>
      <c r="G12" s="11"/>
      <c r="H12" s="11"/>
    </row>
  </sheetData>
  <mergeCells count="1">
    <mergeCell ref="G6:I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8325EB-B8C6-43CA-9FF5-F374DD70EB15}">
  <dimension ref="A3:D16"/>
  <sheetViews>
    <sheetView workbookViewId="0">
      <selection activeCell="A3" sqref="A3:K16"/>
    </sheetView>
  </sheetViews>
  <sheetFormatPr defaultRowHeight="15" x14ac:dyDescent="0.25"/>
  <cols>
    <col min="1" max="1" width="13.140625" bestFit="1" customWidth="1"/>
    <col min="2" max="2" width="12" bestFit="1" customWidth="1"/>
    <col min="3" max="3" width="16.42578125" bestFit="1" customWidth="1"/>
    <col min="4" max="4" width="12.28515625" bestFit="1" customWidth="1"/>
    <col min="5" max="5" width="11.85546875" bestFit="1" customWidth="1"/>
  </cols>
  <sheetData>
    <row r="3" spans="1:4" x14ac:dyDescent="0.25">
      <c r="A3" s="22" t="s">
        <v>74</v>
      </c>
      <c r="B3" t="s">
        <v>75</v>
      </c>
      <c r="C3" t="s">
        <v>78</v>
      </c>
      <c r="D3" t="s">
        <v>77</v>
      </c>
    </row>
    <row r="4" spans="1:4" x14ac:dyDescent="0.25">
      <c r="A4" s="17" t="s">
        <v>69</v>
      </c>
      <c r="B4">
        <v>3150</v>
      </c>
      <c r="C4">
        <v>45</v>
      </c>
      <c r="D4">
        <v>70</v>
      </c>
    </row>
    <row r="5" spans="1:4" x14ac:dyDescent="0.25">
      <c r="A5" s="23" t="s">
        <v>79</v>
      </c>
      <c r="B5">
        <v>3150</v>
      </c>
      <c r="C5">
        <v>45</v>
      </c>
      <c r="D5">
        <v>70</v>
      </c>
    </row>
    <row r="6" spans="1:4" x14ac:dyDescent="0.25">
      <c r="A6" s="17" t="s">
        <v>68</v>
      </c>
      <c r="B6">
        <v>800</v>
      </c>
      <c r="C6">
        <v>20</v>
      </c>
      <c r="D6">
        <v>40</v>
      </c>
    </row>
    <row r="7" spans="1:4" x14ac:dyDescent="0.25">
      <c r="A7" s="23" t="s">
        <v>80</v>
      </c>
      <c r="B7">
        <v>800</v>
      </c>
      <c r="C7">
        <v>20</v>
      </c>
      <c r="D7">
        <v>40</v>
      </c>
    </row>
    <row r="8" spans="1:4" x14ac:dyDescent="0.25">
      <c r="A8" s="17" t="s">
        <v>71</v>
      </c>
      <c r="B8">
        <v>4000</v>
      </c>
      <c r="C8">
        <v>50</v>
      </c>
      <c r="D8">
        <v>80</v>
      </c>
    </row>
    <row r="9" spans="1:4" x14ac:dyDescent="0.25">
      <c r="A9" s="23" t="s">
        <v>81</v>
      </c>
      <c r="B9">
        <v>4000</v>
      </c>
      <c r="C9">
        <v>50</v>
      </c>
      <c r="D9">
        <v>80</v>
      </c>
    </row>
    <row r="10" spans="1:4" x14ac:dyDescent="0.25">
      <c r="A10" s="17" t="s">
        <v>72</v>
      </c>
      <c r="B10">
        <v>480</v>
      </c>
      <c r="C10">
        <v>12</v>
      </c>
      <c r="D10">
        <v>40</v>
      </c>
    </row>
    <row r="11" spans="1:4" x14ac:dyDescent="0.25">
      <c r="A11" s="23" t="s">
        <v>81</v>
      </c>
      <c r="B11">
        <v>480</v>
      </c>
      <c r="C11">
        <v>12</v>
      </c>
      <c r="D11">
        <v>40</v>
      </c>
    </row>
    <row r="12" spans="1:4" x14ac:dyDescent="0.25">
      <c r="A12" s="17" t="s">
        <v>70</v>
      </c>
      <c r="B12">
        <v>2000</v>
      </c>
      <c r="C12">
        <v>40</v>
      </c>
      <c r="D12">
        <v>50</v>
      </c>
    </row>
    <row r="13" spans="1:4" x14ac:dyDescent="0.25">
      <c r="A13" s="23" t="s">
        <v>79</v>
      </c>
      <c r="B13">
        <v>2000</v>
      </c>
      <c r="C13">
        <v>40</v>
      </c>
      <c r="D13">
        <v>50</v>
      </c>
    </row>
    <row r="14" spans="1:4" x14ac:dyDescent="0.25">
      <c r="A14" s="17" t="s">
        <v>73</v>
      </c>
      <c r="B14">
        <v>340</v>
      </c>
      <c r="C14">
        <v>34</v>
      </c>
      <c r="D14">
        <v>10</v>
      </c>
    </row>
    <row r="15" spans="1:4" x14ac:dyDescent="0.25">
      <c r="A15" s="23" t="s">
        <v>82</v>
      </c>
      <c r="B15">
        <v>340</v>
      </c>
      <c r="C15">
        <v>34</v>
      </c>
      <c r="D15">
        <v>10</v>
      </c>
    </row>
    <row r="16" spans="1:4" x14ac:dyDescent="0.25">
      <c r="A16" s="17" t="s">
        <v>76</v>
      </c>
      <c r="B16">
        <v>10770</v>
      </c>
      <c r="C16">
        <v>201</v>
      </c>
      <c r="D16">
        <v>290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F0FB6-9C7C-4C9A-B9A4-AA2121A9C97D}">
  <dimension ref="A5:N94"/>
  <sheetViews>
    <sheetView topLeftCell="A77" zoomScale="112" zoomScaleNormal="112" workbookViewId="0">
      <selection activeCell="F91" sqref="F91"/>
    </sheetView>
  </sheetViews>
  <sheetFormatPr defaultRowHeight="15" x14ac:dyDescent="0.25"/>
  <cols>
    <col min="4" max="4" width="9.85546875" customWidth="1"/>
    <col min="5" max="5" width="12.140625" customWidth="1"/>
    <col min="6" max="6" width="14" customWidth="1"/>
    <col min="7" max="7" width="10.7109375" customWidth="1"/>
    <col min="8" max="8" width="11.28515625" customWidth="1"/>
    <col min="9" max="9" width="9.85546875" customWidth="1"/>
    <col min="10" max="10" width="13" customWidth="1"/>
    <col min="11" max="11" width="10.5703125" customWidth="1"/>
    <col min="12" max="12" width="14.5703125" customWidth="1"/>
    <col min="13" max="13" width="14" customWidth="1"/>
    <col min="14" max="14" width="15.5703125" customWidth="1"/>
  </cols>
  <sheetData>
    <row r="5" spans="4:14" ht="21.75" x14ac:dyDescent="0.35">
      <c r="E5" s="13" t="s">
        <v>29</v>
      </c>
    </row>
    <row r="6" spans="4:14" x14ac:dyDescent="0.25">
      <c r="D6" t="s">
        <v>0</v>
      </c>
      <c r="E6" t="s">
        <v>23</v>
      </c>
      <c r="F6" t="s">
        <v>27</v>
      </c>
      <c r="G6" t="s">
        <v>28</v>
      </c>
      <c r="J6" s="10" t="s">
        <v>30</v>
      </c>
      <c r="K6" s="17" t="s">
        <v>31</v>
      </c>
      <c r="L6" t="s">
        <v>44</v>
      </c>
      <c r="M6" t="s">
        <v>45</v>
      </c>
      <c r="N6" t="s">
        <v>46</v>
      </c>
    </row>
    <row r="7" spans="4:14" x14ac:dyDescent="0.25">
      <c r="D7" t="s">
        <v>24</v>
      </c>
      <c r="E7" s="12">
        <v>45059</v>
      </c>
      <c r="F7">
        <v>2004</v>
      </c>
      <c r="G7">
        <v>19</v>
      </c>
      <c r="J7" s="10">
        <v>1</v>
      </c>
      <c r="K7" s="17" t="s">
        <v>32</v>
      </c>
      <c r="L7">
        <v>654744</v>
      </c>
      <c r="M7">
        <v>659579</v>
      </c>
      <c r="N7">
        <v>58674</v>
      </c>
    </row>
    <row r="8" spans="4:14" x14ac:dyDescent="0.25">
      <c r="D8" t="s">
        <v>26</v>
      </c>
      <c r="E8" s="12">
        <v>45172</v>
      </c>
      <c r="F8">
        <v>2003</v>
      </c>
      <c r="G8">
        <v>20</v>
      </c>
      <c r="J8" s="10">
        <v>2</v>
      </c>
      <c r="K8" s="17" t="s">
        <v>33</v>
      </c>
      <c r="L8">
        <v>547472</v>
      </c>
      <c r="M8">
        <v>674456</v>
      </c>
      <c r="N8">
        <v>64826</v>
      </c>
    </row>
    <row r="9" spans="4:14" x14ac:dyDescent="0.25">
      <c r="D9" t="s">
        <v>25</v>
      </c>
      <c r="E9" s="12">
        <v>45074</v>
      </c>
      <c r="F9">
        <v>2003</v>
      </c>
      <c r="G9">
        <v>21</v>
      </c>
      <c r="J9" s="10">
        <v>3</v>
      </c>
      <c r="K9" s="17" t="s">
        <v>34</v>
      </c>
      <c r="L9">
        <v>247763</v>
      </c>
      <c r="M9">
        <v>635677</v>
      </c>
      <c r="N9">
        <v>368368</v>
      </c>
    </row>
    <row r="10" spans="4:14" x14ac:dyDescent="0.25">
      <c r="J10" s="10">
        <v>4</v>
      </c>
      <c r="K10" s="17" t="s">
        <v>35</v>
      </c>
      <c r="L10">
        <v>635732</v>
      </c>
      <c r="M10">
        <v>3464646</v>
      </c>
      <c r="N10">
        <v>6383687</v>
      </c>
    </row>
    <row r="11" spans="4:14" x14ac:dyDescent="0.25">
      <c r="J11" s="10">
        <v>5</v>
      </c>
      <c r="K11" s="17" t="s">
        <v>36</v>
      </c>
      <c r="L11">
        <v>365365</v>
      </c>
      <c r="M11">
        <v>737356</v>
      </c>
      <c r="N11">
        <v>356868</v>
      </c>
    </row>
    <row r="12" spans="4:14" x14ac:dyDescent="0.25">
      <c r="J12" s="10">
        <v>6</v>
      </c>
      <c r="K12" s="17" t="s">
        <v>37</v>
      </c>
      <c r="L12">
        <v>7527524</v>
      </c>
      <c r="M12">
        <v>3563653</v>
      </c>
      <c r="N12">
        <v>785785</v>
      </c>
    </row>
    <row r="13" spans="4:14" x14ac:dyDescent="0.25">
      <c r="J13" s="10">
        <v>7</v>
      </c>
      <c r="K13" s="17" t="s">
        <v>38</v>
      </c>
      <c r="L13">
        <v>54735</v>
      </c>
      <c r="M13">
        <v>3635635</v>
      </c>
      <c r="N13">
        <v>35886</v>
      </c>
    </row>
    <row r="14" spans="4:14" x14ac:dyDescent="0.25">
      <c r="J14" s="10">
        <v>8</v>
      </c>
      <c r="K14" s="17" t="s">
        <v>39</v>
      </c>
      <c r="L14">
        <v>57422</v>
      </c>
      <c r="M14">
        <v>365363</v>
      </c>
      <c r="N14">
        <v>8683</v>
      </c>
    </row>
    <row r="15" spans="4:14" x14ac:dyDescent="0.25">
      <c r="J15" s="10">
        <v>9</v>
      </c>
      <c r="K15" s="17" t="s">
        <v>40</v>
      </c>
      <c r="L15">
        <v>24727</v>
      </c>
      <c r="M15">
        <v>363665</v>
      </c>
      <c r="N15">
        <v>6838</v>
      </c>
    </row>
    <row r="16" spans="4:14" x14ac:dyDescent="0.25">
      <c r="J16" s="10">
        <v>10</v>
      </c>
      <c r="K16" s="17" t="s">
        <v>41</v>
      </c>
      <c r="L16">
        <v>247277</v>
      </c>
      <c r="M16">
        <v>25655</v>
      </c>
      <c r="N16">
        <v>843678</v>
      </c>
    </row>
    <row r="17" spans="7:14" x14ac:dyDescent="0.25">
      <c r="J17" s="10">
        <v>11</v>
      </c>
      <c r="K17" s="17" t="s">
        <v>42</v>
      </c>
      <c r="L17">
        <v>2475757</v>
      </c>
      <c r="M17">
        <v>74572</v>
      </c>
      <c r="N17">
        <v>86348</v>
      </c>
    </row>
    <row r="18" spans="7:14" x14ac:dyDescent="0.25">
      <c r="J18" s="10">
        <v>12</v>
      </c>
      <c r="K18" s="17" t="s">
        <v>43</v>
      </c>
      <c r="L18">
        <v>24777</v>
      </c>
      <c r="M18">
        <v>5754745</v>
      </c>
      <c r="N18">
        <v>678368</v>
      </c>
    </row>
    <row r="25" spans="7:14" ht="19.5" x14ac:dyDescent="0.3">
      <c r="G25" s="50" t="s">
        <v>47</v>
      </c>
      <c r="H25" s="50"/>
    </row>
    <row r="26" spans="7:14" ht="15.75" thickBot="1" x14ac:dyDescent="0.3">
      <c r="G26" s="20" t="s">
        <v>31</v>
      </c>
      <c r="H26" s="14" t="s">
        <v>44</v>
      </c>
    </row>
    <row r="27" spans="7:14" x14ac:dyDescent="0.25">
      <c r="G27" s="18" t="s">
        <v>32</v>
      </c>
      <c r="H27" s="15">
        <v>654744</v>
      </c>
    </row>
    <row r="28" spans="7:14" x14ac:dyDescent="0.25">
      <c r="G28" s="19" t="s">
        <v>33</v>
      </c>
      <c r="H28" s="16">
        <v>547472</v>
      </c>
    </row>
    <row r="29" spans="7:14" x14ac:dyDescent="0.25">
      <c r="G29" s="18" t="s">
        <v>34</v>
      </c>
      <c r="H29" s="15">
        <v>247763</v>
      </c>
    </row>
    <row r="30" spans="7:14" x14ac:dyDescent="0.25">
      <c r="G30" s="19" t="s">
        <v>35</v>
      </c>
      <c r="H30" s="16">
        <v>635732</v>
      </c>
    </row>
    <row r="31" spans="7:14" x14ac:dyDescent="0.25">
      <c r="G31" s="18" t="s">
        <v>36</v>
      </c>
      <c r="H31" s="15">
        <v>365365</v>
      </c>
    </row>
    <row r="32" spans="7:14" x14ac:dyDescent="0.25">
      <c r="G32" s="19" t="s">
        <v>37</v>
      </c>
      <c r="H32" s="16">
        <v>7527524</v>
      </c>
    </row>
    <row r="33" spans="1:8" x14ac:dyDescent="0.25">
      <c r="G33" s="18" t="s">
        <v>38</v>
      </c>
      <c r="H33" s="15">
        <v>54735</v>
      </c>
    </row>
    <row r="34" spans="1:8" x14ac:dyDescent="0.25">
      <c r="G34" s="19" t="s">
        <v>39</v>
      </c>
      <c r="H34" s="16">
        <v>57422</v>
      </c>
    </row>
    <row r="35" spans="1:8" x14ac:dyDescent="0.25">
      <c r="G35" s="18" t="s">
        <v>40</v>
      </c>
      <c r="H35" s="15">
        <v>24727</v>
      </c>
    </row>
    <row r="36" spans="1:8" x14ac:dyDescent="0.25">
      <c r="G36" s="19" t="s">
        <v>41</v>
      </c>
      <c r="H36" s="16">
        <v>247277</v>
      </c>
    </row>
    <row r="37" spans="1:8" x14ac:dyDescent="0.25">
      <c r="G37" s="18" t="s">
        <v>42</v>
      </c>
      <c r="H37" s="15">
        <v>2475757</v>
      </c>
    </row>
    <row r="38" spans="1:8" x14ac:dyDescent="0.25">
      <c r="G38" s="19" t="s">
        <v>43</v>
      </c>
      <c r="H38" s="16">
        <v>24777</v>
      </c>
    </row>
    <row r="44" spans="1:8" x14ac:dyDescent="0.25">
      <c r="A44">
        <v>1</v>
      </c>
      <c r="E44" t="s">
        <v>48</v>
      </c>
      <c r="G44">
        <v>16</v>
      </c>
    </row>
    <row r="45" spans="1:8" x14ac:dyDescent="0.25">
      <c r="A45">
        <v>1</v>
      </c>
    </row>
    <row r="46" spans="1:8" x14ac:dyDescent="0.25">
      <c r="A46">
        <v>1</v>
      </c>
    </row>
    <row r="47" spans="1:8" x14ac:dyDescent="0.25">
      <c r="A47">
        <v>1</v>
      </c>
    </row>
    <row r="48" spans="1:8" x14ac:dyDescent="0.25">
      <c r="A48">
        <v>1</v>
      </c>
    </row>
    <row r="49" spans="1:11" x14ac:dyDescent="0.25">
      <c r="A49">
        <v>1</v>
      </c>
      <c r="E49" t="b">
        <f>AND(A50=1,C50=7,G44=16)</f>
        <v>1</v>
      </c>
    </row>
    <row r="50" spans="1:11" x14ac:dyDescent="0.25">
      <c r="A50">
        <v>1</v>
      </c>
      <c r="C50">
        <f>COUNT(A44:B50)</f>
        <v>7</v>
      </c>
      <c r="E50" t="b">
        <f>OR(G44=16,C50=7,A50=1)</f>
        <v>1</v>
      </c>
    </row>
    <row r="53" spans="1:11" ht="24" x14ac:dyDescent="0.4">
      <c r="G53" s="51" t="s">
        <v>49</v>
      </c>
      <c r="H53" s="52"/>
    </row>
    <row r="54" spans="1:11" x14ac:dyDescent="0.25">
      <c r="D54" s="10" t="s">
        <v>30</v>
      </c>
      <c r="E54" s="10" t="s">
        <v>50</v>
      </c>
      <c r="F54" s="10" t="s">
        <v>51</v>
      </c>
      <c r="G54" s="10" t="s">
        <v>52</v>
      </c>
      <c r="H54" s="10" t="s">
        <v>53</v>
      </c>
      <c r="I54" s="10" t="s">
        <v>54</v>
      </c>
      <c r="J54" s="10" t="s">
        <v>55</v>
      </c>
      <c r="K54" s="10" t="s">
        <v>56</v>
      </c>
    </row>
    <row r="55" spans="1:11" x14ac:dyDescent="0.25">
      <c r="D55" s="10">
        <v>1</v>
      </c>
      <c r="E55" s="21">
        <v>44964</v>
      </c>
      <c r="F55" s="10" t="s">
        <v>57</v>
      </c>
      <c r="G55" s="10" t="s">
        <v>62</v>
      </c>
      <c r="H55" s="10" t="s">
        <v>68</v>
      </c>
      <c r="I55" s="10">
        <v>40</v>
      </c>
      <c r="J55" s="10">
        <v>20</v>
      </c>
      <c r="K55" s="10">
        <f t="shared" ref="K55:K60" si="0">I55*J55</f>
        <v>800</v>
      </c>
    </row>
    <row r="56" spans="1:11" x14ac:dyDescent="0.25">
      <c r="D56" s="10">
        <v>2</v>
      </c>
      <c r="E56" s="21">
        <v>45241</v>
      </c>
      <c r="F56" s="10" t="s">
        <v>58</v>
      </c>
      <c r="G56" s="10" t="s">
        <v>63</v>
      </c>
      <c r="H56" s="10" t="s">
        <v>69</v>
      </c>
      <c r="I56" s="10">
        <v>70</v>
      </c>
      <c r="J56" s="10">
        <v>45</v>
      </c>
      <c r="K56" s="10">
        <f t="shared" si="0"/>
        <v>3150</v>
      </c>
    </row>
    <row r="57" spans="1:11" x14ac:dyDescent="0.25">
      <c r="D57" s="10">
        <v>3</v>
      </c>
      <c r="E57" s="21">
        <v>45260</v>
      </c>
      <c r="F57" s="10" t="s">
        <v>59</v>
      </c>
      <c r="G57" s="10" t="s">
        <v>64</v>
      </c>
      <c r="H57" s="10" t="s">
        <v>70</v>
      </c>
      <c r="I57" s="10">
        <v>50</v>
      </c>
      <c r="J57" s="10">
        <v>40</v>
      </c>
      <c r="K57" s="10">
        <f t="shared" si="0"/>
        <v>2000</v>
      </c>
    </row>
    <row r="58" spans="1:11" x14ac:dyDescent="0.25">
      <c r="D58" s="10">
        <v>4</v>
      </c>
      <c r="E58" s="21">
        <v>45059</v>
      </c>
      <c r="F58" s="10" t="s">
        <v>60</v>
      </c>
      <c r="G58" s="10" t="s">
        <v>65</v>
      </c>
      <c r="H58" s="10" t="s">
        <v>71</v>
      </c>
      <c r="I58" s="10">
        <v>80</v>
      </c>
      <c r="J58" s="10">
        <v>50</v>
      </c>
      <c r="K58" s="10">
        <f t="shared" si="0"/>
        <v>4000</v>
      </c>
    </row>
    <row r="59" spans="1:11" x14ac:dyDescent="0.25">
      <c r="D59" s="10">
        <v>5</v>
      </c>
      <c r="E59" s="21">
        <v>45074</v>
      </c>
      <c r="F59" s="10" t="s">
        <v>61</v>
      </c>
      <c r="G59" s="10" t="s">
        <v>66</v>
      </c>
      <c r="H59" s="10" t="s">
        <v>72</v>
      </c>
      <c r="I59" s="10">
        <v>40</v>
      </c>
      <c r="J59" s="10">
        <v>12</v>
      </c>
      <c r="K59" s="10">
        <f t="shared" si="0"/>
        <v>480</v>
      </c>
    </row>
    <row r="60" spans="1:11" x14ac:dyDescent="0.25">
      <c r="D60" s="10">
        <v>6</v>
      </c>
      <c r="E60" s="21">
        <v>45172</v>
      </c>
      <c r="F60" s="10" t="s">
        <v>61</v>
      </c>
      <c r="G60" s="10" t="s">
        <v>67</v>
      </c>
      <c r="H60" s="10" t="s">
        <v>73</v>
      </c>
      <c r="I60" s="10">
        <v>10</v>
      </c>
      <c r="J60" s="10">
        <v>34</v>
      </c>
      <c r="K60" s="10">
        <f t="shared" si="0"/>
        <v>340</v>
      </c>
    </row>
    <row r="62" spans="1:11" x14ac:dyDescent="0.25">
      <c r="B62" s="22" t="s">
        <v>74</v>
      </c>
      <c r="C62" s="22" t="s">
        <v>75</v>
      </c>
      <c r="D62" t="s">
        <v>78</v>
      </c>
      <c r="E62" t="s">
        <v>77</v>
      </c>
    </row>
    <row r="63" spans="1:11" x14ac:dyDescent="0.25">
      <c r="B63" s="17" t="s">
        <v>69</v>
      </c>
      <c r="C63">
        <v>3150</v>
      </c>
      <c r="D63">
        <v>45</v>
      </c>
      <c r="E63">
        <v>70</v>
      </c>
    </row>
    <row r="64" spans="1:11" x14ac:dyDescent="0.25">
      <c r="B64" s="23" t="s">
        <v>79</v>
      </c>
      <c r="C64">
        <v>3150</v>
      </c>
      <c r="D64">
        <v>45</v>
      </c>
      <c r="E64">
        <v>70</v>
      </c>
    </row>
    <row r="65" spans="2:8" x14ac:dyDescent="0.25">
      <c r="B65" s="17" t="s">
        <v>68</v>
      </c>
      <c r="C65">
        <v>800</v>
      </c>
      <c r="D65">
        <v>20</v>
      </c>
      <c r="E65">
        <v>40</v>
      </c>
    </row>
    <row r="66" spans="2:8" x14ac:dyDescent="0.25">
      <c r="B66" s="23" t="s">
        <v>80</v>
      </c>
      <c r="C66">
        <v>800</v>
      </c>
      <c r="D66">
        <v>20</v>
      </c>
      <c r="E66">
        <v>40</v>
      </c>
    </row>
    <row r="67" spans="2:8" x14ac:dyDescent="0.25">
      <c r="B67" s="17" t="s">
        <v>71</v>
      </c>
      <c r="C67">
        <v>4000</v>
      </c>
      <c r="D67">
        <v>50</v>
      </c>
      <c r="E67">
        <v>80</v>
      </c>
    </row>
    <row r="68" spans="2:8" x14ac:dyDescent="0.25">
      <c r="B68" s="23" t="s">
        <v>81</v>
      </c>
      <c r="C68">
        <v>4000</v>
      </c>
      <c r="D68">
        <v>50</v>
      </c>
      <c r="E68">
        <v>80</v>
      </c>
    </row>
    <row r="69" spans="2:8" x14ac:dyDescent="0.25">
      <c r="B69" s="17" t="s">
        <v>72</v>
      </c>
      <c r="C69">
        <v>480</v>
      </c>
      <c r="D69">
        <v>12</v>
      </c>
      <c r="E69">
        <v>40</v>
      </c>
    </row>
    <row r="70" spans="2:8" x14ac:dyDescent="0.25">
      <c r="B70" s="23" t="s">
        <v>81</v>
      </c>
      <c r="C70">
        <v>480</v>
      </c>
      <c r="D70">
        <v>12</v>
      </c>
      <c r="E70">
        <v>40</v>
      </c>
    </row>
    <row r="71" spans="2:8" x14ac:dyDescent="0.25">
      <c r="B71" s="17" t="s">
        <v>70</v>
      </c>
      <c r="C71">
        <v>2000</v>
      </c>
      <c r="D71">
        <v>40</v>
      </c>
      <c r="E71">
        <v>50</v>
      </c>
    </row>
    <row r="72" spans="2:8" x14ac:dyDescent="0.25">
      <c r="B72" s="23" t="s">
        <v>79</v>
      </c>
      <c r="C72">
        <v>2000</v>
      </c>
      <c r="D72">
        <v>40</v>
      </c>
      <c r="E72">
        <v>50</v>
      </c>
    </row>
    <row r="73" spans="2:8" x14ac:dyDescent="0.25">
      <c r="B73" s="17" t="s">
        <v>73</v>
      </c>
      <c r="C73">
        <v>340</v>
      </c>
      <c r="D73">
        <v>34</v>
      </c>
      <c r="E73">
        <v>10</v>
      </c>
    </row>
    <row r="74" spans="2:8" x14ac:dyDescent="0.25">
      <c r="B74" s="23" t="s">
        <v>82</v>
      </c>
      <c r="C74">
        <v>340</v>
      </c>
      <c r="D74">
        <v>34</v>
      </c>
      <c r="E74">
        <v>10</v>
      </c>
    </row>
    <row r="75" spans="2:8" x14ac:dyDescent="0.25">
      <c r="B75" s="17" t="s">
        <v>76</v>
      </c>
      <c r="C75">
        <v>10770</v>
      </c>
      <c r="D75">
        <v>201</v>
      </c>
      <c r="E75">
        <v>290</v>
      </c>
    </row>
    <row r="77" spans="2:8" ht="19.5" x14ac:dyDescent="0.25">
      <c r="F77" s="24" t="s">
        <v>83</v>
      </c>
    </row>
    <row r="78" spans="2:8" x14ac:dyDescent="0.25">
      <c r="C78" t="s">
        <v>94</v>
      </c>
      <c r="D78" s="10" t="s">
        <v>0</v>
      </c>
      <c r="E78" s="10" t="s">
        <v>84</v>
      </c>
      <c r="F78" s="10" t="s">
        <v>85</v>
      </c>
      <c r="G78" s="10" t="s">
        <v>86</v>
      </c>
      <c r="H78" s="10" t="s">
        <v>87</v>
      </c>
    </row>
    <row r="79" spans="2:8" x14ac:dyDescent="0.25">
      <c r="C79">
        <v>1</v>
      </c>
      <c r="D79" s="10" t="s">
        <v>93</v>
      </c>
      <c r="E79" s="10">
        <f t="shared" ref="E79:H84" ca="1" si="1">RANDBETWEEN(50,90)</f>
        <v>81</v>
      </c>
      <c r="F79" s="10">
        <f t="shared" ca="1" si="1"/>
        <v>82</v>
      </c>
      <c r="G79" s="10">
        <f t="shared" ca="1" si="1"/>
        <v>69</v>
      </c>
      <c r="H79" s="10">
        <f t="shared" ca="1" si="1"/>
        <v>69</v>
      </c>
    </row>
    <row r="80" spans="2:8" x14ac:dyDescent="0.25">
      <c r="C80">
        <v>2</v>
      </c>
      <c r="D80" s="10" t="s">
        <v>88</v>
      </c>
      <c r="E80" s="10">
        <f t="shared" ca="1" si="1"/>
        <v>61</v>
      </c>
      <c r="F80" s="10">
        <f t="shared" ca="1" si="1"/>
        <v>51</v>
      </c>
      <c r="G80" s="10">
        <f t="shared" ca="1" si="1"/>
        <v>75</v>
      </c>
      <c r="H80" s="10">
        <f t="shared" ca="1" si="1"/>
        <v>69</v>
      </c>
    </row>
    <row r="81" spans="3:9" x14ac:dyDescent="0.25">
      <c r="C81">
        <v>3</v>
      </c>
      <c r="D81" s="10" t="s">
        <v>89</v>
      </c>
      <c r="E81" s="10">
        <f t="shared" ca="1" si="1"/>
        <v>69</v>
      </c>
      <c r="F81" s="10">
        <f t="shared" ca="1" si="1"/>
        <v>52</v>
      </c>
      <c r="G81" s="10">
        <f t="shared" ca="1" si="1"/>
        <v>66</v>
      </c>
      <c r="H81" s="10">
        <f t="shared" ca="1" si="1"/>
        <v>79</v>
      </c>
    </row>
    <row r="82" spans="3:9" x14ac:dyDescent="0.25">
      <c r="C82">
        <v>5</v>
      </c>
      <c r="D82" s="10" t="s">
        <v>90</v>
      </c>
      <c r="E82" s="10">
        <f t="shared" ca="1" si="1"/>
        <v>69</v>
      </c>
      <c r="F82" s="10">
        <f t="shared" ca="1" si="1"/>
        <v>51</v>
      </c>
      <c r="G82" s="10">
        <f t="shared" ca="1" si="1"/>
        <v>52</v>
      </c>
      <c r="H82" s="10">
        <f t="shared" ca="1" si="1"/>
        <v>78</v>
      </c>
    </row>
    <row r="83" spans="3:9" x14ac:dyDescent="0.25">
      <c r="C83">
        <v>6</v>
      </c>
      <c r="D83" s="10" t="s">
        <v>91</v>
      </c>
      <c r="E83" s="10">
        <f t="shared" ca="1" si="1"/>
        <v>60</v>
      </c>
      <c r="F83" s="10">
        <f t="shared" ca="1" si="1"/>
        <v>82</v>
      </c>
      <c r="G83" s="10">
        <f t="shared" ca="1" si="1"/>
        <v>80</v>
      </c>
      <c r="H83" s="10">
        <f t="shared" ca="1" si="1"/>
        <v>80</v>
      </c>
    </row>
    <row r="84" spans="3:9" x14ac:dyDescent="0.25">
      <c r="C84">
        <v>7</v>
      </c>
      <c r="D84" s="10" t="s">
        <v>92</v>
      </c>
      <c r="E84" s="10">
        <f t="shared" ca="1" si="1"/>
        <v>50</v>
      </c>
      <c r="F84" s="10">
        <f t="shared" ca="1" si="1"/>
        <v>63</v>
      </c>
      <c r="G84" s="10">
        <f t="shared" ca="1" si="1"/>
        <v>51</v>
      </c>
      <c r="H84" s="10">
        <f t="shared" ca="1" si="1"/>
        <v>83</v>
      </c>
    </row>
    <row r="88" spans="3:9" x14ac:dyDescent="0.25">
      <c r="E88" t="s">
        <v>5</v>
      </c>
      <c r="F88" t="s">
        <v>95</v>
      </c>
      <c r="I88">
        <f ca="1">RANDBETWEEN(90,100)</f>
        <v>93</v>
      </c>
    </row>
    <row r="89" spans="3:9" x14ac:dyDescent="0.25">
      <c r="E89" t="s">
        <v>94</v>
      </c>
      <c r="F89">
        <v>2</v>
      </c>
    </row>
    <row r="90" spans="3:9" x14ac:dyDescent="0.25">
      <c r="E90" t="s">
        <v>96</v>
      </c>
      <c r="F90">
        <v>3</v>
      </c>
    </row>
    <row r="91" spans="3:9" x14ac:dyDescent="0.25">
      <c r="E91" t="s">
        <v>97</v>
      </c>
      <c r="F91">
        <f ca="1">VLOOKUP(F89,C79:H84,3,)</f>
        <v>61</v>
      </c>
    </row>
    <row r="92" spans="3:9" x14ac:dyDescent="0.25">
      <c r="E92" t="s">
        <v>98</v>
      </c>
      <c r="F92">
        <f ca="1">VLOOKUP(E89:F89,C79:H84,4)</f>
        <v>51</v>
      </c>
    </row>
    <row r="93" spans="3:9" x14ac:dyDescent="0.25">
      <c r="E93" t="s">
        <v>99</v>
      </c>
      <c r="F93">
        <f ca="1">VLOOKUP(F89,C79:H84,5)</f>
        <v>75</v>
      </c>
    </row>
    <row r="94" spans="3:9" x14ac:dyDescent="0.25">
      <c r="E94" t="s">
        <v>100</v>
      </c>
      <c r="F94">
        <f ca="1">VLOOKUP(F89,C79:H84,6)</f>
        <v>69</v>
      </c>
    </row>
  </sheetData>
  <mergeCells count="2">
    <mergeCell ref="G25:H25"/>
    <mergeCell ref="G53:H53"/>
  </mergeCells>
  <phoneticPr fontId="1" type="noConversion"/>
  <pageMargins left="0.7" right="0.7" top="0.75" bottom="0.75" header="0.3" footer="0.3"/>
  <pageSetup orientation="portrait" r:id="rId2"/>
  <drawing r:id="rId3"/>
  <tableParts count="6">
    <tablePart r:id="rId4"/>
    <tablePart r:id="rId5"/>
    <tablePart r:id="rId6"/>
    <tablePart r:id="rId7"/>
    <tablePart r:id="rId8"/>
    <tablePart r:id="rId9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90683-E665-47F2-BE70-B0541F08D5CD}">
  <dimension ref="B3:J8"/>
  <sheetViews>
    <sheetView workbookViewId="0">
      <selection activeCell="G12" sqref="G12"/>
    </sheetView>
  </sheetViews>
  <sheetFormatPr defaultRowHeight="15" x14ac:dyDescent="0.25"/>
  <cols>
    <col min="4" max="4" width="9.85546875" customWidth="1"/>
    <col min="5" max="5" width="10.140625" customWidth="1"/>
  </cols>
  <sheetData>
    <row r="3" spans="2:10" x14ac:dyDescent="0.25">
      <c r="H3" s="49" t="s">
        <v>112</v>
      </c>
      <c r="I3" s="49"/>
    </row>
    <row r="4" spans="2:10" x14ac:dyDescent="0.25">
      <c r="B4" t="s">
        <v>101</v>
      </c>
      <c r="D4" s="25" t="s">
        <v>101</v>
      </c>
      <c r="E4" s="25" t="s">
        <v>102</v>
      </c>
      <c r="H4" t="s">
        <v>111</v>
      </c>
      <c r="I4" t="s">
        <v>102</v>
      </c>
      <c r="J4" t="s">
        <v>107</v>
      </c>
    </row>
    <row r="5" spans="2:10" x14ac:dyDescent="0.25">
      <c r="B5" t="s">
        <v>102</v>
      </c>
      <c r="D5" s="25" t="s">
        <v>103</v>
      </c>
      <c r="E5" s="25" t="s">
        <v>107</v>
      </c>
    </row>
    <row r="6" spans="2:10" x14ac:dyDescent="0.25">
      <c r="D6" s="25" t="s">
        <v>104</v>
      </c>
      <c r="E6" s="25" t="s">
        <v>108</v>
      </c>
    </row>
    <row r="7" spans="2:10" x14ac:dyDescent="0.25">
      <c r="D7" s="25" t="s">
        <v>105</v>
      </c>
      <c r="E7" s="25" t="s">
        <v>109</v>
      </c>
    </row>
    <row r="8" spans="2:10" x14ac:dyDescent="0.25">
      <c r="D8" s="25" t="s">
        <v>106</v>
      </c>
      <c r="E8" s="25" t="s">
        <v>110</v>
      </c>
    </row>
  </sheetData>
  <mergeCells count="1">
    <mergeCell ref="H3:I3"/>
  </mergeCells>
  <dataValidations count="2">
    <dataValidation type="list" allowBlank="1" showInputMessage="1" showErrorMessage="1" sqref="I4" xr:uid="{EF8F9543-073D-448D-9822-F48B557680BB}">
      <formula1>$B$4:$B$5</formula1>
    </dataValidation>
    <dataValidation type="list" allowBlank="1" showInputMessage="1" showErrorMessage="1" sqref="J4" xr:uid="{FBE42EA7-D89E-4CE4-8949-3DEFC56EFAB5}">
      <formula1>INDIRECT($I$4)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0E52E-6091-467F-A8E9-0CE3311CDF93}">
  <dimension ref="B2:R21"/>
  <sheetViews>
    <sheetView tabSelected="1" workbookViewId="0">
      <selection activeCell="N19" sqref="N19"/>
    </sheetView>
  </sheetViews>
  <sheetFormatPr defaultRowHeight="15" x14ac:dyDescent="0.25"/>
  <cols>
    <col min="2" max="2" width="9.85546875" customWidth="1"/>
    <col min="4" max="4" width="11" customWidth="1"/>
    <col min="6" max="6" width="10" customWidth="1"/>
    <col min="9" max="9" width="10.140625" customWidth="1"/>
    <col min="12" max="12" width="9.7109375" customWidth="1"/>
    <col min="13" max="13" width="10" customWidth="1"/>
  </cols>
  <sheetData>
    <row r="2" spans="2:18" ht="15.75" thickBot="1" x14ac:dyDescent="0.3"/>
    <row r="3" spans="2:18" ht="15.75" thickBot="1" x14ac:dyDescent="0.3">
      <c r="M3" s="37" t="s">
        <v>115</v>
      </c>
      <c r="N3" s="46" t="s">
        <v>98</v>
      </c>
      <c r="O3" s="47" t="s">
        <v>99</v>
      </c>
      <c r="P3" s="47" t="s">
        <v>127</v>
      </c>
      <c r="Q3" s="45" t="s">
        <v>97</v>
      </c>
      <c r="R3" s="45" t="s">
        <v>128</v>
      </c>
    </row>
    <row r="4" spans="2:18" x14ac:dyDescent="0.25">
      <c r="B4" s="53" t="s">
        <v>113</v>
      </c>
      <c r="C4" s="54"/>
      <c r="D4" s="55"/>
      <c r="M4" s="38" t="s">
        <v>117</v>
      </c>
      <c r="N4" s="42">
        <v>95</v>
      </c>
      <c r="O4" s="43">
        <v>78</v>
      </c>
      <c r="P4" s="34">
        <v>79</v>
      </c>
      <c r="Q4" s="44">
        <v>65</v>
      </c>
      <c r="R4" s="44">
        <v>85</v>
      </c>
    </row>
    <row r="5" spans="2:18" ht="15.75" thickBot="1" x14ac:dyDescent="0.3">
      <c r="B5" s="56"/>
      <c r="C5" s="57"/>
      <c r="D5" s="58"/>
      <c r="M5" s="38" t="s">
        <v>119</v>
      </c>
      <c r="N5" s="38">
        <v>40</v>
      </c>
      <c r="O5" s="35">
        <v>90</v>
      </c>
      <c r="P5" s="28">
        <v>80</v>
      </c>
      <c r="Q5" s="40">
        <v>81</v>
      </c>
      <c r="R5" s="40">
        <v>88</v>
      </c>
    </row>
    <row r="6" spans="2:18" x14ac:dyDescent="0.25">
      <c r="B6" s="32" t="s">
        <v>94</v>
      </c>
      <c r="C6" s="33" t="s">
        <v>114</v>
      </c>
      <c r="D6" s="34" t="s">
        <v>115</v>
      </c>
      <c r="E6" t="s">
        <v>129</v>
      </c>
      <c r="G6" s="25" t="s">
        <v>114</v>
      </c>
      <c r="H6" s="25" t="s">
        <v>126</v>
      </c>
      <c r="I6" s="25" t="s">
        <v>132</v>
      </c>
      <c r="J6" s="25" t="s">
        <v>133</v>
      </c>
      <c r="K6" s="25" t="s">
        <v>134</v>
      </c>
      <c r="M6" s="38" t="s">
        <v>118</v>
      </c>
      <c r="N6" s="38">
        <v>89</v>
      </c>
      <c r="O6" s="35">
        <v>43</v>
      </c>
      <c r="P6" s="28">
        <v>66</v>
      </c>
      <c r="Q6" s="40">
        <v>44</v>
      </c>
      <c r="R6" s="40">
        <v>75</v>
      </c>
    </row>
    <row r="7" spans="2:18" x14ac:dyDescent="0.25">
      <c r="B7" s="27">
        <v>1</v>
      </c>
      <c r="C7" s="26" t="s">
        <v>129</v>
      </c>
      <c r="D7" s="28" t="s">
        <v>117</v>
      </c>
      <c r="E7" t="s">
        <v>130</v>
      </c>
      <c r="G7" s="25" t="s">
        <v>129</v>
      </c>
      <c r="H7" s="25" t="s">
        <v>117</v>
      </c>
      <c r="I7" s="25" t="s">
        <v>98</v>
      </c>
      <c r="J7" s="25">
        <f>VLOOKUP(H7,M4:R13,2,0)</f>
        <v>95</v>
      </c>
      <c r="K7" s="25" t="str">
        <f>IF(N4&gt;35,"PASS","FAIL")</f>
        <v>PASS</v>
      </c>
      <c r="M7" s="38" t="s">
        <v>120</v>
      </c>
      <c r="N7" s="38">
        <v>69</v>
      </c>
      <c r="O7" s="35">
        <v>64</v>
      </c>
      <c r="P7" s="28">
        <v>71</v>
      </c>
      <c r="Q7" s="40">
        <v>53</v>
      </c>
      <c r="R7" s="40">
        <v>86</v>
      </c>
    </row>
    <row r="8" spans="2:18" x14ac:dyDescent="0.25">
      <c r="B8" s="27">
        <v>2</v>
      </c>
      <c r="C8" s="26" t="s">
        <v>129</v>
      </c>
      <c r="D8" s="28" t="s">
        <v>119</v>
      </c>
      <c r="E8" t="s">
        <v>131</v>
      </c>
      <c r="G8" s="25"/>
      <c r="H8" s="25"/>
      <c r="I8" s="26" t="s">
        <v>99</v>
      </c>
      <c r="J8" s="25">
        <f>VLOOKUP(H7,M4:R13,3,0)</f>
        <v>78</v>
      </c>
      <c r="K8" s="25" t="str">
        <f>IF(N5&gt;35,"PASS","FAIL")</f>
        <v>PASS</v>
      </c>
      <c r="M8" s="38" t="s">
        <v>121</v>
      </c>
      <c r="N8" s="38">
        <v>76</v>
      </c>
      <c r="O8" s="35">
        <v>57</v>
      </c>
      <c r="P8" s="28">
        <v>91</v>
      </c>
      <c r="Q8" s="40">
        <v>75</v>
      </c>
      <c r="R8" s="40">
        <v>74</v>
      </c>
    </row>
    <row r="9" spans="2:18" x14ac:dyDescent="0.25">
      <c r="B9" s="27">
        <v>3</v>
      </c>
      <c r="C9" s="26" t="s">
        <v>129</v>
      </c>
      <c r="D9" s="28" t="s">
        <v>118</v>
      </c>
      <c r="G9" s="25"/>
      <c r="H9" s="25"/>
      <c r="I9" s="26" t="s">
        <v>127</v>
      </c>
      <c r="J9" s="25"/>
      <c r="K9" s="25" t="str">
        <f>IF(N6&gt;35,"PASS","FAIL")</f>
        <v>PASS</v>
      </c>
      <c r="M9" s="38" t="s">
        <v>122</v>
      </c>
      <c r="N9" s="38">
        <v>83</v>
      </c>
      <c r="O9" s="35">
        <v>58</v>
      </c>
      <c r="P9" s="28">
        <v>51</v>
      </c>
      <c r="Q9" s="40">
        <v>84</v>
      </c>
      <c r="R9" s="40">
        <v>79</v>
      </c>
    </row>
    <row r="10" spans="2:18" x14ac:dyDescent="0.25">
      <c r="B10" s="27">
        <v>4</v>
      </c>
      <c r="C10" s="26" t="s">
        <v>130</v>
      </c>
      <c r="D10" s="28" t="s">
        <v>120</v>
      </c>
      <c r="G10" s="25"/>
      <c r="H10" s="25"/>
      <c r="I10" s="26" t="s">
        <v>97</v>
      </c>
      <c r="J10" s="25"/>
      <c r="K10" s="25" t="str">
        <f>IF(N7&gt;35,"PASS","FAIL")</f>
        <v>PASS</v>
      </c>
      <c r="M10" s="38" t="s">
        <v>123</v>
      </c>
      <c r="N10" s="38">
        <v>97</v>
      </c>
      <c r="O10" s="35">
        <v>89</v>
      </c>
      <c r="P10" s="28">
        <v>40</v>
      </c>
      <c r="Q10" s="40">
        <v>47</v>
      </c>
      <c r="R10" s="40">
        <v>51</v>
      </c>
    </row>
    <row r="11" spans="2:18" x14ac:dyDescent="0.25">
      <c r="B11" s="27">
        <v>5</v>
      </c>
      <c r="C11" s="26" t="s">
        <v>130</v>
      </c>
      <c r="D11" s="28" t="s">
        <v>121</v>
      </c>
      <c r="G11" s="25"/>
      <c r="H11" s="25"/>
      <c r="I11" s="26" t="s">
        <v>128</v>
      </c>
      <c r="J11" s="25"/>
      <c r="K11" s="25" t="str">
        <f>IF(N8&gt;35,"PASS","FAIL")</f>
        <v>PASS</v>
      </c>
      <c r="M11" s="38" t="s">
        <v>124</v>
      </c>
      <c r="N11" s="38">
        <v>46</v>
      </c>
      <c r="O11" s="35">
        <v>87</v>
      </c>
      <c r="P11" s="28">
        <v>46</v>
      </c>
      <c r="Q11" s="40">
        <v>43</v>
      </c>
      <c r="R11" s="40">
        <v>99</v>
      </c>
    </row>
    <row r="12" spans="2:18" x14ac:dyDescent="0.25">
      <c r="B12" s="27">
        <v>6</v>
      </c>
      <c r="C12" s="26" t="s">
        <v>130</v>
      </c>
      <c r="D12" s="28" t="s">
        <v>122</v>
      </c>
      <c r="M12" s="38" t="s">
        <v>125</v>
      </c>
      <c r="N12" s="38">
        <v>42</v>
      </c>
      <c r="O12" s="35">
        <v>46</v>
      </c>
      <c r="P12" s="28">
        <v>89</v>
      </c>
      <c r="Q12" s="40">
        <v>79</v>
      </c>
      <c r="R12" s="40">
        <v>80</v>
      </c>
    </row>
    <row r="13" spans="2:18" ht="15.75" thickBot="1" x14ac:dyDescent="0.3">
      <c r="B13" s="27">
        <v>7</v>
      </c>
      <c r="C13" s="26" t="s">
        <v>131</v>
      </c>
      <c r="D13" s="28" t="s">
        <v>123</v>
      </c>
      <c r="M13" s="39" t="s">
        <v>65</v>
      </c>
      <c r="N13" s="39">
        <v>41</v>
      </c>
      <c r="O13" s="36">
        <v>68</v>
      </c>
      <c r="P13" s="31">
        <v>60</v>
      </c>
      <c r="Q13" s="41">
        <v>69</v>
      </c>
      <c r="R13" s="41">
        <v>75</v>
      </c>
    </row>
    <row r="14" spans="2:18" x14ac:dyDescent="0.25">
      <c r="B14" s="27">
        <v>8</v>
      </c>
      <c r="C14" s="26" t="s">
        <v>131</v>
      </c>
      <c r="D14" s="28" t="s">
        <v>124</v>
      </c>
    </row>
    <row r="15" spans="2:18" x14ac:dyDescent="0.25">
      <c r="B15" s="27">
        <v>9</v>
      </c>
      <c r="C15" s="26" t="s">
        <v>131</v>
      </c>
      <c r="D15" s="28" t="s">
        <v>125</v>
      </c>
    </row>
    <row r="16" spans="2:18" ht="15.75" thickBot="1" x14ac:dyDescent="0.3">
      <c r="B16" s="29">
        <v>10</v>
      </c>
      <c r="C16" s="30" t="s">
        <v>116</v>
      </c>
      <c r="D16" s="31" t="s">
        <v>65</v>
      </c>
    </row>
    <row r="21" spans="8:8" x14ac:dyDescent="0.25">
      <c r="H21">
        <f ca="1">RANDBETWEEN(40,100)</f>
        <v>64</v>
      </c>
    </row>
  </sheetData>
  <mergeCells count="1">
    <mergeCell ref="B4:D5"/>
  </mergeCells>
  <dataValidations count="2">
    <dataValidation type="list" allowBlank="1" showInputMessage="1" showErrorMessage="1" sqref="G7" xr:uid="{12015CF8-6C81-4E1E-829E-5222962D02AB}">
      <formula1>$E$6:$E$8</formula1>
    </dataValidation>
    <dataValidation type="list" allowBlank="1" showInputMessage="1" showErrorMessage="1" sqref="H7" xr:uid="{EDE5AA53-FA5C-4007-ADFE-7B4A5E38C20B}">
      <formula1>INDIRECT($C$7:$C$16)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6</vt:i4>
      </vt:variant>
    </vt:vector>
  </HeadingPairs>
  <TitlesOfParts>
    <vt:vector size="13" baseType="lpstr">
      <vt:lpstr>Sheet1</vt:lpstr>
      <vt:lpstr>d</vt:lpstr>
      <vt:lpstr>Sheet3</vt:lpstr>
      <vt:lpstr>Sheet4</vt:lpstr>
      <vt:lpstr>Sheet2</vt:lpstr>
      <vt:lpstr>Sheet6</vt:lpstr>
      <vt:lpstr>Sheet5</vt:lpstr>
      <vt:lpstr>akshay</vt:lpstr>
      <vt:lpstr>FAVS</vt:lpstr>
      <vt:lpstr>IIISEM</vt:lpstr>
      <vt:lpstr>VEGGIES</vt:lpstr>
      <vt:lpstr>VISEM</vt:lpstr>
      <vt:lpstr>VSEM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BLAB-10</dc:creator>
  <cp:lastModifiedBy>BLAB-10</cp:lastModifiedBy>
  <cp:lastPrinted>2023-12-12T22:59:34Z</cp:lastPrinted>
  <dcterms:created xsi:type="dcterms:W3CDTF">2023-12-09T22:40:39Z</dcterms:created>
  <dcterms:modified xsi:type="dcterms:W3CDTF">2023-12-14T00:32:18Z</dcterms:modified>
</cp:coreProperties>
</file>