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https://d.docs.live.net/4138d8b4b4cb6700/Anudip-DANLC/"/>
    </mc:Choice>
  </mc:AlternateContent>
  <xr:revisionPtr revIDLastSave="814" documentId="13_ncr:1_{7E7164A1-2815-4D9C-AF3F-1E975D5B4E63}" xr6:coauthVersionLast="47" xr6:coauthVersionMax="47" xr10:uidLastSave="{5AFC0FDD-78A2-9A41-ADD3-AC17AF1DFCE0}"/>
  <bookViews>
    <workbookView xWindow="0" yWindow="0" windowWidth="28800" windowHeight="18000" xr2:uid="{00000000-000D-0000-FFFF-FFFF00000000}"/>
  </bookViews>
  <sheets>
    <sheet name="Expense" sheetId="1" r:id="rId1"/>
    <sheet name="Tasks" sheetId="2" r:id="rId2"/>
    <sheet name="1" sheetId="3" r:id="rId3"/>
    <sheet name="2" sheetId="5" r:id="rId4"/>
    <sheet name="3" sheetId="6" r:id="rId5"/>
    <sheet name="4" sheetId="7" r:id="rId6"/>
    <sheet name="5" sheetId="4" r:id="rId7"/>
    <sheet name="8" sheetId="8" r:id="rId8"/>
  </sheets>
  <definedNames>
    <definedName name="_xlnm._FilterDatabase" localSheetId="0" hidden="1">Expense!$A$1:$C$51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H8" i="4"/>
  <c r="H7" i="4"/>
  <c r="H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6" i="4"/>
  <c r="E6" i="6"/>
  <c r="E15" i="6"/>
  <c r="E16" i="6"/>
  <c r="E13" i="6"/>
  <c r="E14" i="6"/>
  <c r="E10" i="6"/>
  <c r="E11" i="6"/>
  <c r="E12" i="6"/>
  <c r="E7" i="6"/>
  <c r="E9" i="6"/>
  <c r="E8" i="6"/>
  <c r="F7" i="5"/>
  <c r="F8" i="5"/>
  <c r="F9" i="5"/>
  <c r="F10" i="5"/>
  <c r="F11" i="5"/>
  <c r="F12" i="5"/>
  <c r="F13" i="5"/>
  <c r="F14" i="5"/>
  <c r="F15" i="5"/>
  <c r="F16" i="5"/>
  <c r="F6" i="5"/>
  <c r="F7" i="3"/>
  <c r="F6" i="3"/>
  <c r="F5" i="3"/>
  <c r="F8" i="3"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C52" i="1"/>
</calcChain>
</file>

<file path=xl/sharedStrings.xml><?xml version="1.0" encoding="utf-8"?>
<sst xmlns="http://schemas.openxmlformats.org/spreadsheetml/2006/main" count="236" uniqueCount="51">
  <si>
    <t>Date</t>
  </si>
  <si>
    <t>Items</t>
  </si>
  <si>
    <t>Expense</t>
  </si>
  <si>
    <t>Category</t>
  </si>
  <si>
    <t>Cost Type</t>
  </si>
  <si>
    <t>Medicine</t>
  </si>
  <si>
    <t>Essentials</t>
  </si>
  <si>
    <t>Task 6</t>
  </si>
  <si>
    <t>Add a new column to the data table, name it as “Category” and apply data validation with drop-down fields as “Essentials” and “Non-essentials”. Fill in the column.</t>
  </si>
  <si>
    <t>Online shopping</t>
  </si>
  <si>
    <t>Non-essentials</t>
  </si>
  <si>
    <t>Other essential items</t>
  </si>
  <si>
    <t>Vegetables &amp; Fruit</t>
  </si>
  <si>
    <t>Fish &amp; Chicken</t>
  </si>
  <si>
    <t>Gifts</t>
  </si>
  <si>
    <t>Task 7</t>
  </si>
  <si>
    <t>Add another new column and name it as “Cost Type”. For each item, if the expense is more than 2000, tag it as “Over budget”, else, tag it as “Within budget”.</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</si>
  <si>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</si>
  <si>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</si>
  <si>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</si>
  <si>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</si>
  <si>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</si>
  <si>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</si>
  <si>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</si>
  <si>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</si>
  <si>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</si>
  <si>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</si>
  <si>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</si>
  <si>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</si>
  <si>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Mention the ways how Priya can reduce her expenses. Justify each point.</t>
  </si>
  <si>
    <t>Task 1</t>
  </si>
  <si>
    <t>Count of Online Shopping</t>
  </si>
  <si>
    <t>Count of Ordering Food</t>
  </si>
  <si>
    <t>Count of Gifts</t>
  </si>
  <si>
    <t>Total</t>
  </si>
  <si>
    <t>Task 2</t>
  </si>
  <si>
    <t>Total Expenses</t>
  </si>
  <si>
    <t>Task 3</t>
  </si>
  <si>
    <t>Task 4</t>
  </si>
  <si>
    <t>Task 5</t>
  </si>
  <si>
    <t>Month</t>
  </si>
  <si>
    <t>Total Expense</t>
  </si>
  <si>
    <t>Oct</t>
  </si>
  <si>
    <t>Nov</t>
  </si>
  <si>
    <t>Dec</t>
  </si>
  <si>
    <t>Task 8</t>
  </si>
  <si>
    <t>Here are some general tips that may help Priya reduce her expenses:</t>
  </si>
  <si>
    <t>1. Track her expenses regularly. This will help her identify areas where she is spending the most money.</t>
  </si>
  <si>
    <t>2. Set a budget for different categories of expenses, such as food, transportation, and entertainment.</t>
  </si>
  <si>
    <t>3. Look for ways to cut back on her spending in each category. For example, she could cook at home more often instead of eating out, or find cheaper ways to entertain herself.</t>
  </si>
  <si>
    <t>4. Avoid impulse purchases. When she sees something she wants to buy, wait a day or two before making a decision. This will help her to avoid buying things she doesn't really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</si>
</sst>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 mmmm\ yyyy;@"/>
  </numFmts>
  <fonts count="13"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
      <b/>
      <sz val="11.5"/>
      <color theme="1"/>
      <name val="Calibri"/>
      <family val="2"/>
      <scheme val="minor"/>
    </font>
    <font>
      <b/>
      <sz val="13"/>
      <color theme="1"/>
      <name val="Calibri"/>
      <family val="2"/>
      <scheme val="minor"/>
    </font>
    <font>
      <sz val="12"/>
      <color rgb="FF000000"/>
      <name val="Verdana"/>
      <family val="2"/>
    </font>
    <font>
      <sz val="12"/>
      <color theme="1"/>
      <name val="Verdana"/>
      <family val="2"/>
    </font>
    <font>
      <sz val="11"/>
      <color rgb="FF444444"/>
      <name val="Consolas"/>
      <family val="2"/>
    </font>
    <font>
      <sz val="14"/>
      <color theme="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CCF3FF"/>
        <bgColor indexed="64"/>
      </patternFill>
    </fill>
    <fill>
      <patternFill patternType="solid">
        <fgColor rgb="FFE6F9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4" borderId="3" xfId="0" applyFont="1" applyFill="1" applyBorder="1" applyAlignment="1">
      <alignment horizontal="center" vertical="center" wrapText="1"/>
    </xf>
    <xf numFmtId="0" fontId="3" fillId="4" borderId="3" xfId="0" applyFont="1" applyFill="1" applyBorder="1" applyAlignment="1">
      <alignment horizontal="right" vertical="center" wrapText="1"/>
    </xf>
    <xf numFmtId="4" fontId="3" fillId="4" borderId="3" xfId="0" applyNumberFormat="1" applyFont="1" applyFill="1" applyBorder="1" applyAlignment="1">
      <alignment horizontal="right" vertical="center" wrapText="1"/>
    </xf>
    <xf numFmtId="0" fontId="6"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11" fillId="0" borderId="0" xfId="0" applyFont="1"/>
    <xf numFmtId="0" fontId="6"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8" fillId="5" borderId="4" xfId="0" applyFont="1" applyFill="1" applyBorder="1" applyAlignment="1">
      <alignment horizontal="center" vertical="center" wrapText="1"/>
    </xf>
    <xf numFmtId="0" fontId="6" fillId="0" borderId="7" xfId="0" applyFont="1" applyBorder="1" applyAlignment="1">
      <alignment readingOrder="1"/>
    </xf>
    <xf numFmtId="0" fontId="6" fillId="0" borderId="0" xfId="0" applyFont="1" applyAlignment="1">
      <alignment readingOrder="1"/>
    </xf>
    <xf numFmtId="0" fontId="6" fillId="0" borderId="8" xfId="0" applyFont="1" applyBorder="1" applyAlignment="1">
      <alignment readingOrder="1"/>
    </xf>
    <xf numFmtId="0" fontId="0" fillId="0" borderId="7" xfId="0" applyBorder="1"/>
    <xf numFmtId="0" fontId="0" fillId="0" borderId="8" xfId="0" applyBorder="1"/>
    <xf numFmtId="0" fontId="6" fillId="6" borderId="2" xfId="0" applyFont="1" applyFill="1" applyBorder="1"/>
    <xf numFmtId="0" fontId="1" fillId="0" borderId="2" xfId="0" applyFont="1" applyBorder="1"/>
    <xf numFmtId="0" fontId="12" fillId="0" borderId="2" xfId="0" applyFont="1" applyBorder="1"/>
    <xf numFmtId="0" fontId="0" fillId="7" borderId="4" xfId="0" applyFill="1" applyBorder="1"/>
    <xf numFmtId="0" fontId="0" fillId="7" borderId="2" xfId="0" applyFill="1" applyBorder="1"/>
    <xf numFmtId="0" fontId="0" fillId="0" borderId="2" xfId="0" applyBorder="1"/>
    <xf numFmtId="0" fontId="2" fillId="4" borderId="2" xfId="0" applyFont="1" applyFill="1" applyBorder="1" applyAlignment="1">
      <alignment horizontal="center" vertical="center" wrapText="1"/>
    </xf>
    <xf numFmtId="0" fontId="3" fillId="4" borderId="2" xfId="0" applyFont="1" applyFill="1" applyBorder="1" applyAlignment="1">
      <alignment horizontal="right" vertical="center" wrapText="1"/>
    </xf>
    <xf numFmtId="0" fontId="0" fillId="0" borderId="2" xfId="0" applyBorder="1" applyAlignment="1">
      <alignment vertical="center"/>
    </xf>
    <xf numFmtId="164" fontId="6" fillId="5" borderId="2" xfId="0" applyNumberFormat="1" applyFont="1" applyFill="1" applyBorder="1" applyAlignment="1">
      <alignment horizontal="center" vertical="center" wrapText="1"/>
    </xf>
    <xf numFmtId="164" fontId="0" fillId="0" borderId="0" xfId="0" applyNumberFormat="1"/>
    <xf numFmtId="0" fontId="2" fillId="2" borderId="2" xfId="0"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0" fontId="3" fillId="2" borderId="2" xfId="0" applyFont="1" applyFill="1" applyBorder="1" applyAlignment="1">
      <alignment vertical="center" wrapText="1"/>
    </xf>
    <xf numFmtId="14" fontId="3" fillId="3" borderId="2" xfId="0" applyNumberFormat="1" applyFont="1" applyFill="1" applyBorder="1" applyAlignment="1">
      <alignment horizontal="center" vertical="center" wrapText="1"/>
    </xf>
    <xf numFmtId="0" fontId="3" fillId="3" borderId="2" xfId="0" applyFont="1" applyFill="1" applyBorder="1" applyAlignment="1">
      <alignment vertical="center" wrapText="1"/>
    </xf>
    <xf numFmtId="0" fontId="3" fillId="4" borderId="4" xfId="0" applyFont="1" applyFill="1" applyBorder="1" applyAlignment="1">
      <alignment horizontal="right" vertical="center" wrapText="1"/>
    </xf>
    <xf numFmtId="4" fontId="3" fillId="4" borderId="4" xfId="0" applyNumberFormat="1" applyFont="1" applyFill="1" applyBorder="1" applyAlignment="1">
      <alignment horizontal="right" vertical="center" wrapText="1"/>
    </xf>
    <xf numFmtId="0" fontId="2" fillId="4" borderId="12" xfId="0" applyFont="1" applyFill="1" applyBorder="1" applyAlignment="1">
      <alignment horizontal="center" vertical="center" wrapText="1"/>
    </xf>
    <xf numFmtId="0" fontId="7" fillId="0" borderId="2" xfId="0" applyFont="1" applyBorder="1" applyAlignment="1">
      <alignment horizontal="center" vertical="center" wrapText="1"/>
    </xf>
    <xf numFmtId="0" fontId="6" fillId="5"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5" borderId="2" xfId="0" applyFont="1" applyFill="1" applyBorder="1" applyAlignment="1">
      <alignment horizontal="center" vertical="center"/>
    </xf>
    <xf numFmtId="0" fontId="6" fillId="6" borderId="4" xfId="0" applyFont="1" applyFill="1" applyBorder="1" applyAlignment="1">
      <alignment horizontal="left"/>
    </xf>
    <xf numFmtId="0" fontId="6" fillId="6" borderId="6" xfId="0" applyFont="1" applyFill="1" applyBorder="1" applyAlignment="1">
      <alignment horizontal="left"/>
    </xf>
    <xf numFmtId="0" fontId="6" fillId="6" borderId="5" xfId="0" applyFont="1" applyFill="1" applyBorder="1" applyAlignment="1">
      <alignment horizontal="left"/>
    </xf>
    <xf numFmtId="0" fontId="1" fillId="0" borderId="4"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xf>
    <xf numFmtId="0" fontId="6" fillId="0" borderId="2" xfId="0" applyFont="1" applyBorder="1" applyAlignment="1">
      <alignment horizontal="center" vertical="center" wrapText="1"/>
    </xf>
    <xf numFmtId="0" fontId="8" fillId="0" borderId="2" xfId="0" applyFont="1" applyBorder="1" applyAlignment="1">
      <alignment horizontal="center" vertical="center"/>
    </xf>
    <xf numFmtId="0" fontId="0" fillId="0" borderId="4" xfId="0" applyBorder="1"/>
    <xf numFmtId="0" fontId="0" fillId="0" borderId="5" xfId="0" applyBorder="1"/>
    <xf numFmtId="0" fontId="8" fillId="6" borderId="4"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9" fillId="0" borderId="4" xfId="0" applyFont="1" applyBorder="1" applyAlignment="1">
      <alignment horizontal="left" vertical="center"/>
    </xf>
    <xf numFmtId="0" fontId="9" fillId="0" borderId="6" xfId="0" applyFont="1" applyBorder="1" applyAlignment="1">
      <alignment horizontal="left" vertical="center"/>
    </xf>
    <xf numFmtId="0" fontId="9" fillId="0" borderId="5" xfId="0" applyFont="1" applyBorder="1" applyAlignment="1">
      <alignment horizontal="left"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0" fillId="0" borderId="4" xfId="0" applyFont="1" applyBorder="1" applyAlignment="1">
      <alignment horizontal="left"/>
    </xf>
    <xf numFmtId="0" fontId="10" fillId="0" borderId="6" xfId="0" applyFont="1" applyBorder="1" applyAlignment="1">
      <alignment horizontal="left"/>
    </xf>
    <xf numFmtId="0" fontId="10" fillId="0" borderId="5" xfId="0" applyFont="1" applyBorder="1" applyAlignment="1">
      <alignment horizontal="left"/>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6" fillId="6" borderId="4" xfId="0" applyFont="1" applyFill="1" applyBorder="1" applyAlignment="1">
      <alignment horizontal="left" vertical="center" indent="1" readingOrder="1"/>
    </xf>
    <xf numFmtId="0" fontId="6" fillId="6" borderId="6" xfId="0" applyFont="1" applyFill="1" applyBorder="1" applyAlignment="1">
      <alignment horizontal="left" vertical="center" indent="1" readingOrder="1"/>
    </xf>
    <xf numFmtId="0" fontId="6" fillId="6" borderId="5" xfId="0" applyFont="1" applyFill="1" applyBorder="1" applyAlignment="1">
      <alignment horizontal="left" vertical="center" indent="1" readingOrder="1"/>
    </xf>
    <xf numFmtId="0" fontId="0" fillId="7" borderId="7" xfId="0" applyFill="1" applyBorder="1" applyAlignment="1">
      <alignment horizontal="left" vertical="center" wrapText="1" indent="1"/>
    </xf>
    <xf numFmtId="0" fontId="0" fillId="7" borderId="0" xfId="0" applyFill="1" applyAlignment="1">
      <alignment horizontal="left" vertical="center" wrapText="1" indent="1"/>
    </xf>
    <xf numFmtId="0" fontId="0" fillId="7" borderId="8" xfId="0" applyFill="1" applyBorder="1" applyAlignment="1">
      <alignment horizontal="left" vertical="center" wrapText="1" indent="1"/>
    </xf>
    <xf numFmtId="0" fontId="0" fillId="7" borderId="9" xfId="0" applyFill="1" applyBorder="1" applyAlignment="1">
      <alignment horizontal="left" vertical="center" wrapText="1" indent="1"/>
    </xf>
    <xf numFmtId="0" fontId="0" fillId="7" borderId="10" xfId="0" applyFill="1" applyBorder="1" applyAlignment="1">
      <alignment horizontal="left" vertical="center" wrapText="1" indent="1"/>
    </xf>
    <xf numFmtId="0" fontId="0" fillId="7" borderId="11" xfId="0" applyFill="1" applyBorder="1" applyAlignment="1">
      <alignment horizontal="left" vertical="center" wrapText="1" indent="1"/>
    </xf>
  </cellXfs>
  <cellStyles count="1">
    <cellStyle name="Normal" xfId="0" builtinId="0"/>
  </cellStyles>
  <dxfs count="0"/>
  <tableStyles count="0" defaultTableStyle="TableStyleMedium2" defaultPivotStyle="PivotStyleLight16"/>
  <colors>
    <mruColors>
      <color rgb="FFCCF3FF"/>
      <color rgb="FFE6F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840429602061466"/>
          <c:y val="2.5037977430555556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rgbClr val="000000"/>
              </a:solidFill>
              <a:latin typeface="Georgia"/>
              <a:ea typeface="Georgia"/>
              <a:cs typeface="Georgia"/>
            </a:defRPr>
          </a:pPr>
          <a:endParaRPr lang="en-US"/>
        </a:p>
      </c:txPr>
    </c:title>
    <c:autoTitleDeleted val="0"/>
    <c:plotArea>
      <c:layout/>
      <c:pieChart>
        <c:varyColors val="1"/>
        <c:ser>
          <c:idx val="0"/>
          <c:order val="0"/>
          <c:tx>
            <c:strRef>
              <c:f>'4'!$C$5</c:f>
              <c:strCache>
                <c:ptCount val="1"/>
                <c:pt idx="0">
                  <c:v>Total Expenses</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7970-4421-B891-88AEC8AB4318}"/>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7970-4421-B891-88AEC8AB4318}"/>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7970-4421-B891-88AEC8AB4318}"/>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07-7970-4421-B891-88AEC8AB4318}"/>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09-7970-4421-B891-88AEC8AB4318}"/>
              </c:ext>
            </c:extLst>
          </c:dPt>
          <c:dPt>
            <c:idx val="5"/>
            <c:bubble3D val="0"/>
            <c:spPr>
              <a:solidFill>
                <a:schemeClr val="accent6"/>
              </a:solidFill>
              <a:ln w="12700">
                <a:solidFill>
                  <a:schemeClr val="lt1"/>
                </a:solidFill>
              </a:ln>
              <a:effectLst/>
            </c:spPr>
            <c:extLst>
              <c:ext xmlns:c16="http://schemas.microsoft.com/office/drawing/2014/chart" uri="{C3380CC4-5D6E-409C-BE32-E72D297353CC}">
                <c16:uniqueId val="{0000000B-7970-4421-B891-88AEC8AB4318}"/>
              </c:ext>
            </c:extLst>
          </c:dPt>
          <c:dPt>
            <c:idx val="6"/>
            <c:bubble3D val="0"/>
            <c:spPr>
              <a:solidFill>
                <a:schemeClr val="accent1">
                  <a:lumMod val="60000"/>
                </a:schemeClr>
              </a:solidFill>
              <a:ln w="12700">
                <a:solidFill>
                  <a:schemeClr val="lt1"/>
                </a:solidFill>
              </a:ln>
              <a:effectLst/>
            </c:spPr>
            <c:extLst>
              <c:ext xmlns:c16="http://schemas.microsoft.com/office/drawing/2014/chart" uri="{C3380CC4-5D6E-409C-BE32-E72D297353CC}">
                <c16:uniqueId val="{0000000D-7970-4421-B891-88AEC8AB4318}"/>
              </c:ext>
            </c:extLst>
          </c:dPt>
          <c:dPt>
            <c:idx val="7"/>
            <c:bubble3D val="0"/>
            <c:spPr>
              <a:solidFill>
                <a:schemeClr val="accent2">
                  <a:lumMod val="60000"/>
                </a:schemeClr>
              </a:solidFill>
              <a:ln w="12700">
                <a:solidFill>
                  <a:schemeClr val="lt1"/>
                </a:solidFill>
              </a:ln>
              <a:effectLst/>
            </c:spPr>
            <c:extLst>
              <c:ext xmlns:c16="http://schemas.microsoft.com/office/drawing/2014/chart" uri="{C3380CC4-5D6E-409C-BE32-E72D297353CC}">
                <c16:uniqueId val="{0000000F-7970-4421-B891-88AEC8AB4318}"/>
              </c:ext>
            </c:extLst>
          </c:dPt>
          <c:dPt>
            <c:idx val="8"/>
            <c:bubble3D val="0"/>
            <c:spPr>
              <a:solidFill>
                <a:schemeClr val="accent3">
                  <a:lumMod val="60000"/>
                </a:schemeClr>
              </a:solidFill>
              <a:ln w="12700">
                <a:solidFill>
                  <a:schemeClr val="lt1"/>
                </a:solidFill>
              </a:ln>
              <a:effectLst/>
            </c:spPr>
            <c:extLst>
              <c:ext xmlns:c16="http://schemas.microsoft.com/office/drawing/2014/chart" uri="{C3380CC4-5D6E-409C-BE32-E72D297353CC}">
                <c16:uniqueId val="{00000011-7970-4421-B891-88AEC8AB4318}"/>
              </c:ext>
            </c:extLst>
          </c:dPt>
          <c:dPt>
            <c:idx val="9"/>
            <c:bubble3D val="0"/>
            <c:spPr>
              <a:solidFill>
                <a:schemeClr val="accent4">
                  <a:lumMod val="60000"/>
                </a:schemeClr>
              </a:solidFill>
              <a:ln w="12700">
                <a:solidFill>
                  <a:schemeClr val="lt1"/>
                </a:solidFill>
              </a:ln>
              <a:effectLst/>
            </c:spPr>
            <c:extLst>
              <c:ext xmlns:c16="http://schemas.microsoft.com/office/drawing/2014/chart" uri="{C3380CC4-5D6E-409C-BE32-E72D297353CC}">
                <c16:uniqueId val="{00000013-7970-4421-B891-88AEC8AB43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'4'!$B$6:$B$15</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'4'!$C$6:$C$15</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1-025E-4BDD-B2A9-E5C436DA4C5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29531933508313"/>
          <c:y val="0.16926837127943642"/>
          <c:w val="0.2603801399825022"/>
          <c:h val="0.78125546806649171"/>
        </c:manualLayout>
      </c:layout>
      <c:overlay val="0"/>
      <c:spPr>
        <a:noFill/>
        <a:ln w="25400">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786272274181452"/>
          <c:y val="2.71940852490421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Verdana"/>
              <a:ea typeface="Verdana"/>
              <a:cs typeface="Verdana"/>
            </a:defRPr>
          </a:pPr>
          <a:endParaRPr lang="en-US"/>
        </a:p>
      </c:txPr>
    </c:title>
    <c:autoTitleDeleted val="0"/>
    <c:plotArea>
      <c:layout/>
      <c:lineChart>
        <c:grouping val="standard"/>
        <c:varyColors val="0"/>
        <c:ser>
          <c:idx val="0"/>
          <c:order val="0"/>
          <c:tx>
            <c:strRef>
              <c:f>'5'!$H$5</c:f>
              <c:strCache>
                <c:ptCount val="1"/>
                <c:pt idx="0">
                  <c:v>Total Expense</c:v>
                </c:pt>
              </c:strCache>
            </c:strRef>
          </c:tx>
          <c:spPr>
            <a:ln w="28575" cap="rnd">
              <a:solidFill>
                <a:srgbClr val="FF000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'5'!$G$6:$G$8</c:f>
              <c:strCache>
                <c:ptCount val="3"/>
                <c:pt idx="0">
                  <c:v>Oct</c:v>
                </c:pt>
                <c:pt idx="1">
                  <c:v>Nov</c:v>
                </c:pt>
                <c:pt idx="2">
                  <c:v>Dec</c:v>
                </c:pt>
              </c:strCache>
            </c:strRef>
          </c:cat>
          <c:val>
            <c:numRef>
              <c:f>'5'!$H$6:$H$8</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1-41D4-4F77-BCE8-1C8A901CF676}"/>
            </c:ext>
          </c:extLst>
        </c:ser>
        <c:dLbls>
          <c:showLegendKey val="0"/>
          <c:showVal val="0"/>
          <c:showCatName val="0"/>
          <c:showSerName val="0"/>
          <c:showPercent val="0"/>
          <c:showBubbleSize val="0"/>
        </c:dLbls>
        <c:smooth val="0"/>
        <c:axId val="2027015"/>
        <c:axId val="2031111"/>
      </c:lineChart>
      <c:catAx>
        <c:axId val="2027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111"/>
        <c:crosses val="autoZero"/>
        <c:auto val="1"/>
        <c:lblAlgn val="ctr"/>
        <c:lblOffset val="100"/>
        <c:noMultiLvlLbl val="0"/>
      </c:catAx>
      <c:valAx>
        <c:axId val="2031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295275</xdr:colOff>
      <xdr:row>3</xdr:row>
      <xdr:rowOff>114300</xdr:rowOff>
    </xdr:from>
    <xdr:to>
      <xdr:col>10</xdr:col>
      <xdr:colOff>600075</xdr:colOff>
      <xdr:row>14</xdr:row>
      <xdr:rowOff>228600</xdr:rowOff>
    </xdr:to>
    <xdr:graphicFrame macro="">
      <xdr:nvGraphicFramePr>
        <xdr:cNvPr id="3" name="Chart 2">
          <a:extLst>
            <a:ext uri="{FF2B5EF4-FFF2-40B4-BE49-F238E27FC236}">
              <a16:creationId xmlns:a16="http://schemas.microsoft.com/office/drawing/2014/main" id="{C6F5D75F-0463-E11A-A8CD-F3269B871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9</xdr:row>
      <xdr:rowOff>9525</xdr:rowOff>
    </xdr:from>
    <xdr:to>
      <xdr:col>11</xdr:col>
      <xdr:colOff>219075</xdr:colOff>
      <xdr:row>23</xdr:row>
      <xdr:rowOff>85725</xdr:rowOff>
    </xdr:to>
    <xdr:graphicFrame macro="">
      <xdr:nvGraphicFramePr>
        <xdr:cNvPr id="2" name="Chart 1">
          <a:extLst>
            <a:ext uri="{FF2B5EF4-FFF2-40B4-BE49-F238E27FC236}">
              <a16:creationId xmlns:a16="http://schemas.microsoft.com/office/drawing/2014/main" id="{3FDFC467-CA84-40CE-6F28-5B5E082DE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3"/>
  <sheetViews>
    <sheetView tabSelected="1" zoomScale="145" zoomScaleNormal="145" workbookViewId="0">
      <selection activeCell="G2" sqref="G2:G4"/>
    </sheetView>
  </sheetViews>
  <sheetFormatPr baseColWidth="10" defaultColWidth="8.83203125" defaultRowHeight="15" x14ac:dyDescent="0.2"/>
  <cols>
    <col min="1" max="1" width="17.1640625" customWidth="1"/>
    <col min="2" max="2" width="24.5" customWidth="1"/>
    <col min="3" max="3" width="14.5" style="8" customWidth="1"/>
    <col min="4" max="4" width="17.5" customWidth="1"/>
    <col min="5" max="5" width="18.6640625" customWidth="1"/>
    <col min="6" max="6" width="8.1640625" customWidth="1"/>
  </cols>
  <sheetData>
    <row r="1" spans="1:14" ht="14" customHeight="1" x14ac:dyDescent="0.2">
      <c r="A1" s="3" t="s">
        <v>0</v>
      </c>
      <c r="B1" s="3" t="s">
        <v>1</v>
      </c>
      <c r="C1" s="11" t="s">
        <v>2</v>
      </c>
      <c r="D1" s="15" t="s">
        <v>3</v>
      </c>
      <c r="E1" s="16" t="s">
        <v>4</v>
      </c>
    </row>
    <row r="2" spans="1:14" ht="18" customHeight="1" x14ac:dyDescent="0.2">
      <c r="A2" s="4">
        <v>44470</v>
      </c>
      <c r="B2" s="5" t="s">
        <v>5</v>
      </c>
      <c r="C2" s="12">
        <v>2300</v>
      </c>
      <c r="D2" s="30" t="s">
        <v>6</v>
      </c>
      <c r="E2" s="31" t="str">
        <f>IF(C2&gt;2000,"Over Budget","Within Budget")</f>
        <v>Over Budget</v>
      </c>
      <c r="G2" s="47" t="s">
        <v>7</v>
      </c>
      <c r="H2" s="46" t="s">
        <v>8</v>
      </c>
      <c r="I2" s="46"/>
      <c r="J2" s="46"/>
      <c r="K2" s="46"/>
      <c r="L2" s="46"/>
      <c r="M2" s="46"/>
      <c r="N2" s="46"/>
    </row>
    <row r="3" spans="1:14" ht="14.5" customHeight="1" x14ac:dyDescent="0.2">
      <c r="A3" s="6">
        <v>44470</v>
      </c>
      <c r="B3" s="7" t="s">
        <v>9</v>
      </c>
      <c r="C3" s="12">
        <v>767</v>
      </c>
      <c r="D3" s="30" t="s">
        <v>10</v>
      </c>
      <c r="E3" s="31" t="str">
        <f t="shared" ref="E3:E51" si="0">IF(C3&gt;2000,"Over Budget","Within Budget")</f>
        <v>Within Budget</v>
      </c>
      <c r="G3" s="47"/>
      <c r="H3" s="46"/>
      <c r="I3" s="46"/>
      <c r="J3" s="46"/>
      <c r="K3" s="46"/>
      <c r="L3" s="46"/>
      <c r="M3" s="46"/>
      <c r="N3" s="46"/>
    </row>
    <row r="4" spans="1:14" ht="14.5" customHeight="1" x14ac:dyDescent="0.2">
      <c r="A4" s="6">
        <v>44470</v>
      </c>
      <c r="B4" s="7" t="s">
        <v>11</v>
      </c>
      <c r="C4" s="13">
        <v>2500</v>
      </c>
      <c r="D4" s="30" t="s">
        <v>6</v>
      </c>
      <c r="E4" s="31" t="str">
        <f t="shared" si="0"/>
        <v>Over Budget</v>
      </c>
      <c r="G4" s="47"/>
      <c r="H4" s="46"/>
      <c r="I4" s="46"/>
      <c r="J4" s="46"/>
      <c r="K4" s="46"/>
      <c r="L4" s="46"/>
      <c r="M4" s="46"/>
      <c r="N4" s="46"/>
    </row>
    <row r="5" spans="1:14" x14ac:dyDescent="0.2">
      <c r="A5" s="6">
        <v>44473</v>
      </c>
      <c r="B5" s="7" t="s">
        <v>12</v>
      </c>
      <c r="C5" s="12">
        <v>710</v>
      </c>
      <c r="D5" s="30" t="s">
        <v>6</v>
      </c>
      <c r="E5" s="31" t="str">
        <f t="shared" si="0"/>
        <v>Within Budget</v>
      </c>
    </row>
    <row r="6" spans="1:14" x14ac:dyDescent="0.2">
      <c r="A6" s="4">
        <v>44473</v>
      </c>
      <c r="B6" s="5" t="s">
        <v>13</v>
      </c>
      <c r="C6" s="12">
        <v>760</v>
      </c>
      <c r="D6" s="30" t="s">
        <v>6</v>
      </c>
      <c r="E6" s="31" t="str">
        <f t="shared" si="0"/>
        <v>Within Budget</v>
      </c>
    </row>
    <row r="7" spans="1:14" ht="15.75" customHeight="1" x14ac:dyDescent="0.2">
      <c r="A7" s="6">
        <v>44476</v>
      </c>
      <c r="B7" s="7" t="s">
        <v>14</v>
      </c>
      <c r="C7" s="13">
        <v>1900</v>
      </c>
      <c r="D7" s="30" t="s">
        <v>10</v>
      </c>
      <c r="E7" s="31" t="str">
        <f t="shared" si="0"/>
        <v>Within Budget</v>
      </c>
      <c r="G7" s="49" t="s">
        <v>15</v>
      </c>
      <c r="H7" s="48" t="s">
        <v>16</v>
      </c>
      <c r="I7" s="48"/>
      <c r="J7" s="48"/>
      <c r="K7" s="48"/>
      <c r="L7" s="48"/>
      <c r="M7" s="48"/>
      <c r="N7" s="48"/>
    </row>
    <row r="8" spans="1:14" ht="15" customHeight="1" x14ac:dyDescent="0.2">
      <c r="A8" s="4">
        <v>44477</v>
      </c>
      <c r="B8" s="5" t="s">
        <v>17</v>
      </c>
      <c r="C8" s="12">
        <v>450</v>
      </c>
      <c r="D8" s="30" t="s">
        <v>6</v>
      </c>
      <c r="E8" s="31" t="str">
        <f t="shared" si="0"/>
        <v>Within Budget</v>
      </c>
      <c r="G8" s="49"/>
      <c r="H8" s="48"/>
      <c r="I8" s="48"/>
      <c r="J8" s="48"/>
      <c r="K8" s="48"/>
      <c r="L8" s="48"/>
      <c r="M8" s="48"/>
      <c r="N8" s="48"/>
    </row>
    <row r="9" spans="1:14" ht="15" customHeight="1" x14ac:dyDescent="0.2">
      <c r="A9" s="6">
        <v>44484</v>
      </c>
      <c r="B9" s="7" t="s">
        <v>18</v>
      </c>
      <c r="C9" s="12">
        <v>620</v>
      </c>
      <c r="D9" s="30" t="s">
        <v>10</v>
      </c>
      <c r="E9" s="31" t="str">
        <f t="shared" si="0"/>
        <v>Within Budget</v>
      </c>
      <c r="G9" s="49"/>
      <c r="H9" s="48"/>
      <c r="I9" s="48"/>
      <c r="J9" s="48"/>
      <c r="K9" s="48"/>
      <c r="L9" s="48"/>
      <c r="M9" s="48"/>
      <c r="N9" s="48"/>
    </row>
    <row r="10" spans="1:14" x14ac:dyDescent="0.2">
      <c r="A10" s="6">
        <v>44485</v>
      </c>
      <c r="B10" s="7" t="s">
        <v>19</v>
      </c>
      <c r="C10" s="12">
        <v>470</v>
      </c>
      <c r="D10" s="30" t="s">
        <v>6</v>
      </c>
      <c r="E10" s="31" t="str">
        <f t="shared" si="0"/>
        <v>Within Budget</v>
      </c>
    </row>
    <row r="11" spans="1:14" x14ac:dyDescent="0.2">
      <c r="A11" s="6">
        <v>44487</v>
      </c>
      <c r="B11" s="7" t="s">
        <v>9</v>
      </c>
      <c r="C11" s="12">
        <v>970</v>
      </c>
      <c r="D11" s="30" t="s">
        <v>10</v>
      </c>
      <c r="E11" s="31" t="str">
        <f t="shared" si="0"/>
        <v>Within Budget</v>
      </c>
    </row>
    <row r="12" spans="1:14" x14ac:dyDescent="0.2">
      <c r="A12" s="6">
        <v>44487</v>
      </c>
      <c r="B12" s="5" t="s">
        <v>5</v>
      </c>
      <c r="C12" s="13">
        <v>1075</v>
      </c>
      <c r="D12" s="30" t="s">
        <v>6</v>
      </c>
      <c r="E12" s="31" t="str">
        <f t="shared" si="0"/>
        <v>Within Budget</v>
      </c>
    </row>
    <row r="13" spans="1:14" x14ac:dyDescent="0.2">
      <c r="A13" s="6">
        <v>44488</v>
      </c>
      <c r="B13" s="7" t="s">
        <v>17</v>
      </c>
      <c r="C13" s="12">
        <v>489</v>
      </c>
      <c r="D13" s="30" t="s">
        <v>6</v>
      </c>
      <c r="E13" s="31" t="str">
        <f t="shared" si="0"/>
        <v>Within Budget</v>
      </c>
    </row>
    <row r="14" spans="1:14" x14ac:dyDescent="0.2">
      <c r="A14" s="6">
        <v>44491</v>
      </c>
      <c r="B14" s="7" t="s">
        <v>11</v>
      </c>
      <c r="C14" s="13">
        <v>1574.1</v>
      </c>
      <c r="D14" s="30" t="s">
        <v>6</v>
      </c>
      <c r="E14" s="31" t="str">
        <f t="shared" si="0"/>
        <v>Within Budget</v>
      </c>
    </row>
    <row r="15" spans="1:14" x14ac:dyDescent="0.2">
      <c r="A15" s="6">
        <v>44491</v>
      </c>
      <c r="B15" s="7" t="s">
        <v>13</v>
      </c>
      <c r="C15" s="12">
        <v>550</v>
      </c>
      <c r="D15" s="30" t="s">
        <v>6</v>
      </c>
      <c r="E15" s="31" t="str">
        <f t="shared" si="0"/>
        <v>Within Budget</v>
      </c>
    </row>
    <row r="16" spans="1:14" x14ac:dyDescent="0.2">
      <c r="A16" s="6">
        <v>44494</v>
      </c>
      <c r="B16" s="7" t="s">
        <v>20</v>
      </c>
      <c r="C16" s="12">
        <v>423</v>
      </c>
      <c r="D16" s="30" t="s">
        <v>6</v>
      </c>
      <c r="E16" s="31" t="str">
        <f t="shared" si="0"/>
        <v>Within Budget</v>
      </c>
    </row>
    <row r="17" spans="1:5" x14ac:dyDescent="0.2">
      <c r="A17" s="6">
        <v>44496</v>
      </c>
      <c r="B17" s="7" t="s">
        <v>20</v>
      </c>
      <c r="C17" s="12">
        <v>358.22</v>
      </c>
      <c r="D17" s="30" t="s">
        <v>6</v>
      </c>
      <c r="E17" s="31" t="str">
        <f t="shared" si="0"/>
        <v>Within Budget</v>
      </c>
    </row>
    <row r="18" spans="1:5" x14ac:dyDescent="0.2">
      <c r="A18" s="6">
        <v>44496</v>
      </c>
      <c r="B18" s="7" t="s">
        <v>18</v>
      </c>
      <c r="C18" s="12">
        <v>520</v>
      </c>
      <c r="D18" s="30" t="s">
        <v>10</v>
      </c>
      <c r="E18" s="31" t="str">
        <f t="shared" si="0"/>
        <v>Within Budget</v>
      </c>
    </row>
    <row r="19" spans="1:5" x14ac:dyDescent="0.2">
      <c r="A19" s="4">
        <v>44497</v>
      </c>
      <c r="B19" s="5" t="s">
        <v>12</v>
      </c>
      <c r="C19" s="12">
        <v>300</v>
      </c>
      <c r="D19" s="30" t="s">
        <v>6</v>
      </c>
      <c r="E19" s="31" t="str">
        <f t="shared" si="0"/>
        <v>Within Budget</v>
      </c>
    </row>
    <row r="20" spans="1:5" x14ac:dyDescent="0.2">
      <c r="A20" s="4">
        <v>44498</v>
      </c>
      <c r="B20" s="5" t="s">
        <v>20</v>
      </c>
      <c r="C20" s="12">
        <v>407.05</v>
      </c>
      <c r="D20" s="30" t="s">
        <v>6</v>
      </c>
      <c r="E20" s="31" t="str">
        <f t="shared" si="0"/>
        <v>Within Budget</v>
      </c>
    </row>
    <row r="21" spans="1:5" x14ac:dyDescent="0.2">
      <c r="A21" s="4">
        <v>44499</v>
      </c>
      <c r="B21" s="5" t="s">
        <v>11</v>
      </c>
      <c r="C21" s="12">
        <v>300</v>
      </c>
      <c r="D21" s="30" t="s">
        <v>6</v>
      </c>
      <c r="E21" s="31" t="str">
        <f t="shared" si="0"/>
        <v>Within Budget</v>
      </c>
    </row>
    <row r="22" spans="1:5" x14ac:dyDescent="0.2">
      <c r="A22" s="6">
        <v>44501</v>
      </c>
      <c r="B22" s="7" t="s">
        <v>9</v>
      </c>
      <c r="C22" s="13">
        <v>2327</v>
      </c>
      <c r="D22" s="30" t="s">
        <v>10</v>
      </c>
      <c r="E22" s="31" t="str">
        <f t="shared" si="0"/>
        <v>Over Budget</v>
      </c>
    </row>
    <row r="23" spans="1:5" x14ac:dyDescent="0.2">
      <c r="A23" s="6">
        <v>44502</v>
      </c>
      <c r="B23" s="7" t="s">
        <v>14</v>
      </c>
      <c r="C23" s="12">
        <v>1150</v>
      </c>
      <c r="D23" s="30" t="s">
        <v>10</v>
      </c>
      <c r="E23" s="31" t="str">
        <f t="shared" si="0"/>
        <v>Within Budget</v>
      </c>
    </row>
    <row r="24" spans="1:5" x14ac:dyDescent="0.2">
      <c r="A24" s="6">
        <v>44504</v>
      </c>
      <c r="B24" s="7" t="s">
        <v>14</v>
      </c>
      <c r="C24" s="13">
        <v>1138</v>
      </c>
      <c r="D24" s="30" t="s">
        <v>10</v>
      </c>
      <c r="E24" s="31" t="str">
        <f t="shared" si="0"/>
        <v>Within Budget</v>
      </c>
    </row>
    <row r="25" spans="1:5" x14ac:dyDescent="0.2">
      <c r="A25" s="4">
        <v>44505</v>
      </c>
      <c r="B25" s="5" t="s">
        <v>21</v>
      </c>
      <c r="C25" s="12">
        <v>500</v>
      </c>
      <c r="D25" s="30" t="s">
        <v>10</v>
      </c>
      <c r="E25" s="31" t="str">
        <f t="shared" si="0"/>
        <v>Within Budget</v>
      </c>
    </row>
    <row r="26" spans="1:5" x14ac:dyDescent="0.2">
      <c r="A26" s="4">
        <v>44508</v>
      </c>
      <c r="B26" s="5" t="s">
        <v>13</v>
      </c>
      <c r="C26" s="12">
        <v>702</v>
      </c>
      <c r="D26" s="30" t="s">
        <v>6</v>
      </c>
      <c r="E26" s="31" t="str">
        <f t="shared" si="0"/>
        <v>Within Budget</v>
      </c>
    </row>
    <row r="27" spans="1:5" x14ac:dyDescent="0.2">
      <c r="A27" s="6">
        <v>44509</v>
      </c>
      <c r="B27" s="7" t="s">
        <v>11</v>
      </c>
      <c r="C27" s="13">
        <v>1600</v>
      </c>
      <c r="D27" s="30" t="s">
        <v>6</v>
      </c>
      <c r="E27" s="31" t="str">
        <f t="shared" si="0"/>
        <v>Within Budget</v>
      </c>
    </row>
    <row r="28" spans="1:5" x14ac:dyDescent="0.2">
      <c r="A28" s="6">
        <v>44512</v>
      </c>
      <c r="B28" s="7" t="s">
        <v>12</v>
      </c>
      <c r="C28" s="12">
        <v>600</v>
      </c>
      <c r="D28" s="30" t="s">
        <v>6</v>
      </c>
      <c r="E28" s="31" t="str">
        <f t="shared" si="0"/>
        <v>Within Budget</v>
      </c>
    </row>
    <row r="29" spans="1:5" ht="19.25" customHeight="1" x14ac:dyDescent="0.2">
      <c r="A29" s="4">
        <v>44515</v>
      </c>
      <c r="B29" s="5" t="s">
        <v>21</v>
      </c>
      <c r="C29" s="12">
        <v>900</v>
      </c>
      <c r="D29" s="30" t="s">
        <v>10</v>
      </c>
      <c r="E29" s="31" t="str">
        <f t="shared" si="0"/>
        <v>Within Budget</v>
      </c>
    </row>
    <row r="30" spans="1:5" x14ac:dyDescent="0.2">
      <c r="A30" s="6">
        <v>44515</v>
      </c>
      <c r="B30" s="5" t="s">
        <v>13</v>
      </c>
      <c r="C30" s="12">
        <v>150</v>
      </c>
      <c r="D30" s="30" t="s">
        <v>6</v>
      </c>
      <c r="E30" s="31" t="str">
        <f t="shared" si="0"/>
        <v>Within Budget</v>
      </c>
    </row>
    <row r="31" spans="1:5" x14ac:dyDescent="0.2">
      <c r="A31" s="4">
        <v>44515</v>
      </c>
      <c r="B31" s="5" t="s">
        <v>5</v>
      </c>
      <c r="C31" s="12">
        <v>2100</v>
      </c>
      <c r="D31" s="30" t="s">
        <v>6</v>
      </c>
      <c r="E31" s="31" t="str">
        <f t="shared" si="0"/>
        <v>Over Budget</v>
      </c>
    </row>
    <row r="32" spans="1:5" x14ac:dyDescent="0.2">
      <c r="A32" s="4">
        <v>44517</v>
      </c>
      <c r="B32" s="5" t="s">
        <v>19</v>
      </c>
      <c r="C32" s="12">
        <v>470.63</v>
      </c>
      <c r="D32" s="30" t="s">
        <v>6</v>
      </c>
      <c r="E32" s="31" t="str">
        <f t="shared" si="0"/>
        <v>Within Budget</v>
      </c>
    </row>
    <row r="33" spans="1:5" x14ac:dyDescent="0.2">
      <c r="A33" s="4">
        <v>44517</v>
      </c>
      <c r="B33" s="5" t="s">
        <v>20</v>
      </c>
      <c r="C33" s="12">
        <v>322.64</v>
      </c>
      <c r="D33" s="30" t="s">
        <v>6</v>
      </c>
      <c r="E33" s="31" t="str">
        <f t="shared" si="0"/>
        <v>Within Budget</v>
      </c>
    </row>
    <row r="34" spans="1:5" x14ac:dyDescent="0.2">
      <c r="A34" s="4">
        <v>44518</v>
      </c>
      <c r="B34" s="7" t="s">
        <v>18</v>
      </c>
      <c r="C34" s="12">
        <v>428</v>
      </c>
      <c r="D34" s="30" t="s">
        <v>10</v>
      </c>
      <c r="E34" s="31" t="str">
        <f t="shared" si="0"/>
        <v>Within Budget</v>
      </c>
    </row>
    <row r="35" spans="1:5" x14ac:dyDescent="0.2">
      <c r="A35" s="4">
        <v>44519</v>
      </c>
      <c r="B35" s="5" t="s">
        <v>12</v>
      </c>
      <c r="C35" s="12">
        <v>447</v>
      </c>
      <c r="D35" s="30" t="s">
        <v>6</v>
      </c>
      <c r="E35" s="31" t="str">
        <f t="shared" si="0"/>
        <v>Within Budget</v>
      </c>
    </row>
    <row r="36" spans="1:5" x14ac:dyDescent="0.2">
      <c r="A36" s="4">
        <v>44522</v>
      </c>
      <c r="B36" s="5" t="s">
        <v>11</v>
      </c>
      <c r="C36" s="13">
        <v>1720</v>
      </c>
      <c r="D36" s="30" t="s">
        <v>6</v>
      </c>
      <c r="E36" s="31" t="str">
        <f t="shared" si="0"/>
        <v>Within Budget</v>
      </c>
    </row>
    <row r="37" spans="1:5" x14ac:dyDescent="0.2">
      <c r="A37" s="6">
        <v>44524</v>
      </c>
      <c r="B37" s="7" t="s">
        <v>13</v>
      </c>
      <c r="C37" s="12">
        <v>540</v>
      </c>
      <c r="D37" s="30" t="s">
        <v>6</v>
      </c>
      <c r="E37" s="31" t="str">
        <f t="shared" si="0"/>
        <v>Within Budget</v>
      </c>
    </row>
    <row r="38" spans="1:5" x14ac:dyDescent="0.2">
      <c r="A38" s="4">
        <v>44525</v>
      </c>
      <c r="B38" s="5" t="s">
        <v>17</v>
      </c>
      <c r="C38" s="12">
        <v>314</v>
      </c>
      <c r="D38" s="30" t="s">
        <v>6</v>
      </c>
      <c r="E38" s="31" t="str">
        <f t="shared" si="0"/>
        <v>Within Budget</v>
      </c>
    </row>
    <row r="39" spans="1:5" ht="18" customHeight="1" x14ac:dyDescent="0.2">
      <c r="A39" s="4">
        <v>44526</v>
      </c>
      <c r="B39" s="5" t="s">
        <v>18</v>
      </c>
      <c r="C39" s="12">
        <v>518</v>
      </c>
      <c r="D39" s="30" t="s">
        <v>10</v>
      </c>
      <c r="E39" s="31" t="str">
        <f t="shared" si="0"/>
        <v>Within Budget</v>
      </c>
    </row>
    <row r="40" spans="1:5" ht="15.5" customHeight="1" x14ac:dyDescent="0.2">
      <c r="A40" s="4">
        <v>44526</v>
      </c>
      <c r="B40" s="7" t="s">
        <v>9</v>
      </c>
      <c r="C40" s="13">
        <v>2000</v>
      </c>
      <c r="D40" s="30" t="s">
        <v>10</v>
      </c>
      <c r="E40" s="31" t="str">
        <f t="shared" si="0"/>
        <v>Within Budget</v>
      </c>
    </row>
    <row r="41" spans="1:5" x14ac:dyDescent="0.2">
      <c r="A41" s="6">
        <v>44529</v>
      </c>
      <c r="B41" s="7" t="s">
        <v>17</v>
      </c>
      <c r="C41" s="12">
        <v>337</v>
      </c>
      <c r="D41" s="30" t="s">
        <v>6</v>
      </c>
      <c r="E41" s="31" t="str">
        <f t="shared" si="0"/>
        <v>Within Budget</v>
      </c>
    </row>
    <row r="42" spans="1:5" x14ac:dyDescent="0.2">
      <c r="A42" s="4">
        <v>44530</v>
      </c>
      <c r="B42" s="5" t="s">
        <v>18</v>
      </c>
      <c r="C42" s="12">
        <v>500</v>
      </c>
      <c r="D42" s="30" t="s">
        <v>10</v>
      </c>
      <c r="E42" s="31" t="str">
        <f t="shared" si="0"/>
        <v>Within Budget</v>
      </c>
    </row>
    <row r="43" spans="1:5" x14ac:dyDescent="0.2">
      <c r="A43" s="4">
        <v>44531</v>
      </c>
      <c r="B43" s="5" t="s">
        <v>11</v>
      </c>
      <c r="C43" s="13">
        <v>2500</v>
      </c>
      <c r="D43" s="30" t="s">
        <v>6</v>
      </c>
      <c r="E43" s="31" t="str">
        <f t="shared" si="0"/>
        <v>Over Budget</v>
      </c>
    </row>
    <row r="44" spans="1:5" x14ac:dyDescent="0.2">
      <c r="A44" s="6">
        <v>44534</v>
      </c>
      <c r="B44" s="7" t="s">
        <v>12</v>
      </c>
      <c r="C44" s="12">
        <v>710</v>
      </c>
      <c r="D44" s="30" t="s">
        <v>6</v>
      </c>
      <c r="E44" s="31" t="str">
        <f t="shared" si="0"/>
        <v>Within Budget</v>
      </c>
    </row>
    <row r="45" spans="1:5" x14ac:dyDescent="0.2">
      <c r="A45" s="4">
        <v>44537</v>
      </c>
      <c r="B45" s="5" t="s">
        <v>5</v>
      </c>
      <c r="C45" s="12">
        <v>2300</v>
      </c>
      <c r="D45" s="30" t="s">
        <v>6</v>
      </c>
      <c r="E45" s="31" t="str">
        <f t="shared" si="0"/>
        <v>Over Budget</v>
      </c>
    </row>
    <row r="46" spans="1:5" x14ac:dyDescent="0.2">
      <c r="A46" s="4">
        <v>44539</v>
      </c>
      <c r="B46" s="5" t="s">
        <v>22</v>
      </c>
      <c r="C46" s="12">
        <v>12000</v>
      </c>
      <c r="D46" s="30" t="s">
        <v>10</v>
      </c>
      <c r="E46" s="31" t="str">
        <f t="shared" si="0"/>
        <v>Over Budget</v>
      </c>
    </row>
    <row r="47" spans="1:5" x14ac:dyDescent="0.2">
      <c r="A47" s="4">
        <v>44545</v>
      </c>
      <c r="B47" s="7" t="s">
        <v>14</v>
      </c>
      <c r="C47" s="12">
        <v>1500</v>
      </c>
      <c r="D47" s="30" t="s">
        <v>10</v>
      </c>
      <c r="E47" s="31" t="str">
        <f t="shared" si="0"/>
        <v>Within Budget</v>
      </c>
    </row>
    <row r="48" spans="1:5" x14ac:dyDescent="0.2">
      <c r="A48" s="4">
        <v>44547</v>
      </c>
      <c r="B48" s="5" t="s">
        <v>19</v>
      </c>
      <c r="C48" s="12">
        <v>470.63</v>
      </c>
      <c r="D48" s="30" t="s">
        <v>6</v>
      </c>
      <c r="E48" s="31" t="str">
        <f t="shared" si="0"/>
        <v>Within Budget</v>
      </c>
    </row>
    <row r="49" spans="1:5" x14ac:dyDescent="0.2">
      <c r="A49" s="4">
        <v>44550</v>
      </c>
      <c r="B49" s="5" t="s">
        <v>17</v>
      </c>
      <c r="C49" s="12">
        <v>267</v>
      </c>
      <c r="D49" s="30" t="s">
        <v>6</v>
      </c>
      <c r="E49" s="31" t="str">
        <f t="shared" si="0"/>
        <v>Within Budget</v>
      </c>
    </row>
    <row r="50" spans="1:5" x14ac:dyDescent="0.2">
      <c r="A50" s="4">
        <v>44553</v>
      </c>
      <c r="B50" s="5" t="s">
        <v>13</v>
      </c>
      <c r="C50" s="12">
        <v>640</v>
      </c>
      <c r="D50" s="30" t="s">
        <v>6</v>
      </c>
      <c r="E50" s="31" t="str">
        <f t="shared" si="0"/>
        <v>Within Budget</v>
      </c>
    </row>
    <row r="51" spans="1:5" x14ac:dyDescent="0.2">
      <c r="A51" s="4">
        <v>44553</v>
      </c>
      <c r="B51" s="5" t="s">
        <v>12</v>
      </c>
      <c r="C51" s="12">
        <v>450</v>
      </c>
      <c r="D51" s="30" t="s">
        <v>6</v>
      </c>
      <c r="E51" s="31" t="str">
        <f t="shared" si="0"/>
        <v>Within Budget</v>
      </c>
    </row>
    <row r="52" spans="1:5" ht="31" x14ac:dyDescent="0.2">
      <c r="A52" s="2"/>
      <c r="C52" s="8">
        <f>SUM(C2:C51)</f>
        <v>57045.27</v>
      </c>
    </row>
    <row r="53" spans="1:5" ht="16" x14ac:dyDescent="0.2">
      <c r="A53" s="1"/>
    </row>
  </sheetData>
  <mergeCells count="4">
    <mergeCell ref="H2:N4"/>
    <mergeCell ref="G2:G4"/>
    <mergeCell ref="H7:N9"/>
    <mergeCell ref="G7:G9"/>
  </mergeCells>
  <dataValidations count="1">
    <dataValidation type="list" allowBlank="1" showInputMessage="1" showErrorMessage="1" sqref="D2:D51" xr:uid="{B9314689-9121-455E-99C2-15517FC8651A}">
      <formula1>"Essentials, Non-essentials"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1" sqref="B1"/>
    </sheetView>
  </sheetViews>
  <sheetFormatPr baseColWidth="10" defaultColWidth="8.83203125" defaultRowHeight="15" x14ac:dyDescent="0.2"/>
  <cols>
    <col min="2" max="2" width="61.5" customWidth="1"/>
  </cols>
  <sheetData>
    <row r="1" spans="2:2" x14ac:dyDescent="0.2">
      <c r="B1" s="9" t="s">
        <v>23</v>
      </c>
    </row>
    <row r="2" spans="2:2" ht="39" customHeight="1" x14ac:dyDescent="0.2">
      <c r="B2" s="10" t="s">
        <v>24</v>
      </c>
    </row>
    <row r="3" spans="2:2" ht="25.25" customHeight="1" x14ac:dyDescent="0.2">
      <c r="B3" s="10" t="s">
        <v>25</v>
      </c>
    </row>
    <row r="4" spans="2:2" ht="37.25" customHeight="1" x14ac:dyDescent="0.2">
      <c r="B4" s="10" t="s">
        <v>26</v>
      </c>
    </row>
    <row r="5" spans="2:2" ht="41.5" customHeight="1" x14ac:dyDescent="0.2">
      <c r="B5" s="10" t="s">
        <v>27</v>
      </c>
    </row>
    <row r="6" spans="2:2" ht="32.5" customHeight="1" x14ac:dyDescent="0.2">
      <c r="B6" s="10" t="s">
        <v>28</v>
      </c>
    </row>
    <row r="7" spans="2:2" ht="51" customHeight="1" x14ac:dyDescent="0.2">
      <c r="B7" s="10" t="s">
        <v>8</v>
      </c>
    </row>
    <row r="8" spans="2:2" ht="42" customHeight="1" x14ac:dyDescent="0.2">
      <c r="B8" s="10" t="s">
        <v>16</v>
      </c>
    </row>
    <row r="9" spans="2:2" ht="31.25" customHeight="1" x14ac:dyDescent="0.2">
      <c r="B9" s="10"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6680-1FE2-47C8-ABB5-C3FB6C51EB2F}">
  <dimension ref="B2:I8"/>
  <sheetViews>
    <sheetView workbookViewId="0">
      <selection activeCell="B2" sqref="B2"/>
    </sheetView>
  </sheetViews>
  <sheetFormatPr baseColWidth="10" defaultColWidth="8.83203125" defaultRowHeight="15" x14ac:dyDescent="0.2"/>
  <sheetData>
    <row r="2" spans="2:9" ht="36" customHeight="1" x14ac:dyDescent="0.2">
      <c r="B2" s="14" t="s">
        <v>30</v>
      </c>
      <c r="C2" s="56" t="s">
        <v>24</v>
      </c>
      <c r="D2" s="56"/>
      <c r="E2" s="56"/>
      <c r="F2" s="56"/>
      <c r="G2" s="56"/>
      <c r="H2" s="56"/>
      <c r="I2" s="56"/>
    </row>
    <row r="5" spans="2:9" ht="16" x14ac:dyDescent="0.2">
      <c r="C5" s="53" t="s">
        <v>31</v>
      </c>
      <c r="D5" s="54"/>
      <c r="E5" s="55"/>
      <c r="F5" s="28">
        <f>COUNTIF(Expense!B2:B51,"Online Shopping")</f>
        <v>6</v>
      </c>
    </row>
    <row r="6" spans="2:9" ht="16" x14ac:dyDescent="0.2">
      <c r="C6" s="53" t="s">
        <v>32</v>
      </c>
      <c r="D6" s="54"/>
      <c r="E6" s="55"/>
      <c r="F6" s="28">
        <f>COUNTIF(Expense!B2:B51,"Ordering Food")</f>
        <v>5</v>
      </c>
    </row>
    <row r="7" spans="2:9" ht="16" x14ac:dyDescent="0.2">
      <c r="C7" s="53" t="s">
        <v>33</v>
      </c>
      <c r="D7" s="54"/>
      <c r="E7" s="55"/>
      <c r="F7" s="28">
        <f>COUNTIF(Expense!B2:B51,"Gifts")</f>
        <v>4</v>
      </c>
    </row>
    <row r="8" spans="2:9" ht="16" x14ac:dyDescent="0.2">
      <c r="C8" s="50" t="s">
        <v>34</v>
      </c>
      <c r="D8" s="51"/>
      <c r="E8" s="52"/>
      <c r="F8" s="27">
        <f>SUM(F5:F7)</f>
        <v>15</v>
      </c>
    </row>
  </sheetData>
  <mergeCells count="5">
    <mergeCell ref="C8:E8"/>
    <mergeCell ref="C7:E7"/>
    <mergeCell ref="C6:E6"/>
    <mergeCell ref="C5:E5"/>
    <mergeCell ref="C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DB30-A052-4DA7-B21B-72DC3ACC4E60}">
  <dimension ref="B2:J16"/>
  <sheetViews>
    <sheetView workbookViewId="0">
      <selection activeCell="B2" sqref="B2"/>
    </sheetView>
  </sheetViews>
  <sheetFormatPr baseColWidth="10" defaultColWidth="8.83203125" defaultRowHeight="15" x14ac:dyDescent="0.2"/>
  <sheetData>
    <row r="2" spans="2:10" ht="29.25" customHeight="1" x14ac:dyDescent="0.2">
      <c r="B2" s="17" t="s">
        <v>35</v>
      </c>
      <c r="C2" s="57" t="s">
        <v>25</v>
      </c>
      <c r="D2" s="57"/>
      <c r="E2" s="57"/>
      <c r="F2" s="57"/>
      <c r="G2" s="57"/>
      <c r="H2" s="57"/>
      <c r="I2" s="57"/>
    </row>
    <row r="5" spans="2:10" ht="21.75" customHeight="1" x14ac:dyDescent="0.2">
      <c r="C5" s="60" t="s">
        <v>1</v>
      </c>
      <c r="D5" s="61"/>
      <c r="E5" s="62"/>
      <c r="F5" s="66" t="s">
        <v>36</v>
      </c>
      <c r="G5" s="67"/>
    </row>
    <row r="6" spans="2:10" ht="16" x14ac:dyDescent="0.2">
      <c r="C6" s="63" t="s">
        <v>5</v>
      </c>
      <c r="D6" s="64"/>
      <c r="E6" s="65"/>
      <c r="F6" s="58">
        <f>SUMIF(Expense!B$2:B$51,'2'!C6,Expense!C$2:C$51)</f>
        <v>7775</v>
      </c>
      <c r="G6" s="59"/>
    </row>
    <row r="7" spans="2:10" ht="16" x14ac:dyDescent="0.2">
      <c r="C7" s="63" t="s">
        <v>9</v>
      </c>
      <c r="D7" s="64"/>
      <c r="E7" s="65"/>
      <c r="F7" s="58">
        <f>SUMIF(Expense!B$2:B$51,'2'!C7,Expense!C$2:C$51)</f>
        <v>7464</v>
      </c>
      <c r="G7" s="59"/>
    </row>
    <row r="8" spans="2:10" ht="16" x14ac:dyDescent="0.2">
      <c r="C8" s="63" t="s">
        <v>11</v>
      </c>
      <c r="D8" s="64"/>
      <c r="E8" s="65"/>
      <c r="F8" s="58">
        <f>SUMIF(Expense!B$2:B$51,'2'!C8,Expense!C$2:C$51)</f>
        <v>10194.1</v>
      </c>
      <c r="G8" s="59"/>
    </row>
    <row r="9" spans="2:10" ht="16" x14ac:dyDescent="0.2">
      <c r="C9" s="63" t="s">
        <v>12</v>
      </c>
      <c r="D9" s="64"/>
      <c r="E9" s="65"/>
      <c r="F9" s="58">
        <f>SUMIF(Expense!B$2:B$51,'2'!C9,Expense!C$2:C$51)</f>
        <v>3217</v>
      </c>
      <c r="G9" s="59"/>
    </row>
    <row r="10" spans="2:10" ht="16" x14ac:dyDescent="0.2">
      <c r="C10" s="63" t="s">
        <v>13</v>
      </c>
      <c r="D10" s="64"/>
      <c r="E10" s="65"/>
      <c r="F10" s="58">
        <f>SUMIF(Expense!B$2:B$51,'2'!C10,Expense!C$2:C$51)</f>
        <v>3342</v>
      </c>
      <c r="G10" s="59"/>
    </row>
    <row r="11" spans="2:10" ht="16" x14ac:dyDescent="0.2">
      <c r="C11" s="63" t="s">
        <v>14</v>
      </c>
      <c r="D11" s="64"/>
      <c r="E11" s="65"/>
      <c r="F11" s="58">
        <f>SUMIF(Expense!B$2:B$51,'2'!C11,Expense!C$2:C$51)</f>
        <v>5688</v>
      </c>
      <c r="G11" s="59"/>
      <c r="J11" s="18"/>
    </row>
    <row r="12" spans="2:10" ht="16" x14ac:dyDescent="0.2">
      <c r="C12" s="63" t="s">
        <v>17</v>
      </c>
      <c r="D12" s="64"/>
      <c r="E12" s="65"/>
      <c r="F12" s="58">
        <f>SUMIF(Expense!B$2:B$51,'2'!C12,Expense!C$2:C$51)</f>
        <v>1857</v>
      </c>
      <c r="G12" s="59"/>
    </row>
    <row r="13" spans="2:10" ht="16" x14ac:dyDescent="0.2">
      <c r="C13" s="63" t="s">
        <v>18</v>
      </c>
      <c r="D13" s="64"/>
      <c r="E13" s="65"/>
      <c r="F13" s="58">
        <f>SUMIF(Expense!B$2:B$51,'2'!C13,Expense!C$2:C$51)</f>
        <v>2586</v>
      </c>
      <c r="G13" s="59"/>
    </row>
    <row r="14" spans="2:10" ht="16" x14ac:dyDescent="0.2">
      <c r="C14" s="63" t="s">
        <v>19</v>
      </c>
      <c r="D14" s="64"/>
      <c r="E14" s="65"/>
      <c r="F14" s="58">
        <f>SUMIF(Expense!B$2:B$51,'2'!C14,Expense!C$2:C$51)</f>
        <v>1411.26</v>
      </c>
      <c r="G14" s="59"/>
    </row>
    <row r="15" spans="2:10" ht="16" x14ac:dyDescent="0.2">
      <c r="C15" s="68" t="s">
        <v>20</v>
      </c>
      <c r="D15" s="69"/>
      <c r="E15" s="70"/>
      <c r="F15" s="58">
        <f>SUMIF(Expense!B$2:B$51,'2'!C15,Expense!C$2:C$51)</f>
        <v>1510.9099999999999</v>
      </c>
      <c r="G15" s="59"/>
    </row>
    <row r="16" spans="2:10" ht="16" x14ac:dyDescent="0.2">
      <c r="C16" s="68" t="s">
        <v>22</v>
      </c>
      <c r="D16" s="69"/>
      <c r="E16" s="70"/>
      <c r="F16" s="58">
        <f>SUMIF(Expense!B$2:B$51,'2'!C16,Expense!C$2:C$51)</f>
        <v>12000</v>
      </c>
      <c r="G16" s="59"/>
    </row>
  </sheetData>
  <mergeCells count="25">
    <mergeCell ref="C15:E15"/>
    <mergeCell ref="C16:E16"/>
    <mergeCell ref="C13:E13"/>
    <mergeCell ref="C14:E14"/>
    <mergeCell ref="F9:G9"/>
    <mergeCell ref="F13:G13"/>
    <mergeCell ref="F14:G14"/>
    <mergeCell ref="F15:G15"/>
    <mergeCell ref="F16:G16"/>
    <mergeCell ref="C2:I2"/>
    <mergeCell ref="F10:G10"/>
    <mergeCell ref="F11:G11"/>
    <mergeCell ref="F12:G12"/>
    <mergeCell ref="C5:E5"/>
    <mergeCell ref="C6:E6"/>
    <mergeCell ref="C7:E7"/>
    <mergeCell ref="C8:E8"/>
    <mergeCell ref="C9:E9"/>
    <mergeCell ref="C10:E10"/>
    <mergeCell ref="C11:E11"/>
    <mergeCell ref="C12:E12"/>
    <mergeCell ref="F5:G5"/>
    <mergeCell ref="F6:G6"/>
    <mergeCell ref="F7:G7"/>
    <mergeCell ref="F8:G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E15A-9CC5-45D1-8410-EB92202665F6}">
  <dimension ref="B2:G16"/>
  <sheetViews>
    <sheetView workbookViewId="0">
      <selection activeCell="B2" sqref="B2"/>
    </sheetView>
  </sheetViews>
  <sheetFormatPr baseColWidth="10" defaultColWidth="8.83203125" defaultRowHeight="15" x14ac:dyDescent="0.2"/>
  <cols>
    <col min="3" max="3" width="9.1640625" customWidth="1"/>
    <col min="4" max="4" width="22" customWidth="1"/>
    <col min="5" max="5" width="16.5" customWidth="1"/>
  </cols>
  <sheetData>
    <row r="2" spans="2:7" ht="27.75" customHeight="1" x14ac:dyDescent="0.2">
      <c r="B2" s="17" t="s">
        <v>37</v>
      </c>
      <c r="C2" s="71" t="s">
        <v>26</v>
      </c>
      <c r="D2" s="72"/>
      <c r="E2" s="72"/>
      <c r="F2" s="72"/>
      <c r="G2" s="73"/>
    </row>
    <row r="5" spans="2:7" ht="21.75" customHeight="1" x14ac:dyDescent="0.2">
      <c r="D5" s="19" t="s">
        <v>1</v>
      </c>
      <c r="E5" s="19" t="s">
        <v>36</v>
      </c>
    </row>
    <row r="6" spans="2:7" ht="16" x14ac:dyDescent="0.2">
      <c r="D6" s="28" t="s">
        <v>22</v>
      </c>
      <c r="E6" s="28">
        <f>SUMIF(Expense!B$2:B$51,'2'!C16,Expense!C$2:C$51)</f>
        <v>12000</v>
      </c>
    </row>
    <row r="7" spans="2:7" ht="16" x14ac:dyDescent="0.2">
      <c r="D7" s="28" t="s">
        <v>11</v>
      </c>
      <c r="E7" s="28">
        <f>SUMIF(Expense!B$2:B$51,'2'!C8,Expense!C$2:C$51)</f>
        <v>10194.1</v>
      </c>
    </row>
    <row r="8" spans="2:7" ht="16" x14ac:dyDescent="0.2">
      <c r="D8" s="28" t="s">
        <v>5</v>
      </c>
      <c r="E8" s="28">
        <f>SUMIF(Expense!B$2:B$51,'2'!C6,Expense!C$2:C$51)</f>
        <v>7775</v>
      </c>
    </row>
    <row r="9" spans="2:7" ht="16" x14ac:dyDescent="0.2">
      <c r="D9" s="28" t="s">
        <v>9</v>
      </c>
      <c r="E9" s="28">
        <f>SUMIF(Expense!B$2:B$51,'2'!C7,Expense!C$2:C$51)</f>
        <v>7464</v>
      </c>
    </row>
    <row r="10" spans="2:7" ht="16" x14ac:dyDescent="0.2">
      <c r="D10" s="28" t="s">
        <v>14</v>
      </c>
      <c r="E10" s="28">
        <f>SUMIF(Expense!B$2:B$51,'2'!C11,Expense!C$2:C$51)</f>
        <v>5688</v>
      </c>
    </row>
    <row r="11" spans="2:7" ht="16" x14ac:dyDescent="0.2">
      <c r="D11" s="28" t="s">
        <v>13</v>
      </c>
      <c r="E11" s="28">
        <f>SUMIF(Expense!B$2:B$51,'2'!C10,Expense!C$2:C$51)</f>
        <v>3342</v>
      </c>
    </row>
    <row r="12" spans="2:7" ht="16" x14ac:dyDescent="0.2">
      <c r="D12" s="28" t="s">
        <v>12</v>
      </c>
      <c r="E12" s="28">
        <f>SUMIF(Expense!B$2:B$51,'2'!C9,Expense!C$2:C$51)</f>
        <v>3217</v>
      </c>
    </row>
    <row r="13" spans="2:7" ht="16" x14ac:dyDescent="0.2">
      <c r="D13" s="28" t="s">
        <v>18</v>
      </c>
      <c r="E13" s="28">
        <f>SUMIF(Expense!B$2:B$51,'2'!C13,Expense!C$2:C$51)</f>
        <v>2586</v>
      </c>
    </row>
    <row r="14" spans="2:7" ht="16" x14ac:dyDescent="0.2">
      <c r="D14" s="28" t="s">
        <v>17</v>
      </c>
      <c r="E14" s="28">
        <f>SUMIF(Expense!B$2:B$51,'2'!C12,Expense!C$2:C$51)</f>
        <v>1857</v>
      </c>
    </row>
    <row r="15" spans="2:7" ht="16" x14ac:dyDescent="0.2">
      <c r="D15" s="28" t="s">
        <v>20</v>
      </c>
      <c r="E15" s="28">
        <f>SUMIF(Expense!B$2:B$51,'2'!C15,Expense!C$2:C$51)</f>
        <v>1510.9099999999999</v>
      </c>
    </row>
    <row r="16" spans="2:7" ht="16" x14ac:dyDescent="0.2">
      <c r="D16" s="28" t="s">
        <v>19</v>
      </c>
      <c r="E16" s="28">
        <f>SUMIF(Expense!B$2:B$51,'2'!C14,Expense!C$2:C$51)</f>
        <v>1411.26</v>
      </c>
    </row>
  </sheetData>
  <sortState xmlns:xlrd2="http://schemas.microsoft.com/office/spreadsheetml/2017/richdata2" ref="D6:E16">
    <sortCondition descending="1" ref="E6:E16"/>
  </sortState>
  <mergeCells count="1">
    <mergeCell ref="C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13822-38B2-4825-94FC-187C124468B6}">
  <dimension ref="B2:K15"/>
  <sheetViews>
    <sheetView workbookViewId="0">
      <selection activeCell="B2" sqref="B2"/>
    </sheetView>
  </sheetViews>
  <sheetFormatPr baseColWidth="10" defaultColWidth="8.83203125" defaultRowHeight="15" x14ac:dyDescent="0.2"/>
  <cols>
    <col min="2" max="2" width="25.1640625" bestFit="1" customWidth="1"/>
    <col min="3" max="3" width="17.83203125" bestFit="1" customWidth="1"/>
  </cols>
  <sheetData>
    <row r="2" spans="2:11" ht="44.25" customHeight="1" x14ac:dyDescent="0.2">
      <c r="B2" s="21" t="s">
        <v>38</v>
      </c>
      <c r="C2" s="74" t="s">
        <v>27</v>
      </c>
      <c r="D2" s="74"/>
      <c r="E2" s="74"/>
      <c r="F2" s="74"/>
      <c r="G2" s="74"/>
      <c r="H2" s="74"/>
      <c r="I2" s="74"/>
      <c r="J2" s="74"/>
      <c r="K2" s="74"/>
    </row>
    <row r="5" spans="2:11" ht="23.25" customHeight="1" x14ac:dyDescent="0.2">
      <c r="B5" s="20" t="s">
        <v>1</v>
      </c>
      <c r="C5" s="20" t="s">
        <v>36</v>
      </c>
    </row>
    <row r="6" spans="2:11" ht="19" x14ac:dyDescent="0.25">
      <c r="B6" s="29" t="s">
        <v>5</v>
      </c>
      <c r="C6" s="29">
        <v>7775</v>
      </c>
    </row>
    <row r="7" spans="2:11" ht="19" x14ac:dyDescent="0.25">
      <c r="B7" s="29" t="s">
        <v>9</v>
      </c>
      <c r="C7" s="29">
        <v>7464</v>
      </c>
    </row>
    <row r="8" spans="2:11" ht="19" x14ac:dyDescent="0.25">
      <c r="B8" s="29" t="s">
        <v>11</v>
      </c>
      <c r="C8" s="29">
        <v>10194.1</v>
      </c>
    </row>
    <row r="9" spans="2:11" ht="19" x14ac:dyDescent="0.25">
      <c r="B9" s="29" t="s">
        <v>12</v>
      </c>
      <c r="C9" s="29">
        <v>3217</v>
      </c>
    </row>
    <row r="10" spans="2:11" ht="19" x14ac:dyDescent="0.25">
      <c r="B10" s="29" t="s">
        <v>13</v>
      </c>
      <c r="C10" s="29">
        <v>3342</v>
      </c>
    </row>
    <row r="11" spans="2:11" ht="19" x14ac:dyDescent="0.25">
      <c r="B11" s="29" t="s">
        <v>14</v>
      </c>
      <c r="C11" s="29">
        <v>5688</v>
      </c>
    </row>
    <row r="12" spans="2:11" ht="19" x14ac:dyDescent="0.25">
      <c r="B12" s="29" t="s">
        <v>17</v>
      </c>
      <c r="C12" s="29">
        <v>1857</v>
      </c>
    </row>
    <row r="13" spans="2:11" ht="19" x14ac:dyDescent="0.25">
      <c r="B13" s="29" t="s">
        <v>18</v>
      </c>
      <c r="C13" s="29">
        <v>2586</v>
      </c>
    </row>
    <row r="14" spans="2:11" ht="19" x14ac:dyDescent="0.25">
      <c r="B14" s="29" t="s">
        <v>19</v>
      </c>
      <c r="C14" s="29">
        <v>1411.26</v>
      </c>
    </row>
    <row r="15" spans="2:11" ht="19" x14ac:dyDescent="0.25">
      <c r="B15" s="29" t="s">
        <v>20</v>
      </c>
      <c r="C15" s="29">
        <v>1510.9099999999999</v>
      </c>
    </row>
  </sheetData>
  <mergeCells count="1">
    <mergeCell ref="C2:K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F8E50-254E-44BB-9F14-196D7285F6F7}">
  <dimension ref="B2:I55"/>
  <sheetViews>
    <sheetView workbookViewId="0">
      <selection activeCell="B2" sqref="B2"/>
    </sheetView>
  </sheetViews>
  <sheetFormatPr baseColWidth="10" defaultColWidth="8.83203125" defaultRowHeight="15" x14ac:dyDescent="0.2"/>
  <cols>
    <col min="2" max="2" width="17.1640625" style="37" customWidth="1"/>
    <col min="3" max="3" width="24.5" customWidth="1"/>
    <col min="4" max="5" width="14.5" customWidth="1"/>
    <col min="7" max="7" width="13.6640625" bestFit="1" customWidth="1"/>
    <col min="8" max="8" width="14.33203125" bestFit="1" customWidth="1"/>
  </cols>
  <sheetData>
    <row r="2" spans="2:9" ht="30" customHeight="1" x14ac:dyDescent="0.2">
      <c r="B2" s="36" t="s">
        <v>39</v>
      </c>
      <c r="C2" s="56" t="s">
        <v>28</v>
      </c>
      <c r="D2" s="56"/>
      <c r="E2" s="56"/>
      <c r="F2" s="56"/>
      <c r="G2" s="56"/>
      <c r="H2" s="56"/>
      <c r="I2" s="56"/>
    </row>
    <row r="5" spans="2:9" ht="16" x14ac:dyDescent="0.2">
      <c r="B5" s="38" t="s">
        <v>0</v>
      </c>
      <c r="C5" s="38" t="s">
        <v>1</v>
      </c>
      <c r="D5" s="33" t="s">
        <v>2</v>
      </c>
      <c r="E5" s="45" t="s">
        <v>40</v>
      </c>
      <c r="G5" s="27" t="s">
        <v>40</v>
      </c>
      <c r="H5" s="19" t="s">
        <v>41</v>
      </c>
    </row>
    <row r="6" spans="2:9" x14ac:dyDescent="0.2">
      <c r="B6" s="39">
        <v>44470</v>
      </c>
      <c r="C6" s="40" t="s">
        <v>5</v>
      </c>
      <c r="D6" s="43">
        <v>2300</v>
      </c>
      <c r="E6" s="34" t="str">
        <f>TEXT(B6,"mmm")</f>
        <v>Oct</v>
      </c>
      <c r="G6" s="32" t="s">
        <v>42</v>
      </c>
      <c r="H6" s="35">
        <f>SUMIF(E$6:E$55,G6,D$6:D$55)</f>
        <v>17443.37</v>
      </c>
    </row>
    <row r="7" spans="2:9" x14ac:dyDescent="0.2">
      <c r="B7" s="41">
        <v>44470</v>
      </c>
      <c r="C7" s="42" t="s">
        <v>9</v>
      </c>
      <c r="D7" s="43">
        <v>767</v>
      </c>
      <c r="E7" s="34" t="str">
        <f t="shared" ref="E7:E55" si="0">TEXT(B7,"mmm")</f>
        <v>Oct</v>
      </c>
      <c r="G7" s="32" t="s">
        <v>43</v>
      </c>
      <c r="H7" s="35">
        <f>SUMIF(E$6:E$55,G7,D$6:D$55)</f>
        <v>18764.269999999997</v>
      </c>
    </row>
    <row r="8" spans="2:9" x14ac:dyDescent="0.2">
      <c r="B8" s="41">
        <v>44470</v>
      </c>
      <c r="C8" s="42" t="s">
        <v>11</v>
      </c>
      <c r="D8" s="44">
        <v>2500</v>
      </c>
      <c r="E8" s="34" t="str">
        <f t="shared" si="0"/>
        <v>Oct</v>
      </c>
      <c r="G8" s="32" t="s">
        <v>44</v>
      </c>
      <c r="H8" s="35">
        <f>SUMIF(E$6:E$55,G8,D$6:D$55)</f>
        <v>20837.63</v>
      </c>
    </row>
    <row r="9" spans="2:9" x14ac:dyDescent="0.2">
      <c r="B9" s="41">
        <v>44473</v>
      </c>
      <c r="C9" s="42" t="s">
        <v>12</v>
      </c>
      <c r="D9" s="43">
        <v>710</v>
      </c>
      <c r="E9" s="34" t="str">
        <f t="shared" si="0"/>
        <v>Oct</v>
      </c>
    </row>
    <row r="10" spans="2:9" x14ac:dyDescent="0.2">
      <c r="B10" s="39">
        <v>44473</v>
      </c>
      <c r="C10" s="40" t="s">
        <v>13</v>
      </c>
      <c r="D10" s="43">
        <v>760</v>
      </c>
      <c r="E10" s="34" t="str">
        <f t="shared" si="0"/>
        <v>Oct</v>
      </c>
    </row>
    <row r="11" spans="2:9" x14ac:dyDescent="0.2">
      <c r="B11" s="41">
        <v>44476</v>
      </c>
      <c r="C11" s="42" t="s">
        <v>14</v>
      </c>
      <c r="D11" s="44">
        <v>1900</v>
      </c>
      <c r="E11" s="34" t="str">
        <f t="shared" si="0"/>
        <v>Oct</v>
      </c>
    </row>
    <row r="12" spans="2:9" x14ac:dyDescent="0.2">
      <c r="B12" s="39">
        <v>44477</v>
      </c>
      <c r="C12" s="40" t="s">
        <v>17</v>
      </c>
      <c r="D12" s="43">
        <v>450</v>
      </c>
      <c r="E12" s="34" t="str">
        <f t="shared" si="0"/>
        <v>Oct</v>
      </c>
    </row>
    <row r="13" spans="2:9" x14ac:dyDescent="0.2">
      <c r="B13" s="41">
        <v>44484</v>
      </c>
      <c r="C13" s="42" t="s">
        <v>18</v>
      </c>
      <c r="D13" s="43">
        <v>620</v>
      </c>
      <c r="E13" s="34" t="str">
        <f t="shared" si="0"/>
        <v>Oct</v>
      </c>
    </row>
    <row r="14" spans="2:9" x14ac:dyDescent="0.2">
      <c r="B14" s="41">
        <v>44485</v>
      </c>
      <c r="C14" s="42" t="s">
        <v>19</v>
      </c>
      <c r="D14" s="43">
        <v>470</v>
      </c>
      <c r="E14" s="34" t="str">
        <f t="shared" si="0"/>
        <v>Oct</v>
      </c>
    </row>
    <row r="15" spans="2:9" x14ac:dyDescent="0.2">
      <c r="B15" s="41">
        <v>44487</v>
      </c>
      <c r="C15" s="42" t="s">
        <v>9</v>
      </c>
      <c r="D15" s="43">
        <v>970</v>
      </c>
      <c r="E15" s="34" t="str">
        <f t="shared" si="0"/>
        <v>Oct</v>
      </c>
    </row>
    <row r="16" spans="2:9" x14ac:dyDescent="0.2">
      <c r="B16" s="41">
        <v>44487</v>
      </c>
      <c r="C16" s="40" t="s">
        <v>5</v>
      </c>
      <c r="D16" s="44">
        <v>1075</v>
      </c>
      <c r="E16" s="34" t="str">
        <f t="shared" si="0"/>
        <v>Oct</v>
      </c>
    </row>
    <row r="17" spans="2:5" x14ac:dyDescent="0.2">
      <c r="B17" s="41">
        <v>44488</v>
      </c>
      <c r="C17" s="42" t="s">
        <v>17</v>
      </c>
      <c r="D17" s="43">
        <v>489</v>
      </c>
      <c r="E17" s="34" t="str">
        <f t="shared" si="0"/>
        <v>Oct</v>
      </c>
    </row>
    <row r="18" spans="2:5" x14ac:dyDescent="0.2">
      <c r="B18" s="41">
        <v>44491</v>
      </c>
      <c r="C18" s="42" t="s">
        <v>11</v>
      </c>
      <c r="D18" s="44">
        <v>1574.1</v>
      </c>
      <c r="E18" s="34" t="str">
        <f t="shared" si="0"/>
        <v>Oct</v>
      </c>
    </row>
    <row r="19" spans="2:5" x14ac:dyDescent="0.2">
      <c r="B19" s="41">
        <v>44491</v>
      </c>
      <c r="C19" s="42" t="s">
        <v>13</v>
      </c>
      <c r="D19" s="43">
        <v>550</v>
      </c>
      <c r="E19" s="34" t="str">
        <f t="shared" si="0"/>
        <v>Oct</v>
      </c>
    </row>
    <row r="20" spans="2:5" x14ac:dyDescent="0.2">
      <c r="B20" s="41">
        <v>44494</v>
      </c>
      <c r="C20" s="42" t="s">
        <v>20</v>
      </c>
      <c r="D20" s="43">
        <v>423</v>
      </c>
      <c r="E20" s="34" t="str">
        <f t="shared" si="0"/>
        <v>Oct</v>
      </c>
    </row>
    <row r="21" spans="2:5" x14ac:dyDescent="0.2">
      <c r="B21" s="41">
        <v>44496</v>
      </c>
      <c r="C21" s="42" t="s">
        <v>20</v>
      </c>
      <c r="D21" s="43">
        <v>358.22</v>
      </c>
      <c r="E21" s="34" t="str">
        <f t="shared" si="0"/>
        <v>Oct</v>
      </c>
    </row>
    <row r="22" spans="2:5" x14ac:dyDescent="0.2">
      <c r="B22" s="41">
        <v>44496</v>
      </c>
      <c r="C22" s="42" t="s">
        <v>18</v>
      </c>
      <c r="D22" s="43">
        <v>520</v>
      </c>
      <c r="E22" s="34" t="str">
        <f t="shared" si="0"/>
        <v>Oct</v>
      </c>
    </row>
    <row r="23" spans="2:5" x14ac:dyDescent="0.2">
      <c r="B23" s="39">
        <v>44497</v>
      </c>
      <c r="C23" s="40" t="s">
        <v>12</v>
      </c>
      <c r="D23" s="43">
        <v>300</v>
      </c>
      <c r="E23" s="34" t="str">
        <f t="shared" si="0"/>
        <v>Oct</v>
      </c>
    </row>
    <row r="24" spans="2:5" x14ac:dyDescent="0.2">
      <c r="B24" s="39">
        <v>44498</v>
      </c>
      <c r="C24" s="40" t="s">
        <v>20</v>
      </c>
      <c r="D24" s="43">
        <v>407.05</v>
      </c>
      <c r="E24" s="34" t="str">
        <f t="shared" si="0"/>
        <v>Oct</v>
      </c>
    </row>
    <row r="25" spans="2:5" x14ac:dyDescent="0.2">
      <c r="B25" s="39">
        <v>44499</v>
      </c>
      <c r="C25" s="40" t="s">
        <v>11</v>
      </c>
      <c r="D25" s="43">
        <v>300</v>
      </c>
      <c r="E25" s="34" t="str">
        <f t="shared" si="0"/>
        <v>Oct</v>
      </c>
    </row>
    <row r="26" spans="2:5" x14ac:dyDescent="0.2">
      <c r="B26" s="41">
        <v>44501</v>
      </c>
      <c r="C26" s="42" t="s">
        <v>9</v>
      </c>
      <c r="D26" s="44">
        <v>2327</v>
      </c>
      <c r="E26" s="34" t="str">
        <f t="shared" si="0"/>
        <v>Nov</v>
      </c>
    </row>
    <row r="27" spans="2:5" x14ac:dyDescent="0.2">
      <c r="B27" s="41">
        <v>44502</v>
      </c>
      <c r="C27" s="42" t="s">
        <v>14</v>
      </c>
      <c r="D27" s="43">
        <v>1150</v>
      </c>
      <c r="E27" s="34" t="str">
        <f t="shared" si="0"/>
        <v>Nov</v>
      </c>
    </row>
    <row r="28" spans="2:5" x14ac:dyDescent="0.2">
      <c r="B28" s="41">
        <v>44504</v>
      </c>
      <c r="C28" s="42" t="s">
        <v>14</v>
      </c>
      <c r="D28" s="44">
        <v>1138</v>
      </c>
      <c r="E28" s="34" t="str">
        <f t="shared" si="0"/>
        <v>Nov</v>
      </c>
    </row>
    <row r="29" spans="2:5" x14ac:dyDescent="0.2">
      <c r="B29" s="39">
        <v>44505</v>
      </c>
      <c r="C29" s="40" t="s">
        <v>21</v>
      </c>
      <c r="D29" s="43">
        <v>500</v>
      </c>
      <c r="E29" s="34" t="str">
        <f t="shared" si="0"/>
        <v>Nov</v>
      </c>
    </row>
    <row r="30" spans="2:5" x14ac:dyDescent="0.2">
      <c r="B30" s="39">
        <v>44508</v>
      </c>
      <c r="C30" s="40" t="s">
        <v>13</v>
      </c>
      <c r="D30" s="43">
        <v>702</v>
      </c>
      <c r="E30" s="34" t="str">
        <f t="shared" si="0"/>
        <v>Nov</v>
      </c>
    </row>
    <row r="31" spans="2:5" x14ac:dyDescent="0.2">
      <c r="B31" s="41">
        <v>44509</v>
      </c>
      <c r="C31" s="42" t="s">
        <v>11</v>
      </c>
      <c r="D31" s="44">
        <v>1600</v>
      </c>
      <c r="E31" s="34" t="str">
        <f t="shared" si="0"/>
        <v>Nov</v>
      </c>
    </row>
    <row r="32" spans="2:5" x14ac:dyDescent="0.2">
      <c r="B32" s="41">
        <v>44512</v>
      </c>
      <c r="C32" s="42" t="s">
        <v>12</v>
      </c>
      <c r="D32" s="43">
        <v>600</v>
      </c>
      <c r="E32" s="34" t="str">
        <f t="shared" si="0"/>
        <v>Nov</v>
      </c>
    </row>
    <row r="33" spans="2:5" x14ac:dyDescent="0.2">
      <c r="B33" s="39">
        <v>44515</v>
      </c>
      <c r="C33" s="40" t="s">
        <v>21</v>
      </c>
      <c r="D33" s="43">
        <v>900</v>
      </c>
      <c r="E33" s="34" t="str">
        <f t="shared" si="0"/>
        <v>Nov</v>
      </c>
    </row>
    <row r="34" spans="2:5" x14ac:dyDescent="0.2">
      <c r="B34" s="41">
        <v>44515</v>
      </c>
      <c r="C34" s="40" t="s">
        <v>13</v>
      </c>
      <c r="D34" s="43">
        <v>150</v>
      </c>
      <c r="E34" s="34" t="str">
        <f t="shared" si="0"/>
        <v>Nov</v>
      </c>
    </row>
    <row r="35" spans="2:5" x14ac:dyDescent="0.2">
      <c r="B35" s="39">
        <v>44515</v>
      </c>
      <c r="C35" s="40" t="s">
        <v>5</v>
      </c>
      <c r="D35" s="43">
        <v>2100</v>
      </c>
      <c r="E35" s="34" t="str">
        <f t="shared" si="0"/>
        <v>Nov</v>
      </c>
    </row>
    <row r="36" spans="2:5" x14ac:dyDescent="0.2">
      <c r="B36" s="39">
        <v>44517</v>
      </c>
      <c r="C36" s="40" t="s">
        <v>19</v>
      </c>
      <c r="D36" s="43">
        <v>470.63</v>
      </c>
      <c r="E36" s="34" t="str">
        <f t="shared" si="0"/>
        <v>Nov</v>
      </c>
    </row>
    <row r="37" spans="2:5" x14ac:dyDescent="0.2">
      <c r="B37" s="39">
        <v>44517</v>
      </c>
      <c r="C37" s="40" t="s">
        <v>20</v>
      </c>
      <c r="D37" s="43">
        <v>322.64</v>
      </c>
      <c r="E37" s="34" t="str">
        <f t="shared" si="0"/>
        <v>Nov</v>
      </c>
    </row>
    <row r="38" spans="2:5" x14ac:dyDescent="0.2">
      <c r="B38" s="39">
        <v>44518</v>
      </c>
      <c r="C38" s="42" t="s">
        <v>18</v>
      </c>
      <c r="D38" s="43">
        <v>428</v>
      </c>
      <c r="E38" s="34" t="str">
        <f t="shared" si="0"/>
        <v>Nov</v>
      </c>
    </row>
    <row r="39" spans="2:5" x14ac:dyDescent="0.2">
      <c r="B39" s="39">
        <v>44519</v>
      </c>
      <c r="C39" s="40" t="s">
        <v>12</v>
      </c>
      <c r="D39" s="43">
        <v>447</v>
      </c>
      <c r="E39" s="34" t="str">
        <f t="shared" si="0"/>
        <v>Nov</v>
      </c>
    </row>
    <row r="40" spans="2:5" x14ac:dyDescent="0.2">
      <c r="B40" s="39">
        <v>44522</v>
      </c>
      <c r="C40" s="40" t="s">
        <v>11</v>
      </c>
      <c r="D40" s="44">
        <v>1720</v>
      </c>
      <c r="E40" s="34" t="str">
        <f t="shared" si="0"/>
        <v>Nov</v>
      </c>
    </row>
    <row r="41" spans="2:5" x14ac:dyDescent="0.2">
      <c r="B41" s="41">
        <v>44524</v>
      </c>
      <c r="C41" s="42" t="s">
        <v>13</v>
      </c>
      <c r="D41" s="43">
        <v>540</v>
      </c>
      <c r="E41" s="34" t="str">
        <f t="shared" si="0"/>
        <v>Nov</v>
      </c>
    </row>
    <row r="42" spans="2:5" x14ac:dyDescent="0.2">
      <c r="B42" s="39">
        <v>44525</v>
      </c>
      <c r="C42" s="40" t="s">
        <v>17</v>
      </c>
      <c r="D42" s="43">
        <v>314</v>
      </c>
      <c r="E42" s="34" t="str">
        <f t="shared" si="0"/>
        <v>Nov</v>
      </c>
    </row>
    <row r="43" spans="2:5" x14ac:dyDescent="0.2">
      <c r="B43" s="39">
        <v>44526</v>
      </c>
      <c r="C43" s="40" t="s">
        <v>18</v>
      </c>
      <c r="D43" s="43">
        <v>518</v>
      </c>
      <c r="E43" s="34" t="str">
        <f t="shared" si="0"/>
        <v>Nov</v>
      </c>
    </row>
    <row r="44" spans="2:5" x14ac:dyDescent="0.2">
      <c r="B44" s="39">
        <v>44526</v>
      </c>
      <c r="C44" s="42" t="s">
        <v>9</v>
      </c>
      <c r="D44" s="44">
        <v>2000</v>
      </c>
      <c r="E44" s="34" t="str">
        <f t="shared" si="0"/>
        <v>Nov</v>
      </c>
    </row>
    <row r="45" spans="2:5" x14ac:dyDescent="0.2">
      <c r="B45" s="41">
        <v>44529</v>
      </c>
      <c r="C45" s="42" t="s">
        <v>17</v>
      </c>
      <c r="D45" s="43">
        <v>337</v>
      </c>
      <c r="E45" s="34" t="str">
        <f t="shared" si="0"/>
        <v>Nov</v>
      </c>
    </row>
    <row r="46" spans="2:5" x14ac:dyDescent="0.2">
      <c r="B46" s="39">
        <v>44530</v>
      </c>
      <c r="C46" s="40" t="s">
        <v>18</v>
      </c>
      <c r="D46" s="43">
        <v>500</v>
      </c>
      <c r="E46" s="34" t="str">
        <f t="shared" si="0"/>
        <v>Nov</v>
      </c>
    </row>
    <row r="47" spans="2:5" x14ac:dyDescent="0.2">
      <c r="B47" s="39">
        <v>44531</v>
      </c>
      <c r="C47" s="40" t="s">
        <v>11</v>
      </c>
      <c r="D47" s="44">
        <v>2500</v>
      </c>
      <c r="E47" s="34" t="str">
        <f t="shared" si="0"/>
        <v>Dec</v>
      </c>
    </row>
    <row r="48" spans="2:5" x14ac:dyDescent="0.2">
      <c r="B48" s="41">
        <v>44534</v>
      </c>
      <c r="C48" s="42" t="s">
        <v>12</v>
      </c>
      <c r="D48" s="43">
        <v>710</v>
      </c>
      <c r="E48" s="34" t="str">
        <f t="shared" si="0"/>
        <v>Dec</v>
      </c>
    </row>
    <row r="49" spans="2:5" x14ac:dyDescent="0.2">
      <c r="B49" s="39">
        <v>44537</v>
      </c>
      <c r="C49" s="40" t="s">
        <v>5</v>
      </c>
      <c r="D49" s="43">
        <v>2300</v>
      </c>
      <c r="E49" s="34" t="str">
        <f t="shared" si="0"/>
        <v>Dec</v>
      </c>
    </row>
    <row r="50" spans="2:5" x14ac:dyDescent="0.2">
      <c r="B50" s="39">
        <v>44539</v>
      </c>
      <c r="C50" s="40" t="s">
        <v>22</v>
      </c>
      <c r="D50" s="43">
        <v>12000</v>
      </c>
      <c r="E50" s="34" t="str">
        <f t="shared" si="0"/>
        <v>Dec</v>
      </c>
    </row>
    <row r="51" spans="2:5" x14ac:dyDescent="0.2">
      <c r="B51" s="39">
        <v>44545</v>
      </c>
      <c r="C51" s="42" t="s">
        <v>14</v>
      </c>
      <c r="D51" s="43">
        <v>1500</v>
      </c>
      <c r="E51" s="34" t="str">
        <f t="shared" si="0"/>
        <v>Dec</v>
      </c>
    </row>
    <row r="52" spans="2:5" x14ac:dyDescent="0.2">
      <c r="B52" s="39">
        <v>44547</v>
      </c>
      <c r="C52" s="40" t="s">
        <v>19</v>
      </c>
      <c r="D52" s="43">
        <v>470.63</v>
      </c>
      <c r="E52" s="34" t="str">
        <f t="shared" si="0"/>
        <v>Dec</v>
      </c>
    </row>
    <row r="53" spans="2:5" x14ac:dyDescent="0.2">
      <c r="B53" s="39">
        <v>44550</v>
      </c>
      <c r="C53" s="40" t="s">
        <v>17</v>
      </c>
      <c r="D53" s="43">
        <v>267</v>
      </c>
      <c r="E53" s="34" t="str">
        <f t="shared" si="0"/>
        <v>Dec</v>
      </c>
    </row>
    <row r="54" spans="2:5" x14ac:dyDescent="0.2">
      <c r="B54" s="39">
        <v>44553</v>
      </c>
      <c r="C54" s="40" t="s">
        <v>13</v>
      </c>
      <c r="D54" s="43">
        <v>640</v>
      </c>
      <c r="E54" s="34" t="str">
        <f t="shared" si="0"/>
        <v>Dec</v>
      </c>
    </row>
    <row r="55" spans="2:5" x14ac:dyDescent="0.2">
      <c r="B55" s="39">
        <v>44553</v>
      </c>
      <c r="C55" s="40" t="s">
        <v>12</v>
      </c>
      <c r="D55" s="43">
        <v>450</v>
      </c>
      <c r="E55" s="34" t="str">
        <f t="shared" si="0"/>
        <v>Dec</v>
      </c>
    </row>
  </sheetData>
  <mergeCells count="1">
    <mergeCell ref="C2:I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4898-BF6A-48BF-860F-69BEE3B33D58}">
  <dimension ref="B2:I19"/>
  <sheetViews>
    <sheetView workbookViewId="0">
      <selection activeCell="B7" sqref="B7:I8"/>
    </sheetView>
  </sheetViews>
  <sheetFormatPr baseColWidth="10" defaultColWidth="8.83203125" defaultRowHeight="15" x14ac:dyDescent="0.2"/>
  <sheetData>
    <row r="2" spans="2:9" ht="45.75" customHeight="1" x14ac:dyDescent="0.2">
      <c r="B2" s="17" t="s">
        <v>45</v>
      </c>
      <c r="C2" s="74" t="s">
        <v>29</v>
      </c>
      <c r="D2" s="74"/>
      <c r="E2" s="74"/>
      <c r="F2" s="74"/>
      <c r="G2" s="74"/>
      <c r="H2" s="74"/>
      <c r="I2" s="74"/>
    </row>
    <row r="5" spans="2:9" ht="23.25" customHeight="1" x14ac:dyDescent="0.2">
      <c r="B5" s="75" t="s">
        <v>46</v>
      </c>
      <c r="C5" s="76"/>
      <c r="D5" s="76"/>
      <c r="E5" s="76"/>
      <c r="F5" s="76"/>
      <c r="G5" s="76"/>
      <c r="H5" s="76"/>
      <c r="I5" s="77"/>
    </row>
    <row r="6" spans="2:9" ht="16" x14ac:dyDescent="0.2">
      <c r="B6" s="22"/>
      <c r="C6" s="23"/>
      <c r="D6" s="23"/>
      <c r="E6" s="23"/>
      <c r="F6" s="23"/>
      <c r="G6" s="23"/>
      <c r="H6" s="23"/>
      <c r="I6" s="24"/>
    </row>
    <row r="7" spans="2:9" ht="15" customHeight="1" x14ac:dyDescent="0.2">
      <c r="B7" s="78" t="s">
        <v>47</v>
      </c>
      <c r="C7" s="79"/>
      <c r="D7" s="79"/>
      <c r="E7" s="79"/>
      <c r="F7" s="79"/>
      <c r="G7" s="79"/>
      <c r="H7" s="79"/>
      <c r="I7" s="80"/>
    </row>
    <row r="8" spans="2:9" x14ac:dyDescent="0.2">
      <c r="B8" s="78"/>
      <c r="C8" s="79"/>
      <c r="D8" s="79"/>
      <c r="E8" s="79"/>
      <c r="F8" s="79"/>
      <c r="G8" s="79"/>
      <c r="H8" s="79"/>
      <c r="I8" s="80"/>
    </row>
    <row r="9" spans="2:9" x14ac:dyDescent="0.2">
      <c r="B9" s="25"/>
      <c r="I9" s="26"/>
    </row>
    <row r="10" spans="2:9" x14ac:dyDescent="0.2">
      <c r="B10" s="78" t="s">
        <v>48</v>
      </c>
      <c r="C10" s="79"/>
      <c r="D10" s="79"/>
      <c r="E10" s="79"/>
      <c r="F10" s="79"/>
      <c r="G10" s="79"/>
      <c r="H10" s="79"/>
      <c r="I10" s="80"/>
    </row>
    <row r="11" spans="2:9" x14ac:dyDescent="0.2">
      <c r="B11" s="78"/>
      <c r="C11" s="79"/>
      <c r="D11" s="79"/>
      <c r="E11" s="79"/>
      <c r="F11" s="79"/>
      <c r="G11" s="79"/>
      <c r="H11" s="79"/>
      <c r="I11" s="80"/>
    </row>
    <row r="12" spans="2:9" x14ac:dyDescent="0.2">
      <c r="B12" s="25"/>
      <c r="I12" s="26"/>
    </row>
    <row r="13" spans="2:9" x14ac:dyDescent="0.2">
      <c r="B13" s="78" t="s">
        <v>49</v>
      </c>
      <c r="C13" s="79"/>
      <c r="D13" s="79"/>
      <c r="E13" s="79"/>
      <c r="F13" s="79"/>
      <c r="G13" s="79"/>
      <c r="H13" s="79"/>
      <c r="I13" s="80"/>
    </row>
    <row r="14" spans="2:9" x14ac:dyDescent="0.2">
      <c r="B14" s="78"/>
      <c r="C14" s="79"/>
      <c r="D14" s="79"/>
      <c r="E14" s="79"/>
      <c r="F14" s="79"/>
      <c r="G14" s="79"/>
      <c r="H14" s="79"/>
      <c r="I14" s="80"/>
    </row>
    <row r="15" spans="2:9" x14ac:dyDescent="0.2">
      <c r="B15" s="78"/>
      <c r="C15" s="79"/>
      <c r="D15" s="79"/>
      <c r="E15" s="79"/>
      <c r="F15" s="79"/>
      <c r="G15" s="79"/>
      <c r="H15" s="79"/>
      <c r="I15" s="80"/>
    </row>
    <row r="16" spans="2:9" x14ac:dyDescent="0.2">
      <c r="B16" s="25"/>
      <c r="I16" s="26"/>
    </row>
    <row r="17" spans="2:9" x14ac:dyDescent="0.2">
      <c r="B17" s="78" t="s">
        <v>50</v>
      </c>
      <c r="C17" s="79"/>
      <c r="D17" s="79"/>
      <c r="E17" s="79"/>
      <c r="F17" s="79"/>
      <c r="G17" s="79"/>
      <c r="H17" s="79"/>
      <c r="I17" s="80"/>
    </row>
    <row r="18" spans="2:9" x14ac:dyDescent="0.2">
      <c r="B18" s="78"/>
      <c r="C18" s="79"/>
      <c r="D18" s="79"/>
      <c r="E18" s="79"/>
      <c r="F18" s="79"/>
      <c r="G18" s="79"/>
      <c r="H18" s="79"/>
      <c r="I18" s="80"/>
    </row>
    <row r="19" spans="2:9" x14ac:dyDescent="0.2">
      <c r="B19" s="81"/>
      <c r="C19" s="82"/>
      <c r="D19" s="82"/>
      <c r="E19" s="82"/>
      <c r="F19" s="82"/>
      <c r="G19" s="82"/>
      <c r="H19" s="82"/>
      <c r="I19" s="83"/>
    </row>
  </sheetData>
  <mergeCells count="6">
    <mergeCell ref="C2:I2"/>
    <mergeCell ref="B17:I19"/>
    <mergeCell ref="B5:I5"/>
    <mergeCell ref="B7:I8"/>
    <mergeCell ref="B10:I11"/>
    <mergeCell ref="B13: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Expense</vt:lpstr>
      <vt:lpstr>Tasks</vt:lpstr>
      <vt:lpstr>1</vt:lpstr>
      <vt:lpstr>2</vt:lpstr>
      <vt:lpstr>3</vt:lpstr>
      <vt:lpstr>4</vt:lpstr>
      <vt:lpstr>5</vt:lpstr>
      <vt:lpstr>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Poulomi Paul</dc:creator>
  <cp:keywords/>
  <dc:description/>
  <cp:lastModifiedBy>HARSHA YADAV</cp:lastModifiedBy>
  <cp:revision/>
  <dcterms:created xsi:type="dcterms:W3CDTF">2015-06-05T18:17:20Z</dcterms:created>
  <dcterms:modified xsi:type="dcterms:W3CDTF">2024-06-30T18:43:45Z</dcterms:modified>
  <cp:category/>
  <cp:contentStatus/>
</cp:coreProperties>
</file>