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t Analyst\VaR-CVaR-Project\data\"/>
    </mc:Choice>
  </mc:AlternateContent>
  <xr:revisionPtr revIDLastSave="0" documentId="13_ncr:1_{A9CC17ED-448F-41AD-B3EF-ABBABE9E85ED}" xr6:coauthVersionLast="47" xr6:coauthVersionMax="47" xr10:uidLastSave="{00000000-0000-0000-0000-000000000000}"/>
  <bookViews>
    <workbookView xWindow="-110" yWindow="-110" windowWidth="19420" windowHeight="11500" xr2:uid="{AB7F5AC5-0331-424F-AE66-26E943DCCD9D}"/>
  </bookViews>
  <sheets>
    <sheet name="Dalta_Normal_approch" sheetId="1" r:id="rId1"/>
    <sheet name="Historical_VaR_approch" sheetId="2" r:id="rId2"/>
    <sheet name="Monte_Carlo_simulation_appro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3" l="1"/>
  <c r="O7" i="3" s="1"/>
  <c r="Q10" i="3"/>
  <c r="R10" i="3"/>
  <c r="S10" i="3"/>
  <c r="Q11" i="3"/>
  <c r="R11" i="3"/>
  <c r="S11" i="3"/>
  <c r="Q12" i="3"/>
  <c r="R12" i="3"/>
  <c r="S12" i="3"/>
  <c r="Q13" i="3"/>
  <c r="R13" i="3"/>
  <c r="S13" i="3"/>
  <c r="Q14" i="3"/>
  <c r="R14" i="3"/>
  <c r="S14" i="3"/>
  <c r="Q15" i="3"/>
  <c r="R15" i="3"/>
  <c r="S15" i="3"/>
  <c r="Q16" i="3"/>
  <c r="R16" i="3"/>
  <c r="S16" i="3"/>
  <c r="Q17" i="3"/>
  <c r="R17" i="3"/>
  <c r="S17" i="3"/>
  <c r="Q18" i="3"/>
  <c r="R18" i="3"/>
  <c r="S18" i="3"/>
  <c r="Q19" i="3"/>
  <c r="R19" i="3"/>
  <c r="S19" i="3"/>
  <c r="Q20" i="3"/>
  <c r="R20" i="3"/>
  <c r="S20" i="3"/>
  <c r="Q21" i="3"/>
  <c r="R21" i="3"/>
  <c r="S21" i="3"/>
  <c r="Q22" i="3"/>
  <c r="R22" i="3"/>
  <c r="S22" i="3"/>
  <c r="Q23" i="3"/>
  <c r="R23" i="3"/>
  <c r="S23" i="3"/>
  <c r="Q24" i="3"/>
  <c r="R24" i="3"/>
  <c r="S24" i="3"/>
  <c r="Q25" i="3"/>
  <c r="R25" i="3"/>
  <c r="S25" i="3"/>
  <c r="Q26" i="3"/>
  <c r="R26" i="3"/>
  <c r="S26" i="3"/>
  <c r="Q27" i="3"/>
  <c r="R27" i="3"/>
  <c r="S27" i="3"/>
  <c r="Q28" i="3"/>
  <c r="R28" i="3"/>
  <c r="S28" i="3"/>
  <c r="Q29" i="3"/>
  <c r="R29" i="3"/>
  <c r="S29" i="3"/>
  <c r="Q30" i="3"/>
  <c r="R30" i="3"/>
  <c r="S30" i="3"/>
  <c r="Q31" i="3"/>
  <c r="R31" i="3"/>
  <c r="S31" i="3"/>
  <c r="Q32" i="3"/>
  <c r="R32" i="3"/>
  <c r="S32" i="3"/>
  <c r="Q33" i="3"/>
  <c r="R33" i="3"/>
  <c r="S33" i="3"/>
  <c r="Q34" i="3"/>
  <c r="R34" i="3"/>
  <c r="S34" i="3"/>
  <c r="Q35" i="3"/>
  <c r="R35" i="3"/>
  <c r="S35" i="3"/>
  <c r="Q36" i="3"/>
  <c r="R36" i="3"/>
  <c r="S36" i="3"/>
  <c r="Q37" i="3"/>
  <c r="R37" i="3"/>
  <c r="S37" i="3"/>
  <c r="Q38" i="3"/>
  <c r="R38" i="3"/>
  <c r="S38" i="3"/>
  <c r="Q39" i="3"/>
  <c r="R39" i="3"/>
  <c r="S39" i="3"/>
  <c r="Q40" i="3"/>
  <c r="R40" i="3"/>
  <c r="S40" i="3"/>
  <c r="Q41" i="3"/>
  <c r="R41" i="3"/>
  <c r="S41" i="3"/>
  <c r="Q42" i="3"/>
  <c r="R42" i="3"/>
  <c r="S42" i="3"/>
  <c r="Q43" i="3"/>
  <c r="R43" i="3"/>
  <c r="S43" i="3"/>
  <c r="Q44" i="3"/>
  <c r="R44" i="3"/>
  <c r="S44" i="3"/>
  <c r="Q45" i="3"/>
  <c r="R45" i="3"/>
  <c r="S45" i="3"/>
  <c r="Q46" i="3"/>
  <c r="R46" i="3"/>
  <c r="S46" i="3"/>
  <c r="Q47" i="3"/>
  <c r="R47" i="3"/>
  <c r="S47" i="3"/>
  <c r="Q48" i="3"/>
  <c r="R48" i="3"/>
  <c r="S48" i="3"/>
  <c r="Q49" i="3"/>
  <c r="R49" i="3"/>
  <c r="S49" i="3"/>
  <c r="Q50" i="3"/>
  <c r="R50" i="3"/>
  <c r="S50" i="3"/>
  <c r="Q51" i="3"/>
  <c r="R51" i="3"/>
  <c r="S51" i="3"/>
  <c r="Q52" i="3"/>
  <c r="R52" i="3"/>
  <c r="S52" i="3"/>
  <c r="Q53" i="3"/>
  <c r="R53" i="3"/>
  <c r="S53" i="3"/>
  <c r="Q54" i="3"/>
  <c r="R54" i="3"/>
  <c r="S54" i="3"/>
  <c r="Q55" i="3"/>
  <c r="R55" i="3"/>
  <c r="S55" i="3"/>
  <c r="Q56" i="3"/>
  <c r="R56" i="3"/>
  <c r="S56" i="3"/>
  <c r="Q57" i="3"/>
  <c r="R57" i="3"/>
  <c r="S57" i="3"/>
  <c r="Q58" i="3"/>
  <c r="R58" i="3"/>
  <c r="S58" i="3"/>
  <c r="Q59" i="3"/>
  <c r="R59" i="3"/>
  <c r="S59" i="3"/>
  <c r="Q60" i="3"/>
  <c r="R60" i="3"/>
  <c r="S60" i="3"/>
  <c r="Q61" i="3"/>
  <c r="R61" i="3"/>
  <c r="S61" i="3"/>
  <c r="Q62" i="3"/>
  <c r="R62" i="3"/>
  <c r="S62" i="3"/>
  <c r="Q63" i="3"/>
  <c r="R63" i="3"/>
  <c r="S63" i="3"/>
  <c r="Q64" i="3"/>
  <c r="R64" i="3"/>
  <c r="S64" i="3"/>
  <c r="Q65" i="3"/>
  <c r="R65" i="3"/>
  <c r="S65" i="3"/>
  <c r="Q66" i="3"/>
  <c r="R66" i="3"/>
  <c r="S66" i="3"/>
  <c r="Q67" i="3"/>
  <c r="R67" i="3"/>
  <c r="S67" i="3"/>
  <c r="Q68" i="3"/>
  <c r="R68" i="3"/>
  <c r="S68" i="3"/>
  <c r="Q69" i="3"/>
  <c r="R69" i="3"/>
  <c r="S69" i="3"/>
  <c r="Q70" i="3"/>
  <c r="R70" i="3"/>
  <c r="S70" i="3"/>
  <c r="Q71" i="3"/>
  <c r="R71" i="3"/>
  <c r="S71" i="3"/>
  <c r="Q72" i="3"/>
  <c r="R72" i="3"/>
  <c r="S72" i="3"/>
  <c r="Q73" i="3"/>
  <c r="R73" i="3"/>
  <c r="S73" i="3"/>
  <c r="Q74" i="3"/>
  <c r="R74" i="3"/>
  <c r="S74" i="3"/>
  <c r="Q75" i="3"/>
  <c r="R75" i="3"/>
  <c r="S75" i="3"/>
  <c r="Q76" i="3"/>
  <c r="R76" i="3"/>
  <c r="S76" i="3"/>
  <c r="Q77" i="3"/>
  <c r="R77" i="3"/>
  <c r="S77" i="3"/>
  <c r="Q78" i="3"/>
  <c r="R78" i="3"/>
  <c r="S78" i="3"/>
  <c r="Q79" i="3"/>
  <c r="R79" i="3"/>
  <c r="S79" i="3"/>
  <c r="Q80" i="3"/>
  <c r="R80" i="3"/>
  <c r="S80" i="3"/>
  <c r="Q81" i="3"/>
  <c r="R81" i="3"/>
  <c r="S81" i="3"/>
  <c r="Q82" i="3"/>
  <c r="R82" i="3"/>
  <c r="S82" i="3"/>
  <c r="Q83" i="3"/>
  <c r="R83" i="3"/>
  <c r="S83" i="3"/>
  <c r="Q84" i="3"/>
  <c r="R84" i="3"/>
  <c r="S84" i="3"/>
  <c r="Q85" i="3"/>
  <c r="R85" i="3"/>
  <c r="S85" i="3"/>
  <c r="Q86" i="3"/>
  <c r="R86" i="3"/>
  <c r="S86" i="3"/>
  <c r="Q87" i="3"/>
  <c r="R87" i="3"/>
  <c r="S87" i="3"/>
  <c r="Q88" i="3"/>
  <c r="R88" i="3"/>
  <c r="S88" i="3"/>
  <c r="Q89" i="3"/>
  <c r="R89" i="3"/>
  <c r="S89" i="3"/>
  <c r="Q90" i="3"/>
  <c r="R90" i="3"/>
  <c r="S90" i="3"/>
  <c r="Q91" i="3"/>
  <c r="R91" i="3"/>
  <c r="S91" i="3"/>
  <c r="Q92" i="3"/>
  <c r="R92" i="3"/>
  <c r="S92" i="3"/>
  <c r="Q93" i="3"/>
  <c r="R93" i="3"/>
  <c r="S93" i="3"/>
  <c r="Q94" i="3"/>
  <c r="R94" i="3"/>
  <c r="S94" i="3"/>
  <c r="Q95" i="3"/>
  <c r="R95" i="3"/>
  <c r="S95" i="3"/>
  <c r="Q96" i="3"/>
  <c r="R96" i="3"/>
  <c r="S96" i="3"/>
  <c r="Q97" i="3"/>
  <c r="R97" i="3"/>
  <c r="S97" i="3"/>
  <c r="Q98" i="3"/>
  <c r="R98" i="3"/>
  <c r="S98" i="3"/>
  <c r="Q99" i="3"/>
  <c r="R99" i="3"/>
  <c r="S99" i="3"/>
  <c r="Q100" i="3"/>
  <c r="R100" i="3"/>
  <c r="S100" i="3"/>
  <c r="Q101" i="3"/>
  <c r="R101" i="3"/>
  <c r="S101" i="3"/>
  <c r="Q102" i="3"/>
  <c r="R102" i="3"/>
  <c r="S102" i="3"/>
  <c r="Q103" i="3"/>
  <c r="R103" i="3"/>
  <c r="S103" i="3"/>
  <c r="Q104" i="3"/>
  <c r="R104" i="3"/>
  <c r="S104" i="3"/>
  <c r="Q105" i="3"/>
  <c r="R105" i="3"/>
  <c r="S105" i="3"/>
  <c r="Q106" i="3"/>
  <c r="R106" i="3"/>
  <c r="S106" i="3"/>
  <c r="Q107" i="3"/>
  <c r="R107" i="3"/>
  <c r="S107" i="3"/>
  <c r="Q108" i="3"/>
  <c r="R108" i="3"/>
  <c r="S108" i="3"/>
  <c r="Q109" i="3"/>
  <c r="R109" i="3"/>
  <c r="S109" i="3"/>
  <c r="Q110" i="3"/>
  <c r="R110" i="3"/>
  <c r="S110" i="3"/>
  <c r="Q111" i="3"/>
  <c r="R111" i="3"/>
  <c r="S111" i="3"/>
  <c r="Q112" i="3"/>
  <c r="R112" i="3"/>
  <c r="S112" i="3"/>
  <c r="Q113" i="3"/>
  <c r="R113" i="3"/>
  <c r="S113" i="3"/>
  <c r="Q114" i="3"/>
  <c r="R114" i="3"/>
  <c r="S114" i="3"/>
  <c r="Q115" i="3"/>
  <c r="R115" i="3"/>
  <c r="S115" i="3"/>
  <c r="Q116" i="3"/>
  <c r="R116" i="3"/>
  <c r="S116" i="3"/>
  <c r="Q117" i="3"/>
  <c r="R117" i="3"/>
  <c r="S117" i="3"/>
  <c r="Q118" i="3"/>
  <c r="R118" i="3"/>
  <c r="S118" i="3"/>
  <c r="Q119" i="3"/>
  <c r="R119" i="3"/>
  <c r="S119" i="3"/>
  <c r="Q120" i="3"/>
  <c r="R120" i="3"/>
  <c r="S120" i="3"/>
  <c r="Q121" i="3"/>
  <c r="R121" i="3"/>
  <c r="S121" i="3"/>
  <c r="Q122" i="3"/>
  <c r="R122" i="3"/>
  <c r="S122" i="3"/>
  <c r="Q123" i="3"/>
  <c r="R123" i="3"/>
  <c r="S123" i="3"/>
  <c r="Q124" i="3"/>
  <c r="R124" i="3"/>
  <c r="S124" i="3"/>
  <c r="Q125" i="3"/>
  <c r="R125" i="3"/>
  <c r="S125" i="3"/>
  <c r="Q126" i="3"/>
  <c r="R126" i="3"/>
  <c r="S126" i="3"/>
  <c r="Q127" i="3"/>
  <c r="R127" i="3"/>
  <c r="S127" i="3"/>
  <c r="Q128" i="3"/>
  <c r="R128" i="3"/>
  <c r="S128" i="3"/>
  <c r="Q129" i="3"/>
  <c r="R129" i="3"/>
  <c r="S129" i="3"/>
  <c r="Q130" i="3"/>
  <c r="R130" i="3"/>
  <c r="S130" i="3"/>
  <c r="Q131" i="3"/>
  <c r="R131" i="3"/>
  <c r="S131" i="3"/>
  <c r="Q132" i="3"/>
  <c r="R132" i="3"/>
  <c r="S132" i="3"/>
  <c r="Q133" i="3"/>
  <c r="R133" i="3"/>
  <c r="S133" i="3"/>
  <c r="Q134" i="3"/>
  <c r="R134" i="3"/>
  <c r="S134" i="3"/>
  <c r="Q135" i="3"/>
  <c r="R135" i="3"/>
  <c r="S135" i="3"/>
  <c r="Q136" i="3"/>
  <c r="R136" i="3"/>
  <c r="S136" i="3"/>
  <c r="Q137" i="3"/>
  <c r="R137" i="3"/>
  <c r="S137" i="3"/>
  <c r="Q138" i="3"/>
  <c r="R138" i="3"/>
  <c r="S138" i="3"/>
  <c r="Q139" i="3"/>
  <c r="R139" i="3"/>
  <c r="S139" i="3"/>
  <c r="Q140" i="3"/>
  <c r="R140" i="3"/>
  <c r="S140" i="3"/>
  <c r="Q141" i="3"/>
  <c r="R141" i="3"/>
  <c r="S141" i="3"/>
  <c r="Q142" i="3"/>
  <c r="R142" i="3"/>
  <c r="S142" i="3"/>
  <c r="Q143" i="3"/>
  <c r="R143" i="3"/>
  <c r="S143" i="3"/>
  <c r="Q144" i="3"/>
  <c r="R144" i="3"/>
  <c r="S144" i="3"/>
  <c r="Q145" i="3"/>
  <c r="R145" i="3"/>
  <c r="S145" i="3"/>
  <c r="Q146" i="3"/>
  <c r="R146" i="3"/>
  <c r="S146" i="3"/>
  <c r="Q147" i="3"/>
  <c r="R147" i="3"/>
  <c r="S147" i="3"/>
  <c r="Q148" i="3"/>
  <c r="R148" i="3"/>
  <c r="S148" i="3"/>
  <c r="Q149" i="3"/>
  <c r="R149" i="3"/>
  <c r="S149" i="3"/>
  <c r="Q150" i="3"/>
  <c r="R150" i="3"/>
  <c r="S150" i="3"/>
  <c r="Q151" i="3"/>
  <c r="R151" i="3"/>
  <c r="S151" i="3"/>
  <c r="Q152" i="3"/>
  <c r="R152" i="3"/>
  <c r="S152" i="3"/>
  <c r="Q153" i="3"/>
  <c r="R153" i="3"/>
  <c r="S153" i="3"/>
  <c r="Q154" i="3"/>
  <c r="R154" i="3"/>
  <c r="S154" i="3"/>
  <c r="Q155" i="3"/>
  <c r="R155" i="3"/>
  <c r="S155" i="3"/>
  <c r="Q156" i="3"/>
  <c r="R156" i="3"/>
  <c r="S156" i="3"/>
  <c r="Q157" i="3"/>
  <c r="R157" i="3"/>
  <c r="S157" i="3"/>
  <c r="Q158" i="3"/>
  <c r="R158" i="3"/>
  <c r="S158" i="3"/>
  <c r="Q159" i="3"/>
  <c r="R159" i="3"/>
  <c r="S159" i="3"/>
  <c r="Q160" i="3"/>
  <c r="R160" i="3"/>
  <c r="S160" i="3"/>
  <c r="Q161" i="3"/>
  <c r="R161" i="3"/>
  <c r="S161" i="3"/>
  <c r="Q162" i="3"/>
  <c r="R162" i="3"/>
  <c r="S162" i="3"/>
  <c r="Q163" i="3"/>
  <c r="R163" i="3"/>
  <c r="S163" i="3"/>
  <c r="Q164" i="3"/>
  <c r="R164" i="3"/>
  <c r="S164" i="3"/>
  <c r="Q165" i="3"/>
  <c r="R165" i="3"/>
  <c r="S165" i="3"/>
  <c r="Q166" i="3"/>
  <c r="R166" i="3"/>
  <c r="S166" i="3"/>
  <c r="Q167" i="3"/>
  <c r="R167" i="3"/>
  <c r="S167" i="3"/>
  <c r="Q168" i="3"/>
  <c r="R168" i="3"/>
  <c r="S168" i="3"/>
  <c r="Q169" i="3"/>
  <c r="R169" i="3"/>
  <c r="S169" i="3"/>
  <c r="Q170" i="3"/>
  <c r="R170" i="3"/>
  <c r="S170" i="3"/>
  <c r="Q171" i="3"/>
  <c r="R171" i="3"/>
  <c r="S171" i="3"/>
  <c r="Q172" i="3"/>
  <c r="R172" i="3"/>
  <c r="S172" i="3"/>
  <c r="Q173" i="3"/>
  <c r="R173" i="3"/>
  <c r="S173" i="3"/>
  <c r="Q174" i="3"/>
  <c r="R174" i="3"/>
  <c r="S174" i="3"/>
  <c r="Q175" i="3"/>
  <c r="R175" i="3"/>
  <c r="S175" i="3"/>
  <c r="Q176" i="3"/>
  <c r="R176" i="3"/>
  <c r="S176" i="3"/>
  <c r="Q177" i="3"/>
  <c r="R177" i="3"/>
  <c r="S177" i="3"/>
  <c r="Q178" i="3"/>
  <c r="R178" i="3"/>
  <c r="S178" i="3"/>
  <c r="Q179" i="3"/>
  <c r="R179" i="3"/>
  <c r="S179" i="3"/>
  <c r="Q180" i="3"/>
  <c r="R180" i="3"/>
  <c r="S180" i="3"/>
  <c r="Q181" i="3"/>
  <c r="R181" i="3"/>
  <c r="S181" i="3"/>
  <c r="Q182" i="3"/>
  <c r="R182" i="3"/>
  <c r="S182" i="3"/>
  <c r="Q183" i="3"/>
  <c r="R183" i="3"/>
  <c r="S183" i="3"/>
  <c r="Q184" i="3"/>
  <c r="R184" i="3"/>
  <c r="S184" i="3"/>
  <c r="Q185" i="3"/>
  <c r="R185" i="3"/>
  <c r="S185" i="3"/>
  <c r="Q186" i="3"/>
  <c r="R186" i="3"/>
  <c r="S186" i="3"/>
  <c r="Q187" i="3"/>
  <c r="R187" i="3"/>
  <c r="S187" i="3"/>
  <c r="Q188" i="3"/>
  <c r="R188" i="3"/>
  <c r="S188" i="3"/>
  <c r="Q189" i="3"/>
  <c r="R189" i="3"/>
  <c r="S189" i="3"/>
  <c r="Q190" i="3"/>
  <c r="R190" i="3"/>
  <c r="S190" i="3"/>
  <c r="Q191" i="3"/>
  <c r="R191" i="3"/>
  <c r="S191" i="3"/>
  <c r="Q192" i="3"/>
  <c r="R192" i="3"/>
  <c r="S192" i="3"/>
  <c r="Q193" i="3"/>
  <c r="R193" i="3"/>
  <c r="S193" i="3"/>
  <c r="Q194" i="3"/>
  <c r="R194" i="3"/>
  <c r="S194" i="3"/>
  <c r="Q195" i="3"/>
  <c r="R195" i="3"/>
  <c r="S195" i="3"/>
  <c r="Q196" i="3"/>
  <c r="R196" i="3"/>
  <c r="S196" i="3"/>
  <c r="Q197" i="3"/>
  <c r="R197" i="3"/>
  <c r="S197" i="3"/>
  <c r="Q198" i="3"/>
  <c r="R198" i="3"/>
  <c r="S198" i="3"/>
  <c r="Q199" i="3"/>
  <c r="R199" i="3"/>
  <c r="S199" i="3"/>
  <c r="Q200" i="3"/>
  <c r="R200" i="3"/>
  <c r="S200" i="3"/>
  <c r="Q201" i="3"/>
  <c r="R201" i="3"/>
  <c r="S201" i="3"/>
  <c r="Q202" i="3"/>
  <c r="R202" i="3"/>
  <c r="S202" i="3"/>
  <c r="Q203" i="3"/>
  <c r="R203" i="3"/>
  <c r="S203" i="3"/>
  <c r="Q204" i="3"/>
  <c r="R204" i="3"/>
  <c r="S204" i="3"/>
  <c r="Q205" i="3"/>
  <c r="R205" i="3"/>
  <c r="S205" i="3"/>
  <c r="Q206" i="3"/>
  <c r="R206" i="3"/>
  <c r="S206" i="3"/>
  <c r="Q207" i="3"/>
  <c r="R207" i="3"/>
  <c r="S207" i="3"/>
  <c r="Q208" i="3"/>
  <c r="R208" i="3"/>
  <c r="S208" i="3"/>
  <c r="Q209" i="3"/>
  <c r="R209" i="3"/>
  <c r="S209" i="3"/>
  <c r="Q210" i="3"/>
  <c r="R210" i="3"/>
  <c r="S210" i="3"/>
  <c r="Q211" i="3"/>
  <c r="R211" i="3"/>
  <c r="S211" i="3"/>
  <c r="Q212" i="3"/>
  <c r="R212" i="3"/>
  <c r="S212" i="3"/>
  <c r="Q213" i="3"/>
  <c r="R213" i="3"/>
  <c r="S213" i="3"/>
  <c r="Q214" i="3"/>
  <c r="R214" i="3"/>
  <c r="S214" i="3"/>
  <c r="Q215" i="3"/>
  <c r="R215" i="3"/>
  <c r="S215" i="3"/>
  <c r="Q216" i="3"/>
  <c r="R216" i="3"/>
  <c r="S216" i="3"/>
  <c r="Q217" i="3"/>
  <c r="R217" i="3"/>
  <c r="S217" i="3"/>
  <c r="Q218" i="3"/>
  <c r="R218" i="3"/>
  <c r="S218" i="3"/>
  <c r="Q219" i="3"/>
  <c r="R219" i="3"/>
  <c r="S219" i="3"/>
  <c r="Q220" i="3"/>
  <c r="R220" i="3"/>
  <c r="S220" i="3"/>
  <c r="Q221" i="3"/>
  <c r="R221" i="3"/>
  <c r="S221" i="3"/>
  <c r="Q222" i="3"/>
  <c r="R222" i="3"/>
  <c r="S222" i="3"/>
  <c r="Q223" i="3"/>
  <c r="R223" i="3"/>
  <c r="S223" i="3"/>
  <c r="Q224" i="3"/>
  <c r="R224" i="3"/>
  <c r="S224" i="3"/>
  <c r="Q225" i="3"/>
  <c r="R225" i="3"/>
  <c r="S225" i="3"/>
  <c r="Q226" i="3"/>
  <c r="R226" i="3"/>
  <c r="S226" i="3"/>
  <c r="Q227" i="3"/>
  <c r="R227" i="3"/>
  <c r="S227" i="3"/>
  <c r="Q228" i="3"/>
  <c r="R228" i="3"/>
  <c r="S228" i="3"/>
  <c r="Q229" i="3"/>
  <c r="R229" i="3"/>
  <c r="S229" i="3"/>
  <c r="Q230" i="3"/>
  <c r="R230" i="3"/>
  <c r="S230" i="3"/>
  <c r="Q231" i="3"/>
  <c r="R231" i="3"/>
  <c r="S231" i="3"/>
  <c r="Q232" i="3"/>
  <c r="R232" i="3"/>
  <c r="S232" i="3"/>
  <c r="Q233" i="3"/>
  <c r="R233" i="3"/>
  <c r="S233" i="3"/>
  <c r="Q234" i="3"/>
  <c r="R234" i="3"/>
  <c r="S234" i="3"/>
  <c r="Q235" i="3"/>
  <c r="R235" i="3"/>
  <c r="S235" i="3"/>
  <c r="Q236" i="3"/>
  <c r="R236" i="3"/>
  <c r="S236" i="3"/>
  <c r="Q237" i="3"/>
  <c r="R237" i="3"/>
  <c r="S237" i="3"/>
  <c r="Q238" i="3"/>
  <c r="R238" i="3"/>
  <c r="S238" i="3"/>
  <c r="Q239" i="3"/>
  <c r="R239" i="3"/>
  <c r="S239" i="3"/>
  <c r="Q240" i="3"/>
  <c r="R240" i="3"/>
  <c r="S240" i="3"/>
  <c r="Q241" i="3"/>
  <c r="R241" i="3"/>
  <c r="S241" i="3"/>
  <c r="Q242" i="3"/>
  <c r="R242" i="3"/>
  <c r="S242" i="3"/>
  <c r="Q243" i="3"/>
  <c r="R243" i="3"/>
  <c r="S243" i="3"/>
  <c r="Q244" i="3"/>
  <c r="R244" i="3"/>
  <c r="S244" i="3"/>
  <c r="Q245" i="3"/>
  <c r="R245" i="3"/>
  <c r="S245" i="3"/>
  <c r="Q246" i="3"/>
  <c r="R246" i="3"/>
  <c r="S246" i="3"/>
  <c r="Q247" i="3"/>
  <c r="R247" i="3"/>
  <c r="S247" i="3"/>
  <c r="Q248" i="3"/>
  <c r="R248" i="3"/>
  <c r="S248" i="3"/>
  <c r="Q249" i="3"/>
  <c r="R249" i="3"/>
  <c r="S249" i="3"/>
  <c r="Q250" i="3"/>
  <c r="R250" i="3"/>
  <c r="S250" i="3"/>
  <c r="Q251" i="3"/>
  <c r="R251" i="3"/>
  <c r="S251" i="3"/>
  <c r="Q252" i="3"/>
  <c r="R252" i="3"/>
  <c r="S252" i="3"/>
  <c r="Q253" i="3"/>
  <c r="R253" i="3"/>
  <c r="S253" i="3"/>
  <c r="Q254" i="3"/>
  <c r="R254" i="3"/>
  <c r="S254" i="3"/>
  <c r="Q255" i="3"/>
  <c r="R255" i="3"/>
  <c r="S255" i="3"/>
  <c r="Q256" i="3"/>
  <c r="R256" i="3"/>
  <c r="S256" i="3"/>
  <c r="Q257" i="3"/>
  <c r="R257" i="3"/>
  <c r="S257" i="3"/>
  <c r="Q258" i="3"/>
  <c r="R258" i="3"/>
  <c r="S258" i="3"/>
  <c r="Q259" i="3"/>
  <c r="R259" i="3"/>
  <c r="S259" i="3"/>
  <c r="Q260" i="3"/>
  <c r="R260" i="3"/>
  <c r="S260" i="3"/>
  <c r="Q261" i="3"/>
  <c r="R261" i="3"/>
  <c r="S261" i="3"/>
  <c r="Q262" i="3"/>
  <c r="R262" i="3"/>
  <c r="S262" i="3"/>
  <c r="Q263" i="3"/>
  <c r="R263" i="3"/>
  <c r="S263" i="3"/>
  <c r="Q264" i="3"/>
  <c r="R264" i="3"/>
  <c r="S264" i="3"/>
  <c r="Q265" i="3"/>
  <c r="R265" i="3"/>
  <c r="S265" i="3"/>
  <c r="Q266" i="3"/>
  <c r="R266" i="3"/>
  <c r="S266" i="3"/>
  <c r="Q267" i="3"/>
  <c r="R267" i="3"/>
  <c r="S267" i="3"/>
  <c r="Q268" i="3"/>
  <c r="R268" i="3"/>
  <c r="S268" i="3"/>
  <c r="Q269" i="3"/>
  <c r="R269" i="3"/>
  <c r="S269" i="3"/>
  <c r="Q270" i="3"/>
  <c r="R270" i="3"/>
  <c r="S270" i="3"/>
  <c r="Q271" i="3"/>
  <c r="R271" i="3"/>
  <c r="S271" i="3"/>
  <c r="Q272" i="3"/>
  <c r="R272" i="3"/>
  <c r="S272" i="3"/>
  <c r="Q273" i="3"/>
  <c r="R273" i="3"/>
  <c r="S273" i="3"/>
  <c r="Q274" i="3"/>
  <c r="R274" i="3"/>
  <c r="S274" i="3"/>
  <c r="Q275" i="3"/>
  <c r="R275" i="3"/>
  <c r="S275" i="3"/>
  <c r="Q276" i="3"/>
  <c r="R276" i="3"/>
  <c r="S276" i="3"/>
  <c r="Q277" i="3"/>
  <c r="R277" i="3"/>
  <c r="S277" i="3"/>
  <c r="Q278" i="3"/>
  <c r="R278" i="3"/>
  <c r="S278" i="3"/>
  <c r="Q279" i="3"/>
  <c r="R279" i="3"/>
  <c r="S279" i="3"/>
  <c r="Q280" i="3"/>
  <c r="R280" i="3"/>
  <c r="S280" i="3"/>
  <c r="Q281" i="3"/>
  <c r="R281" i="3"/>
  <c r="S281" i="3"/>
  <c r="Q282" i="3"/>
  <c r="R282" i="3"/>
  <c r="S282" i="3"/>
  <c r="Q283" i="3"/>
  <c r="R283" i="3"/>
  <c r="S283" i="3"/>
  <c r="Q284" i="3"/>
  <c r="R284" i="3"/>
  <c r="S284" i="3"/>
  <c r="Q285" i="3"/>
  <c r="R285" i="3"/>
  <c r="S285" i="3"/>
  <c r="Q286" i="3"/>
  <c r="R286" i="3"/>
  <c r="S286" i="3"/>
  <c r="Q287" i="3"/>
  <c r="R287" i="3"/>
  <c r="S287" i="3"/>
  <c r="Q288" i="3"/>
  <c r="R288" i="3"/>
  <c r="S288" i="3"/>
  <c r="Q289" i="3"/>
  <c r="R289" i="3"/>
  <c r="S289" i="3"/>
  <c r="Q290" i="3"/>
  <c r="R290" i="3"/>
  <c r="S290" i="3"/>
  <c r="Q291" i="3"/>
  <c r="R291" i="3"/>
  <c r="S291" i="3"/>
  <c r="Q292" i="3"/>
  <c r="R292" i="3"/>
  <c r="S292" i="3"/>
  <c r="Q293" i="3"/>
  <c r="R293" i="3"/>
  <c r="S293" i="3"/>
  <c r="Q294" i="3"/>
  <c r="R294" i="3"/>
  <c r="S294" i="3"/>
  <c r="Q295" i="3"/>
  <c r="R295" i="3"/>
  <c r="S295" i="3"/>
  <c r="Q296" i="3"/>
  <c r="R296" i="3"/>
  <c r="S296" i="3"/>
  <c r="Q297" i="3"/>
  <c r="R297" i="3"/>
  <c r="S297" i="3"/>
  <c r="Q298" i="3"/>
  <c r="R298" i="3"/>
  <c r="S298" i="3"/>
  <c r="Q299" i="3"/>
  <c r="R299" i="3"/>
  <c r="S299" i="3"/>
  <c r="Q300" i="3"/>
  <c r="R300" i="3"/>
  <c r="S300" i="3"/>
  <c r="Q301" i="3"/>
  <c r="R301" i="3"/>
  <c r="S301" i="3"/>
  <c r="Q302" i="3"/>
  <c r="R302" i="3"/>
  <c r="S302" i="3"/>
  <c r="Q303" i="3"/>
  <c r="R303" i="3"/>
  <c r="S303" i="3"/>
  <c r="Q304" i="3"/>
  <c r="R304" i="3"/>
  <c r="S304" i="3"/>
  <c r="Q305" i="3"/>
  <c r="R305" i="3"/>
  <c r="S305" i="3"/>
  <c r="Q306" i="3"/>
  <c r="R306" i="3"/>
  <c r="S306" i="3"/>
  <c r="Q307" i="3"/>
  <c r="R307" i="3"/>
  <c r="S307" i="3"/>
  <c r="Q308" i="3"/>
  <c r="R308" i="3"/>
  <c r="S308" i="3"/>
  <c r="Q309" i="3"/>
  <c r="R309" i="3"/>
  <c r="S309" i="3"/>
  <c r="Q310" i="3"/>
  <c r="R310" i="3"/>
  <c r="S310" i="3"/>
  <c r="O311" i="2"/>
  <c r="N311" i="2"/>
  <c r="M311" i="2"/>
  <c r="O310" i="2"/>
  <c r="N310" i="2"/>
  <c r="M310" i="2"/>
  <c r="O309" i="2"/>
  <c r="N309" i="2"/>
  <c r="M309" i="2"/>
  <c r="O308" i="2"/>
  <c r="N308" i="2"/>
  <c r="M308" i="2"/>
  <c r="O307" i="2"/>
  <c r="N307" i="2"/>
  <c r="M307" i="2"/>
  <c r="O306" i="2"/>
  <c r="N306" i="2"/>
  <c r="M306" i="2"/>
  <c r="O305" i="2"/>
  <c r="N305" i="2"/>
  <c r="M305" i="2"/>
  <c r="O304" i="2"/>
  <c r="N304" i="2"/>
  <c r="M304" i="2"/>
  <c r="O303" i="2"/>
  <c r="N303" i="2"/>
  <c r="M303" i="2"/>
  <c r="O302" i="2"/>
  <c r="N302" i="2"/>
  <c r="M302" i="2"/>
  <c r="O301" i="2"/>
  <c r="N301" i="2"/>
  <c r="M301" i="2"/>
  <c r="O300" i="2"/>
  <c r="N300" i="2"/>
  <c r="M300" i="2"/>
  <c r="O299" i="2"/>
  <c r="N299" i="2"/>
  <c r="M299" i="2"/>
  <c r="O298" i="2"/>
  <c r="N298" i="2"/>
  <c r="M298" i="2"/>
  <c r="O297" i="2"/>
  <c r="N297" i="2"/>
  <c r="M297" i="2"/>
  <c r="O296" i="2"/>
  <c r="N296" i="2"/>
  <c r="M296" i="2"/>
  <c r="O295" i="2"/>
  <c r="N295" i="2"/>
  <c r="M295" i="2"/>
  <c r="O294" i="2"/>
  <c r="N294" i="2"/>
  <c r="M294" i="2"/>
  <c r="O293" i="2"/>
  <c r="N293" i="2"/>
  <c r="M293" i="2"/>
  <c r="O292" i="2"/>
  <c r="N292" i="2"/>
  <c r="M292" i="2"/>
  <c r="O291" i="2"/>
  <c r="N291" i="2"/>
  <c r="M291" i="2"/>
  <c r="O290" i="2"/>
  <c r="N290" i="2"/>
  <c r="M290" i="2"/>
  <c r="O289" i="2"/>
  <c r="N289" i="2"/>
  <c r="M289" i="2"/>
  <c r="O288" i="2"/>
  <c r="N288" i="2"/>
  <c r="M288" i="2"/>
  <c r="O287" i="2"/>
  <c r="N287" i="2"/>
  <c r="M287" i="2"/>
  <c r="O286" i="2"/>
  <c r="N286" i="2"/>
  <c r="M286" i="2"/>
  <c r="O285" i="2"/>
  <c r="N285" i="2"/>
  <c r="M285" i="2"/>
  <c r="O284" i="2"/>
  <c r="N284" i="2"/>
  <c r="M284" i="2"/>
  <c r="O283" i="2"/>
  <c r="N283" i="2"/>
  <c r="M283" i="2"/>
  <c r="O282" i="2"/>
  <c r="N282" i="2"/>
  <c r="M282" i="2"/>
  <c r="O281" i="2"/>
  <c r="N281" i="2"/>
  <c r="M281" i="2"/>
  <c r="O280" i="2"/>
  <c r="N280" i="2"/>
  <c r="M280" i="2"/>
  <c r="O279" i="2"/>
  <c r="N279" i="2"/>
  <c r="M279" i="2"/>
  <c r="O278" i="2"/>
  <c r="N278" i="2"/>
  <c r="M278" i="2"/>
  <c r="O277" i="2"/>
  <c r="N277" i="2"/>
  <c r="M277" i="2"/>
  <c r="O276" i="2"/>
  <c r="N276" i="2"/>
  <c r="M276" i="2"/>
  <c r="O275" i="2"/>
  <c r="N275" i="2"/>
  <c r="M275" i="2"/>
  <c r="O274" i="2"/>
  <c r="N274" i="2"/>
  <c r="M274" i="2"/>
  <c r="O273" i="2"/>
  <c r="N273" i="2"/>
  <c r="M273" i="2"/>
  <c r="O272" i="2"/>
  <c r="N272" i="2"/>
  <c r="M272" i="2"/>
  <c r="O271" i="2"/>
  <c r="N271" i="2"/>
  <c r="M271" i="2"/>
  <c r="O270" i="2"/>
  <c r="N270" i="2"/>
  <c r="M270" i="2"/>
  <c r="O269" i="2"/>
  <c r="N269" i="2"/>
  <c r="M269" i="2"/>
  <c r="O268" i="2"/>
  <c r="N268" i="2"/>
  <c r="M268" i="2"/>
  <c r="O267" i="2"/>
  <c r="N267" i="2"/>
  <c r="M267" i="2"/>
  <c r="O266" i="2"/>
  <c r="N266" i="2"/>
  <c r="M266" i="2"/>
  <c r="O265" i="2"/>
  <c r="N265" i="2"/>
  <c r="M265" i="2"/>
  <c r="O264" i="2"/>
  <c r="N264" i="2"/>
  <c r="M264" i="2"/>
  <c r="O263" i="2"/>
  <c r="N263" i="2"/>
  <c r="M263" i="2"/>
  <c r="O262" i="2"/>
  <c r="N262" i="2"/>
  <c r="M262" i="2"/>
  <c r="O261" i="2"/>
  <c r="N261" i="2"/>
  <c r="M261" i="2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J7" i="2"/>
  <c r="K5" i="2" s="1"/>
  <c r="K6" i="2"/>
  <c r="P37" i="1"/>
  <c r="P34" i="1"/>
  <c r="G9" i="1"/>
  <c r="K7" i="1"/>
  <c r="K4" i="1"/>
  <c r="R18" i="1"/>
  <c r="S17" i="1"/>
  <c r="Q18" i="1"/>
  <c r="S16" i="1"/>
  <c r="Q17" i="1"/>
  <c r="R16" i="1"/>
  <c r="O10" i="1"/>
  <c r="O11" i="1"/>
  <c r="O12" i="1"/>
  <c r="R10" i="1" s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10" i="1"/>
  <c r="Q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10" i="1"/>
  <c r="P10" i="1" s="1"/>
  <c r="J7" i="1"/>
  <c r="K5" i="1" s="1"/>
  <c r="G16" i="1"/>
  <c r="F7" i="2"/>
  <c r="J9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G3" i="1"/>
  <c r="F3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4" i="2"/>
  <c r="U13" i="3" l="1"/>
  <c r="U10" i="3"/>
  <c r="V10" i="3"/>
  <c r="T10" i="3"/>
  <c r="T13" i="3"/>
  <c r="V13" i="3"/>
  <c r="O4" i="3"/>
  <c r="O5" i="3"/>
  <c r="O6" i="3"/>
  <c r="K6" i="1"/>
  <c r="P22" i="1" s="1" a="1"/>
  <c r="P22" i="1" s="1"/>
  <c r="D3" i="2"/>
  <c r="D4" i="2" s="1"/>
  <c r="E4" i="3"/>
  <c r="D4" i="3"/>
  <c r="K7" i="2"/>
  <c r="K4" i="2"/>
  <c r="E3" i="1"/>
  <c r="D3" i="1"/>
  <c r="W18" i="3" l="1"/>
  <c r="W30" i="3"/>
  <c r="W42" i="3"/>
  <c r="W54" i="3"/>
  <c r="W66" i="3"/>
  <c r="W78" i="3"/>
  <c r="W90" i="3"/>
  <c r="W102" i="3"/>
  <c r="W114" i="3"/>
  <c r="W126" i="3"/>
  <c r="W138" i="3"/>
  <c r="Z138" i="3" s="1"/>
  <c r="W150" i="3"/>
  <c r="Z150" i="3" s="1"/>
  <c r="W162" i="3"/>
  <c r="W174" i="3"/>
  <c r="W186" i="3"/>
  <c r="W198" i="3"/>
  <c r="W210" i="3"/>
  <c r="W222" i="3"/>
  <c r="W234" i="3"/>
  <c r="W246" i="3"/>
  <c r="W258" i="3"/>
  <c r="W13" i="3"/>
  <c r="W25" i="3"/>
  <c r="W37" i="3"/>
  <c r="Z37" i="3" s="1"/>
  <c r="W49" i="3"/>
  <c r="W61" i="3"/>
  <c r="W73" i="3"/>
  <c r="W85" i="3"/>
  <c r="W97" i="3"/>
  <c r="W109" i="3"/>
  <c r="W121" i="3"/>
  <c r="W133" i="3"/>
  <c r="W145" i="3"/>
  <c r="W157" i="3"/>
  <c r="Z157" i="3" s="1"/>
  <c r="W169" i="3"/>
  <c r="Z169" i="3" s="1"/>
  <c r="W181" i="3"/>
  <c r="Z181" i="3" s="1"/>
  <c r="W193" i="3"/>
  <c r="W205" i="3"/>
  <c r="W217" i="3"/>
  <c r="W229" i="3"/>
  <c r="W241" i="3"/>
  <c r="W253" i="3"/>
  <c r="W23" i="3"/>
  <c r="W40" i="3"/>
  <c r="W44" i="3"/>
  <c r="W59" i="3"/>
  <c r="Z59" i="3" s="1"/>
  <c r="W76" i="3"/>
  <c r="W80" i="3"/>
  <c r="Z80" i="3" s="1"/>
  <c r="W95" i="3"/>
  <c r="W112" i="3"/>
  <c r="W116" i="3"/>
  <c r="W131" i="3"/>
  <c r="W148" i="3"/>
  <c r="W11" i="3"/>
  <c r="W16" i="3"/>
  <c r="W20" i="3"/>
  <c r="W35" i="3"/>
  <c r="W52" i="3"/>
  <c r="W56" i="3"/>
  <c r="W71" i="3"/>
  <c r="Z71" i="3" s="1"/>
  <c r="W88" i="3"/>
  <c r="W92" i="3"/>
  <c r="W107" i="3"/>
  <c r="W124" i="3"/>
  <c r="W128" i="3"/>
  <c r="W143" i="3"/>
  <c r="W160" i="3"/>
  <c r="W164" i="3"/>
  <c r="W179" i="3"/>
  <c r="W196" i="3"/>
  <c r="W200" i="3"/>
  <c r="Z200" i="3" s="1"/>
  <c r="W215" i="3"/>
  <c r="Z215" i="3" s="1"/>
  <c r="W232" i="3"/>
  <c r="W236" i="3"/>
  <c r="W251" i="3"/>
  <c r="W19" i="3"/>
  <c r="W21" i="3"/>
  <c r="W38" i="3"/>
  <c r="W55" i="3"/>
  <c r="W57" i="3"/>
  <c r="W74" i="3"/>
  <c r="W91" i="3"/>
  <c r="W93" i="3"/>
  <c r="W110" i="3"/>
  <c r="Z110" i="3" s="1"/>
  <c r="W127" i="3"/>
  <c r="W129" i="3"/>
  <c r="W146" i="3"/>
  <c r="W152" i="3"/>
  <c r="W156" i="3"/>
  <c r="W158" i="3"/>
  <c r="W170" i="3"/>
  <c r="W184" i="3"/>
  <c r="W188" i="3"/>
  <c r="W192" i="3"/>
  <c r="W194" i="3"/>
  <c r="W206" i="3"/>
  <c r="Z206" i="3" s="1"/>
  <c r="W220" i="3"/>
  <c r="W224" i="3"/>
  <c r="W228" i="3"/>
  <c r="W230" i="3"/>
  <c r="W242" i="3"/>
  <c r="W256" i="3"/>
  <c r="W267" i="3"/>
  <c r="W279" i="3"/>
  <c r="W291" i="3"/>
  <c r="W303" i="3"/>
  <c r="W36" i="3"/>
  <c r="W72" i="3"/>
  <c r="Z72" i="3" s="1"/>
  <c r="W108" i="3"/>
  <c r="W144" i="3"/>
  <c r="W154" i="3"/>
  <c r="W172" i="3"/>
  <c r="W190" i="3"/>
  <c r="W208" i="3"/>
  <c r="W15" i="3"/>
  <c r="W24" i="3"/>
  <c r="W26" i="3"/>
  <c r="W43" i="3"/>
  <c r="Z43" i="3" s="1"/>
  <c r="W51" i="3"/>
  <c r="Z51" i="3" s="1"/>
  <c r="W60" i="3"/>
  <c r="W62" i="3"/>
  <c r="W79" i="3"/>
  <c r="W87" i="3"/>
  <c r="W96" i="3"/>
  <c r="W98" i="3"/>
  <c r="W115" i="3"/>
  <c r="W123" i="3"/>
  <c r="W132" i="3"/>
  <c r="W134" i="3"/>
  <c r="W163" i="3"/>
  <c r="W199" i="3"/>
  <c r="W235" i="3"/>
  <c r="Z235" i="3" s="1"/>
  <c r="W271" i="3"/>
  <c r="W283" i="3"/>
  <c r="W295" i="3"/>
  <c r="W307" i="3"/>
  <c r="W22" i="3"/>
  <c r="W28" i="3"/>
  <c r="W41" i="3"/>
  <c r="W45" i="3"/>
  <c r="W47" i="3"/>
  <c r="W58" i="3"/>
  <c r="W64" i="3"/>
  <c r="W77" i="3"/>
  <c r="W81" i="3"/>
  <c r="W83" i="3"/>
  <c r="W94" i="3"/>
  <c r="W100" i="3"/>
  <c r="W113" i="3"/>
  <c r="W117" i="3"/>
  <c r="W119" i="3"/>
  <c r="W130" i="3"/>
  <c r="W136" i="3"/>
  <c r="W149" i="3"/>
  <c r="Z149" i="3" s="1"/>
  <c r="W151" i="3"/>
  <c r="W161" i="3"/>
  <c r="Z161" i="3" s="1"/>
  <c r="W165" i="3"/>
  <c r="W175" i="3"/>
  <c r="W183" i="3"/>
  <c r="W185" i="3"/>
  <c r="W187" i="3"/>
  <c r="W197" i="3"/>
  <c r="W201" i="3"/>
  <c r="W211" i="3"/>
  <c r="W219" i="3"/>
  <c r="W221" i="3"/>
  <c r="W223" i="3"/>
  <c r="Z223" i="3" s="1"/>
  <c r="W233" i="3"/>
  <c r="Z233" i="3" s="1"/>
  <c r="W237" i="3"/>
  <c r="W247" i="3"/>
  <c r="W255" i="3"/>
  <c r="W257" i="3"/>
  <c r="W266" i="3"/>
  <c r="W278" i="3"/>
  <c r="W290" i="3"/>
  <c r="W302" i="3"/>
  <c r="W29" i="3"/>
  <c r="W34" i="3"/>
  <c r="W50" i="3"/>
  <c r="W101" i="3"/>
  <c r="W106" i="3"/>
  <c r="W122" i="3"/>
  <c r="W254" i="3"/>
  <c r="W53" i="3"/>
  <c r="W69" i="3"/>
  <c r="W82" i="3"/>
  <c r="W125" i="3"/>
  <c r="W141" i="3"/>
  <c r="W166" i="3"/>
  <c r="W173" i="3"/>
  <c r="W178" i="3"/>
  <c r="Z178" i="3" s="1"/>
  <c r="W203" i="3"/>
  <c r="Z203" i="3" s="1"/>
  <c r="W32" i="3"/>
  <c r="W104" i="3"/>
  <c r="W139" i="3"/>
  <c r="W218" i="3"/>
  <c r="W245" i="3"/>
  <c r="W48" i="3"/>
  <c r="W120" i="3"/>
  <c r="W171" i="3"/>
  <c r="W176" i="3"/>
  <c r="W213" i="3"/>
  <c r="W243" i="3"/>
  <c r="W273" i="3"/>
  <c r="Z273" i="3" s="1"/>
  <c r="W297" i="3"/>
  <c r="W309" i="3"/>
  <c r="W17" i="3"/>
  <c r="W105" i="3"/>
  <c r="W118" i="3"/>
  <c r="W182" i="3"/>
  <c r="W68" i="3"/>
  <c r="W140" i="3"/>
  <c r="W209" i="3"/>
  <c r="W155" i="3"/>
  <c r="W67" i="3"/>
  <c r="W225" i="3"/>
  <c r="W227" i="3"/>
  <c r="W252" i="3"/>
  <c r="W259" i="3"/>
  <c r="W285" i="3"/>
  <c r="W10" i="3"/>
  <c r="W33" i="3"/>
  <c r="W46" i="3"/>
  <c r="W89" i="3"/>
  <c r="W31" i="3"/>
  <c r="W103" i="3"/>
  <c r="Z103" i="3" s="1"/>
  <c r="W177" i="3"/>
  <c r="W202" i="3"/>
  <c r="Z202" i="3" s="1"/>
  <c r="W214" i="3"/>
  <c r="W84" i="3"/>
  <c r="W27" i="3"/>
  <c r="W75" i="3"/>
  <c r="W99" i="3"/>
  <c r="W147" i="3"/>
  <c r="W159" i="3"/>
  <c r="W191" i="3"/>
  <c r="W239" i="3"/>
  <c r="W250" i="3"/>
  <c r="W261" i="3"/>
  <c r="W263" i="3"/>
  <c r="W265" i="3"/>
  <c r="W275" i="3"/>
  <c r="W277" i="3"/>
  <c r="W287" i="3"/>
  <c r="W289" i="3"/>
  <c r="W299" i="3"/>
  <c r="W301" i="3"/>
  <c r="W189" i="3"/>
  <c r="W216" i="3"/>
  <c r="W248" i="3"/>
  <c r="W269" i="3"/>
  <c r="W281" i="3"/>
  <c r="W293" i="3"/>
  <c r="W305" i="3"/>
  <c r="W12" i="3"/>
  <c r="W14" i="3"/>
  <c r="W65" i="3"/>
  <c r="W70" i="3"/>
  <c r="W86" i="3"/>
  <c r="W137" i="3"/>
  <c r="W142" i="3"/>
  <c r="W167" i="3"/>
  <c r="W204" i="3"/>
  <c r="W226" i="3"/>
  <c r="W39" i="3"/>
  <c r="W207" i="3"/>
  <c r="W270" i="3"/>
  <c r="W282" i="3"/>
  <c r="W294" i="3"/>
  <c r="W306" i="3"/>
  <c r="W231" i="3"/>
  <c r="W238" i="3"/>
  <c r="W111" i="3"/>
  <c r="W135" i="3"/>
  <c r="Z135" i="3" s="1"/>
  <c r="W240" i="3"/>
  <c r="W180" i="3"/>
  <c r="W264" i="3"/>
  <c r="W276" i="3"/>
  <c r="W288" i="3"/>
  <c r="W300" i="3"/>
  <c r="W244" i="3"/>
  <c r="W268" i="3"/>
  <c r="W280" i="3"/>
  <c r="W292" i="3"/>
  <c r="W304" i="3"/>
  <c r="W195" i="3"/>
  <c r="W274" i="3"/>
  <c r="Z274" i="3" s="1"/>
  <c r="W286" i="3"/>
  <c r="W298" i="3"/>
  <c r="W310" i="3"/>
  <c r="W262" i="3"/>
  <c r="W63" i="3"/>
  <c r="W153" i="3"/>
  <c r="W212" i="3"/>
  <c r="W168" i="3"/>
  <c r="W272" i="3"/>
  <c r="W284" i="3"/>
  <c r="W296" i="3"/>
  <c r="W308" i="3"/>
  <c r="Z308" i="3" s="1"/>
  <c r="W249" i="3"/>
  <c r="Z249" i="3" s="1"/>
  <c r="W260" i="3"/>
  <c r="X10" i="3"/>
  <c r="X23" i="3"/>
  <c r="X35" i="3"/>
  <c r="X47" i="3"/>
  <c r="X59" i="3"/>
  <c r="X71" i="3"/>
  <c r="X83" i="3"/>
  <c r="X95" i="3"/>
  <c r="X107" i="3"/>
  <c r="X119" i="3"/>
  <c r="Z119" i="3" s="1"/>
  <c r="X131" i="3"/>
  <c r="X143" i="3"/>
  <c r="X155" i="3"/>
  <c r="X167" i="3"/>
  <c r="X179" i="3"/>
  <c r="X191" i="3"/>
  <c r="X203" i="3"/>
  <c r="X215" i="3"/>
  <c r="X227" i="3"/>
  <c r="X239" i="3"/>
  <c r="X251" i="3"/>
  <c r="X18" i="3"/>
  <c r="Z18" i="3" s="1"/>
  <c r="X30" i="3"/>
  <c r="X42" i="3"/>
  <c r="X54" i="3"/>
  <c r="X66" i="3"/>
  <c r="X78" i="3"/>
  <c r="X90" i="3"/>
  <c r="X102" i="3"/>
  <c r="X114" i="3"/>
  <c r="X126" i="3"/>
  <c r="X138" i="3"/>
  <c r="X150" i="3"/>
  <c r="X162" i="3"/>
  <c r="Z162" i="3" s="1"/>
  <c r="X174" i="3"/>
  <c r="Z174" i="3" s="1"/>
  <c r="X186" i="3"/>
  <c r="X198" i="3"/>
  <c r="X210" i="3"/>
  <c r="X222" i="3"/>
  <c r="X234" i="3"/>
  <c r="X246" i="3"/>
  <c r="X12" i="3"/>
  <c r="X21" i="3"/>
  <c r="X25" i="3"/>
  <c r="X57" i="3"/>
  <c r="X61" i="3"/>
  <c r="X93" i="3"/>
  <c r="X97" i="3"/>
  <c r="X129" i="3"/>
  <c r="X133" i="3"/>
  <c r="X33" i="3"/>
  <c r="X37" i="3"/>
  <c r="X69" i="3"/>
  <c r="X73" i="3"/>
  <c r="X105" i="3"/>
  <c r="X109" i="3"/>
  <c r="X141" i="3"/>
  <c r="X145" i="3"/>
  <c r="X177" i="3"/>
  <c r="X181" i="3"/>
  <c r="X213" i="3"/>
  <c r="X217" i="3"/>
  <c r="X249" i="3"/>
  <c r="X253" i="3"/>
  <c r="X262" i="3"/>
  <c r="X27" i="3"/>
  <c r="X46" i="3"/>
  <c r="X63" i="3"/>
  <c r="X82" i="3"/>
  <c r="Z82" i="3" s="1"/>
  <c r="X99" i="3"/>
  <c r="X118" i="3"/>
  <c r="X135" i="3"/>
  <c r="X166" i="3"/>
  <c r="X168" i="3"/>
  <c r="X176" i="3"/>
  <c r="X178" i="3"/>
  <c r="X202" i="3"/>
  <c r="X204" i="3"/>
  <c r="X212" i="3"/>
  <c r="X214" i="3"/>
  <c r="X238" i="3"/>
  <c r="X240" i="3"/>
  <c r="X248" i="3"/>
  <c r="X250" i="3"/>
  <c r="X258" i="3"/>
  <c r="X272" i="3"/>
  <c r="X284" i="3"/>
  <c r="X296" i="3"/>
  <c r="X308" i="3"/>
  <c r="X19" i="3"/>
  <c r="X38" i="3"/>
  <c r="X40" i="3"/>
  <c r="X55" i="3"/>
  <c r="X74" i="3"/>
  <c r="X76" i="3"/>
  <c r="X91" i="3"/>
  <c r="X110" i="3"/>
  <c r="X112" i="3"/>
  <c r="X127" i="3"/>
  <c r="X146" i="3"/>
  <c r="X148" i="3"/>
  <c r="X152" i="3"/>
  <c r="X156" i="3"/>
  <c r="X158" i="3"/>
  <c r="X160" i="3"/>
  <c r="X170" i="3"/>
  <c r="X184" i="3"/>
  <c r="X188" i="3"/>
  <c r="X192" i="3"/>
  <c r="X194" i="3"/>
  <c r="X196" i="3"/>
  <c r="X206" i="3"/>
  <c r="X220" i="3"/>
  <c r="X13" i="3"/>
  <c r="X32" i="3"/>
  <c r="X34" i="3"/>
  <c r="X49" i="3"/>
  <c r="Z49" i="3" s="1"/>
  <c r="X68" i="3"/>
  <c r="X70" i="3"/>
  <c r="Z70" i="3" s="1"/>
  <c r="X85" i="3"/>
  <c r="X104" i="3"/>
  <c r="X106" i="3"/>
  <c r="X121" i="3"/>
  <c r="X140" i="3"/>
  <c r="X142" i="3"/>
  <c r="X264" i="3"/>
  <c r="X276" i="3"/>
  <c r="X288" i="3"/>
  <c r="X300" i="3"/>
  <c r="X15" i="3"/>
  <c r="Z15" i="3" s="1"/>
  <c r="X24" i="3"/>
  <c r="X26" i="3"/>
  <c r="X43" i="3"/>
  <c r="X51" i="3"/>
  <c r="X60" i="3"/>
  <c r="X62" i="3"/>
  <c r="X79" i="3"/>
  <c r="X87" i="3"/>
  <c r="X96" i="3"/>
  <c r="X98" i="3"/>
  <c r="X115" i="3"/>
  <c r="X123" i="3"/>
  <c r="Z123" i="3" s="1"/>
  <c r="X132" i="3"/>
  <c r="Z132" i="3" s="1"/>
  <c r="X134" i="3"/>
  <c r="X163" i="3"/>
  <c r="X199" i="3"/>
  <c r="X235" i="3"/>
  <c r="X271" i="3"/>
  <c r="X283" i="3"/>
  <c r="X295" i="3"/>
  <c r="X307" i="3"/>
  <c r="X183" i="3"/>
  <c r="X195" i="3"/>
  <c r="X229" i="3"/>
  <c r="Z229" i="3" s="1"/>
  <c r="X231" i="3"/>
  <c r="X236" i="3"/>
  <c r="X247" i="3"/>
  <c r="X256" i="3"/>
  <c r="X11" i="3"/>
  <c r="X29" i="3"/>
  <c r="X50" i="3"/>
  <c r="X101" i="3"/>
  <c r="X122" i="3"/>
  <c r="X193" i="3"/>
  <c r="X254" i="3"/>
  <c r="X45" i="3"/>
  <c r="X56" i="3"/>
  <c r="X64" i="3"/>
  <c r="X77" i="3"/>
  <c r="X117" i="3"/>
  <c r="X125" i="3"/>
  <c r="X149" i="3"/>
  <c r="X161" i="3"/>
  <c r="X223" i="3"/>
  <c r="X16" i="3"/>
  <c r="X88" i="3"/>
  <c r="X201" i="3"/>
  <c r="X218" i="3"/>
  <c r="Z218" i="3" s="1"/>
  <c r="X225" i="3"/>
  <c r="X281" i="3"/>
  <c r="X293" i="3"/>
  <c r="X86" i="3"/>
  <c r="X219" i="3"/>
  <c r="X228" i="3"/>
  <c r="X20" i="3"/>
  <c r="X28" i="3"/>
  <c r="X41" i="3"/>
  <c r="X81" i="3"/>
  <c r="X92" i="3"/>
  <c r="X100" i="3"/>
  <c r="X113" i="3"/>
  <c r="Z113" i="3" s="1"/>
  <c r="X165" i="3"/>
  <c r="X31" i="3"/>
  <c r="X52" i="3"/>
  <c r="X124" i="3"/>
  <c r="X172" i="3"/>
  <c r="X53" i="3"/>
  <c r="X72" i="3"/>
  <c r="X128" i="3"/>
  <c r="X136" i="3"/>
  <c r="X144" i="3"/>
  <c r="X173" i="3"/>
  <c r="X67" i="3"/>
  <c r="Z67" i="3" s="1"/>
  <c r="X139" i="3"/>
  <c r="X241" i="3"/>
  <c r="X245" i="3"/>
  <c r="X252" i="3"/>
  <c r="X305" i="3"/>
  <c r="X65" i="3"/>
  <c r="X137" i="3"/>
  <c r="X17" i="3"/>
  <c r="Z17" i="3" s="1"/>
  <c r="X36" i="3"/>
  <c r="X89" i="3"/>
  <c r="X108" i="3"/>
  <c r="X182" i="3"/>
  <c r="Z182" i="3" s="1"/>
  <c r="X224" i="3"/>
  <c r="X103" i="3"/>
  <c r="X48" i="3"/>
  <c r="X80" i="3"/>
  <c r="X120" i="3"/>
  <c r="X154" i="3"/>
  <c r="X164" i="3"/>
  <c r="X169" i="3"/>
  <c r="X171" i="3"/>
  <c r="X208" i="3"/>
  <c r="X221" i="3"/>
  <c r="X243" i="3"/>
  <c r="X257" i="3"/>
  <c r="X259" i="3"/>
  <c r="X267" i="3"/>
  <c r="X273" i="3"/>
  <c r="X279" i="3"/>
  <c r="X285" i="3"/>
  <c r="X291" i="3"/>
  <c r="X297" i="3"/>
  <c r="X303" i="3"/>
  <c r="X309" i="3"/>
  <c r="X22" i="3"/>
  <c r="Z22" i="3" s="1"/>
  <c r="X75" i="3"/>
  <c r="Z75" i="3" s="1"/>
  <c r="X94" i="3"/>
  <c r="X147" i="3"/>
  <c r="X159" i="3"/>
  <c r="X211" i="3"/>
  <c r="X237" i="3"/>
  <c r="X261" i="3"/>
  <c r="X263" i="3"/>
  <c r="X265" i="3"/>
  <c r="X275" i="3"/>
  <c r="X277" i="3"/>
  <c r="X287" i="3"/>
  <c r="Z287" i="3" s="1"/>
  <c r="X289" i="3"/>
  <c r="Z289" i="3" s="1"/>
  <c r="X299" i="3"/>
  <c r="X301" i="3"/>
  <c r="X157" i="3"/>
  <c r="X187" i="3"/>
  <c r="X189" i="3"/>
  <c r="X216" i="3"/>
  <c r="X230" i="3"/>
  <c r="X232" i="3"/>
  <c r="X255" i="3"/>
  <c r="X269" i="3"/>
  <c r="X14" i="3"/>
  <c r="X151" i="3"/>
  <c r="X190" i="3"/>
  <c r="X197" i="3"/>
  <c r="X200" i="3"/>
  <c r="X180" i="3"/>
  <c r="X58" i="3"/>
  <c r="X153" i="3"/>
  <c r="X175" i="3"/>
  <c r="X209" i="3"/>
  <c r="X278" i="3"/>
  <c r="X290" i="3"/>
  <c r="X302" i="3"/>
  <c r="X226" i="3"/>
  <c r="X39" i="3"/>
  <c r="X84" i="3"/>
  <c r="X207" i="3"/>
  <c r="X270" i="3"/>
  <c r="X282" i="3"/>
  <c r="X294" i="3"/>
  <c r="X306" i="3"/>
  <c r="X111" i="3"/>
  <c r="X205" i="3"/>
  <c r="X244" i="3"/>
  <c r="X268" i="3"/>
  <c r="X280" i="3"/>
  <c r="Z280" i="3" s="1"/>
  <c r="X292" i="3"/>
  <c r="X304" i="3"/>
  <c r="X44" i="3"/>
  <c r="X130" i="3"/>
  <c r="X185" i="3"/>
  <c r="X274" i="3"/>
  <c r="X286" i="3"/>
  <c r="X298" i="3"/>
  <c r="X310" i="3"/>
  <c r="X242" i="3"/>
  <c r="X266" i="3"/>
  <c r="Z266" i="3" s="1"/>
  <c r="X116" i="3"/>
  <c r="X233" i="3"/>
  <c r="X260" i="3"/>
  <c r="Y16" i="3"/>
  <c r="Y28" i="3"/>
  <c r="Y40" i="3"/>
  <c r="Y52" i="3"/>
  <c r="Y64" i="3"/>
  <c r="Y76" i="3"/>
  <c r="Y88" i="3"/>
  <c r="Y100" i="3"/>
  <c r="Y112" i="3"/>
  <c r="Z112" i="3" s="1"/>
  <c r="Y124" i="3"/>
  <c r="Z124" i="3" s="1"/>
  <c r="Y136" i="3"/>
  <c r="Y148" i="3"/>
  <c r="Y160" i="3"/>
  <c r="Y172" i="3"/>
  <c r="Y184" i="3"/>
  <c r="Y196" i="3"/>
  <c r="Y208" i="3"/>
  <c r="Y220" i="3"/>
  <c r="Y232" i="3"/>
  <c r="Y244" i="3"/>
  <c r="Y256" i="3"/>
  <c r="Y10" i="3"/>
  <c r="Z10" i="3" s="1"/>
  <c r="Y23" i="3"/>
  <c r="Y35" i="3"/>
  <c r="Y47" i="3"/>
  <c r="Y59" i="3"/>
  <c r="Y71" i="3"/>
  <c r="Y83" i="3"/>
  <c r="Y95" i="3"/>
  <c r="Y107" i="3"/>
  <c r="Y119" i="3"/>
  <c r="Y131" i="3"/>
  <c r="Y143" i="3"/>
  <c r="Y155" i="3"/>
  <c r="Y167" i="3"/>
  <c r="Y179" i="3"/>
  <c r="Y191" i="3"/>
  <c r="Y203" i="3"/>
  <c r="Y215" i="3"/>
  <c r="Y227" i="3"/>
  <c r="Y239" i="3"/>
  <c r="Y251" i="3"/>
  <c r="Y38" i="3"/>
  <c r="Y42" i="3"/>
  <c r="Y74" i="3"/>
  <c r="Y78" i="3"/>
  <c r="Y110" i="3"/>
  <c r="Y114" i="3"/>
  <c r="Y146" i="3"/>
  <c r="Y14" i="3"/>
  <c r="Y18" i="3"/>
  <c r="Y50" i="3"/>
  <c r="Y54" i="3"/>
  <c r="Y86" i="3"/>
  <c r="Y90" i="3"/>
  <c r="Y122" i="3"/>
  <c r="Y126" i="3"/>
  <c r="Y158" i="3"/>
  <c r="Y162" i="3"/>
  <c r="Y194" i="3"/>
  <c r="Y198" i="3"/>
  <c r="Y230" i="3"/>
  <c r="Y234" i="3"/>
  <c r="Y29" i="3"/>
  <c r="Y44" i="3"/>
  <c r="Y48" i="3"/>
  <c r="Y65" i="3"/>
  <c r="Y80" i="3"/>
  <c r="Y84" i="3"/>
  <c r="Z84" i="3" s="1"/>
  <c r="Y101" i="3"/>
  <c r="Y116" i="3"/>
  <c r="Y120" i="3"/>
  <c r="Y137" i="3"/>
  <c r="Y150" i="3"/>
  <c r="Y164" i="3"/>
  <c r="Y174" i="3"/>
  <c r="Y180" i="3"/>
  <c r="Y182" i="3"/>
  <c r="Y186" i="3"/>
  <c r="Y200" i="3"/>
  <c r="Y210" i="3"/>
  <c r="Y216" i="3"/>
  <c r="Y218" i="3"/>
  <c r="Y222" i="3"/>
  <c r="Y236" i="3"/>
  <c r="Y246" i="3"/>
  <c r="Y252" i="3"/>
  <c r="Y254" i="3"/>
  <c r="Y265" i="3"/>
  <c r="Y277" i="3"/>
  <c r="Y289" i="3"/>
  <c r="Y301" i="3"/>
  <c r="Y21" i="3"/>
  <c r="Y27" i="3"/>
  <c r="Y46" i="3"/>
  <c r="Y57" i="3"/>
  <c r="Y63" i="3"/>
  <c r="Y82" i="3"/>
  <c r="Y93" i="3"/>
  <c r="Y99" i="3"/>
  <c r="Y118" i="3"/>
  <c r="Y129" i="3"/>
  <c r="Z129" i="3" s="1"/>
  <c r="Y135" i="3"/>
  <c r="Y166" i="3"/>
  <c r="Y168" i="3"/>
  <c r="Y176" i="3"/>
  <c r="Y178" i="3"/>
  <c r="Y202" i="3"/>
  <c r="Y204" i="3"/>
  <c r="Y212" i="3"/>
  <c r="Y214" i="3"/>
  <c r="Y17" i="3"/>
  <c r="Y30" i="3"/>
  <c r="Y53" i="3"/>
  <c r="Y66" i="3"/>
  <c r="Y89" i="3"/>
  <c r="Y102" i="3"/>
  <c r="Y125" i="3"/>
  <c r="Y138" i="3"/>
  <c r="Y269" i="3"/>
  <c r="Y281" i="3"/>
  <c r="Y293" i="3"/>
  <c r="Y305" i="3"/>
  <c r="Y13" i="3"/>
  <c r="Y32" i="3"/>
  <c r="Y34" i="3"/>
  <c r="Y49" i="3"/>
  <c r="Y68" i="3"/>
  <c r="Y70" i="3"/>
  <c r="Y85" i="3"/>
  <c r="Y104" i="3"/>
  <c r="Y106" i="3"/>
  <c r="Y121" i="3"/>
  <c r="Y140" i="3"/>
  <c r="Y142" i="3"/>
  <c r="Y181" i="3"/>
  <c r="Y217" i="3"/>
  <c r="Y253" i="3"/>
  <c r="Y264" i="3"/>
  <c r="Y276" i="3"/>
  <c r="Y288" i="3"/>
  <c r="Y300" i="3"/>
  <c r="Y39" i="3"/>
  <c r="Z39" i="3" s="1"/>
  <c r="Y58" i="3"/>
  <c r="Y111" i="3"/>
  <c r="Y130" i="3"/>
  <c r="Y151" i="3"/>
  <c r="Y153" i="3"/>
  <c r="Y188" i="3"/>
  <c r="Y190" i="3"/>
  <c r="Y205" i="3"/>
  <c r="Y207" i="3"/>
  <c r="Y249" i="3"/>
  <c r="Y260" i="3"/>
  <c r="Z260" i="3" s="1"/>
  <c r="Y262" i="3"/>
  <c r="Y268" i="3"/>
  <c r="Y270" i="3"/>
  <c r="Y274" i="3"/>
  <c r="Y280" i="3"/>
  <c r="Y282" i="3"/>
  <c r="Y286" i="3"/>
  <c r="Y292" i="3"/>
  <c r="Y294" i="3"/>
  <c r="Y298" i="3"/>
  <c r="Y304" i="3"/>
  <c r="Y306" i="3"/>
  <c r="Y310" i="3"/>
  <c r="Y37" i="3"/>
  <c r="Y61" i="3"/>
  <c r="Y109" i="3"/>
  <c r="Y133" i="3"/>
  <c r="Y183" i="3"/>
  <c r="Y195" i="3"/>
  <c r="Y229" i="3"/>
  <c r="Y231" i="3"/>
  <c r="Y247" i="3"/>
  <c r="Z247" i="3" s="1"/>
  <c r="Y69" i="3"/>
  <c r="Y77" i="3"/>
  <c r="Y144" i="3"/>
  <c r="Y12" i="3"/>
  <c r="Y25" i="3"/>
  <c r="Y157" i="3"/>
  <c r="Y187" i="3"/>
  <c r="Y235" i="3"/>
  <c r="Y33" i="3"/>
  <c r="Y105" i="3"/>
  <c r="Y228" i="3"/>
  <c r="Y20" i="3"/>
  <c r="Y36" i="3"/>
  <c r="Y41" i="3"/>
  <c r="Y81" i="3"/>
  <c r="Y92" i="3"/>
  <c r="Y108" i="3"/>
  <c r="Y165" i="3"/>
  <c r="Y11" i="3"/>
  <c r="Y24" i="3"/>
  <c r="Y96" i="3"/>
  <c r="Y141" i="3"/>
  <c r="Y156" i="3"/>
  <c r="Y193" i="3"/>
  <c r="Y45" i="3"/>
  <c r="Y56" i="3"/>
  <c r="Y72" i="3"/>
  <c r="Y117" i="3"/>
  <c r="Y128" i="3"/>
  <c r="Y149" i="3"/>
  <c r="Y161" i="3"/>
  <c r="Y173" i="3"/>
  <c r="Y223" i="3"/>
  <c r="Y287" i="3"/>
  <c r="Y299" i="3"/>
  <c r="Y73" i="3"/>
  <c r="Y97" i="3"/>
  <c r="Y145" i="3"/>
  <c r="Y189" i="3"/>
  <c r="Y255" i="3"/>
  <c r="Y60" i="3"/>
  <c r="Y132" i="3"/>
  <c r="Y219" i="3"/>
  <c r="Y113" i="3"/>
  <c r="Y177" i="3"/>
  <c r="Y19" i="3"/>
  <c r="Y67" i="3"/>
  <c r="Y91" i="3"/>
  <c r="Y139" i="3"/>
  <c r="Z139" i="3" s="1"/>
  <c r="Y201" i="3"/>
  <c r="Y213" i="3"/>
  <c r="Y225" i="3"/>
  <c r="Y241" i="3"/>
  <c r="Y245" i="3"/>
  <c r="Y271" i="3"/>
  <c r="Y283" i="3"/>
  <c r="Y295" i="3"/>
  <c r="Y307" i="3"/>
  <c r="Y43" i="3"/>
  <c r="Y51" i="3"/>
  <c r="Y62" i="3"/>
  <c r="Y115" i="3"/>
  <c r="Y123" i="3"/>
  <c r="Y134" i="3"/>
  <c r="Y152" i="3"/>
  <c r="Y154" i="3"/>
  <c r="Y169" i="3"/>
  <c r="Y171" i="3"/>
  <c r="Y206" i="3"/>
  <c r="Y221" i="3"/>
  <c r="Y243" i="3"/>
  <c r="Y250" i="3"/>
  <c r="Y257" i="3"/>
  <c r="Z257" i="3" s="1"/>
  <c r="Y259" i="3"/>
  <c r="Y267" i="3"/>
  <c r="Y273" i="3"/>
  <c r="Y279" i="3"/>
  <c r="Y285" i="3"/>
  <c r="Y291" i="3"/>
  <c r="Y297" i="3"/>
  <c r="Y303" i="3"/>
  <c r="Y309" i="3"/>
  <c r="Y22" i="3"/>
  <c r="Y75" i="3"/>
  <c r="Y94" i="3"/>
  <c r="Y147" i="3"/>
  <c r="Y159" i="3"/>
  <c r="Y199" i="3"/>
  <c r="Y211" i="3"/>
  <c r="Y237" i="3"/>
  <c r="Y248" i="3"/>
  <c r="Y261" i="3"/>
  <c r="Y263" i="3"/>
  <c r="Y275" i="3"/>
  <c r="Y103" i="3"/>
  <c r="Y258" i="3"/>
  <c r="Y170" i="3"/>
  <c r="Y238" i="3"/>
  <c r="Y15" i="3"/>
  <c r="Y242" i="3"/>
  <c r="Y79" i="3"/>
  <c r="Y209" i="3"/>
  <c r="Y266" i="3"/>
  <c r="Y278" i="3"/>
  <c r="Y290" i="3"/>
  <c r="Y296" i="3"/>
  <c r="Y308" i="3"/>
  <c r="Y98" i="3"/>
  <c r="Y226" i="3"/>
  <c r="Y87" i="3"/>
  <c r="Y197" i="3"/>
  <c r="Y224" i="3"/>
  <c r="Y163" i="3"/>
  <c r="Y55" i="3"/>
  <c r="Y26" i="3"/>
  <c r="Y185" i="3"/>
  <c r="Y192" i="3"/>
  <c r="Y127" i="3"/>
  <c r="Y175" i="3"/>
  <c r="Y272" i="3"/>
  <c r="Y284" i="3"/>
  <c r="Y302" i="3"/>
  <c r="Y233" i="3"/>
  <c r="Y31" i="3"/>
  <c r="Y240" i="3"/>
  <c r="P25" i="1"/>
  <c r="P43" i="1"/>
  <c r="P40" i="1"/>
  <c r="P31" i="1"/>
  <c r="P28" i="1"/>
  <c r="E3" i="2"/>
  <c r="E4" i="2" s="1"/>
  <c r="P22" i="2"/>
  <c r="P34" i="2"/>
  <c r="P46" i="2"/>
  <c r="P58" i="2"/>
  <c r="P70" i="2"/>
  <c r="P82" i="2"/>
  <c r="P94" i="2"/>
  <c r="P106" i="2"/>
  <c r="P118" i="2"/>
  <c r="P130" i="2"/>
  <c r="P142" i="2"/>
  <c r="P154" i="2"/>
  <c r="P166" i="2"/>
  <c r="P178" i="2"/>
  <c r="P190" i="2"/>
  <c r="P202" i="2"/>
  <c r="P214" i="2"/>
  <c r="P226" i="2"/>
  <c r="P238" i="2"/>
  <c r="P250" i="2"/>
  <c r="P262" i="2"/>
  <c r="P274" i="2"/>
  <c r="P286" i="2"/>
  <c r="P298" i="2"/>
  <c r="P310" i="2"/>
  <c r="P23" i="2"/>
  <c r="P35" i="2"/>
  <c r="P47" i="2"/>
  <c r="P59" i="2"/>
  <c r="P71" i="2"/>
  <c r="P83" i="2"/>
  <c r="P95" i="2"/>
  <c r="P107" i="2"/>
  <c r="P119" i="2"/>
  <c r="P131" i="2"/>
  <c r="P143" i="2"/>
  <c r="P155" i="2"/>
  <c r="P167" i="2"/>
  <c r="P179" i="2"/>
  <c r="P191" i="2"/>
  <c r="P203" i="2"/>
  <c r="P215" i="2"/>
  <c r="P227" i="2"/>
  <c r="P239" i="2"/>
  <c r="P251" i="2"/>
  <c r="P263" i="2"/>
  <c r="P275" i="2"/>
  <c r="P287" i="2"/>
  <c r="P299" i="2"/>
  <c r="P311" i="2"/>
  <c r="P12" i="2"/>
  <c r="P24" i="2"/>
  <c r="P36" i="2"/>
  <c r="P48" i="2"/>
  <c r="P60" i="2"/>
  <c r="P72" i="2"/>
  <c r="P84" i="2"/>
  <c r="P96" i="2"/>
  <c r="P108" i="2"/>
  <c r="P120" i="2"/>
  <c r="P132" i="2"/>
  <c r="P144" i="2"/>
  <c r="P156" i="2"/>
  <c r="P168" i="2"/>
  <c r="P180" i="2"/>
  <c r="P192" i="2"/>
  <c r="P204" i="2"/>
  <c r="P216" i="2"/>
  <c r="P228" i="2"/>
  <c r="P240" i="2"/>
  <c r="P252" i="2"/>
  <c r="P264" i="2"/>
  <c r="P276" i="2"/>
  <c r="P288" i="2"/>
  <c r="P300" i="2"/>
  <c r="P11" i="2"/>
  <c r="P13" i="2"/>
  <c r="P25" i="2"/>
  <c r="P37" i="2"/>
  <c r="P49" i="2"/>
  <c r="P61" i="2"/>
  <c r="P73" i="2"/>
  <c r="P85" i="2"/>
  <c r="P14" i="2"/>
  <c r="P30" i="2"/>
  <c r="P50" i="2"/>
  <c r="P66" i="2"/>
  <c r="P86" i="2"/>
  <c r="P101" i="2"/>
  <c r="P116" i="2"/>
  <c r="P134" i="2"/>
  <c r="P149" i="2"/>
  <c r="P164" i="2"/>
  <c r="P182" i="2"/>
  <c r="P197" i="2"/>
  <c r="P212" i="2"/>
  <c r="P230" i="2"/>
  <c r="P245" i="2"/>
  <c r="P260" i="2"/>
  <c r="P278" i="2"/>
  <c r="P293" i="2"/>
  <c r="P308" i="2"/>
  <c r="P15" i="2"/>
  <c r="P18" i="2"/>
  <c r="P74" i="2"/>
  <c r="P105" i="2"/>
  <c r="P138" i="2"/>
  <c r="P171" i="2"/>
  <c r="P219" i="2"/>
  <c r="P249" i="2"/>
  <c r="P282" i="2"/>
  <c r="P39" i="2"/>
  <c r="P55" i="2"/>
  <c r="P75" i="2"/>
  <c r="P109" i="2"/>
  <c r="P124" i="2"/>
  <c r="P157" i="2"/>
  <c r="P187" i="2"/>
  <c r="P220" i="2"/>
  <c r="P253" i="2"/>
  <c r="P283" i="2"/>
  <c r="P31" i="2"/>
  <c r="P51" i="2"/>
  <c r="P67" i="2"/>
  <c r="P87" i="2"/>
  <c r="P102" i="2"/>
  <c r="P117" i="2"/>
  <c r="P135" i="2"/>
  <c r="P150" i="2"/>
  <c r="P165" i="2"/>
  <c r="P183" i="2"/>
  <c r="P198" i="2"/>
  <c r="P213" i="2"/>
  <c r="P231" i="2"/>
  <c r="P246" i="2"/>
  <c r="P261" i="2"/>
  <c r="P279" i="2"/>
  <c r="P294" i="2"/>
  <c r="P309" i="2"/>
  <c r="P16" i="2"/>
  <c r="P32" i="2"/>
  <c r="P52" i="2"/>
  <c r="P68" i="2"/>
  <c r="P88" i="2"/>
  <c r="P103" i="2"/>
  <c r="P121" i="2"/>
  <c r="P136" i="2"/>
  <c r="P151" i="2"/>
  <c r="P169" i="2"/>
  <c r="P184" i="2"/>
  <c r="P199" i="2"/>
  <c r="P217" i="2"/>
  <c r="P232" i="2"/>
  <c r="P247" i="2"/>
  <c r="P265" i="2"/>
  <c r="P280" i="2"/>
  <c r="P295" i="2"/>
  <c r="P17" i="2"/>
  <c r="P33" i="2"/>
  <c r="P53" i="2"/>
  <c r="P69" i="2"/>
  <c r="P89" i="2"/>
  <c r="P104" i="2"/>
  <c r="P122" i="2"/>
  <c r="P137" i="2"/>
  <c r="P152" i="2"/>
  <c r="P170" i="2"/>
  <c r="P185" i="2"/>
  <c r="P200" i="2"/>
  <c r="P218" i="2"/>
  <c r="P233" i="2"/>
  <c r="P248" i="2"/>
  <c r="P266" i="2"/>
  <c r="P281" i="2"/>
  <c r="P296" i="2"/>
  <c r="P38" i="2"/>
  <c r="P54" i="2"/>
  <c r="P90" i="2"/>
  <c r="P123" i="2"/>
  <c r="P153" i="2"/>
  <c r="P186" i="2"/>
  <c r="P201" i="2"/>
  <c r="P234" i="2"/>
  <c r="P267" i="2"/>
  <c r="P297" i="2"/>
  <c r="P19" i="2"/>
  <c r="P91" i="2"/>
  <c r="P139" i="2"/>
  <c r="P172" i="2"/>
  <c r="P205" i="2"/>
  <c r="P235" i="2"/>
  <c r="P268" i="2"/>
  <c r="P301" i="2"/>
  <c r="P20" i="2"/>
  <c r="P56" i="2"/>
  <c r="P76" i="2"/>
  <c r="P92" i="2"/>
  <c r="P110" i="2"/>
  <c r="P125" i="2"/>
  <c r="P140" i="2"/>
  <c r="P158" i="2"/>
  <c r="P173" i="2"/>
  <c r="P188" i="2"/>
  <c r="P206" i="2"/>
  <c r="P221" i="2"/>
  <c r="P236" i="2"/>
  <c r="P21" i="2"/>
  <c r="P62" i="2"/>
  <c r="P99" i="2"/>
  <c r="P141" i="2"/>
  <c r="P176" i="2"/>
  <c r="P211" i="2"/>
  <c r="P255" i="2"/>
  <c r="P285" i="2"/>
  <c r="P26" i="2"/>
  <c r="P63" i="2"/>
  <c r="P100" i="2"/>
  <c r="P145" i="2"/>
  <c r="P177" i="2"/>
  <c r="P222" i="2"/>
  <c r="P256" i="2"/>
  <c r="P289" i="2"/>
  <c r="P27" i="2"/>
  <c r="P64" i="2"/>
  <c r="P111" i="2"/>
  <c r="P146" i="2"/>
  <c r="P181" i="2"/>
  <c r="P223" i="2"/>
  <c r="P257" i="2"/>
  <c r="P290" i="2"/>
  <c r="P28" i="2"/>
  <c r="P65" i="2"/>
  <c r="P112" i="2"/>
  <c r="P147" i="2"/>
  <c r="P189" i="2"/>
  <c r="P224" i="2"/>
  <c r="P258" i="2"/>
  <c r="P291" i="2"/>
  <c r="P29" i="2"/>
  <c r="P77" i="2"/>
  <c r="P113" i="2"/>
  <c r="P148" i="2"/>
  <c r="P193" i="2"/>
  <c r="P225" i="2"/>
  <c r="P259" i="2"/>
  <c r="P292" i="2"/>
  <c r="P40" i="2"/>
  <c r="P78" i="2"/>
  <c r="P114" i="2"/>
  <c r="P159" i="2"/>
  <c r="P194" i="2"/>
  <c r="P229" i="2"/>
  <c r="P269" i="2"/>
  <c r="P302" i="2"/>
  <c r="P41" i="2"/>
  <c r="P79" i="2"/>
  <c r="P115" i="2"/>
  <c r="P160" i="2"/>
  <c r="P195" i="2"/>
  <c r="P237" i="2"/>
  <c r="P270" i="2"/>
  <c r="P303" i="2"/>
  <c r="P42" i="2"/>
  <c r="P80" i="2"/>
  <c r="P126" i="2"/>
  <c r="P161" i="2"/>
  <c r="P196" i="2"/>
  <c r="P241" i="2"/>
  <c r="P271" i="2"/>
  <c r="P304" i="2"/>
  <c r="P43" i="2"/>
  <c r="P81" i="2"/>
  <c r="P127" i="2"/>
  <c r="P162" i="2"/>
  <c r="P207" i="2"/>
  <c r="P242" i="2"/>
  <c r="P272" i="2"/>
  <c r="P305" i="2"/>
  <c r="P44" i="2"/>
  <c r="P93" i="2"/>
  <c r="P128" i="2"/>
  <c r="P163" i="2"/>
  <c r="P208" i="2"/>
  <c r="P243" i="2"/>
  <c r="P273" i="2"/>
  <c r="P306" i="2"/>
  <c r="P45" i="2"/>
  <c r="P97" i="2"/>
  <c r="P129" i="2"/>
  <c r="P174" i="2"/>
  <c r="P209" i="2"/>
  <c r="P244" i="2"/>
  <c r="P277" i="2"/>
  <c r="P307" i="2"/>
  <c r="P57" i="2"/>
  <c r="P98" i="2"/>
  <c r="P133" i="2"/>
  <c r="P175" i="2"/>
  <c r="P210" i="2"/>
  <c r="P254" i="2"/>
  <c r="P284" i="2"/>
  <c r="F9" i="3"/>
  <c r="F21" i="3"/>
  <c r="F33" i="3"/>
  <c r="F45" i="3"/>
  <c r="F57" i="3"/>
  <c r="F69" i="3"/>
  <c r="F81" i="3"/>
  <c r="F93" i="3"/>
  <c r="F105" i="3"/>
  <c r="F117" i="3"/>
  <c r="F129" i="3"/>
  <c r="F141" i="3"/>
  <c r="F153" i="3"/>
  <c r="F165" i="3"/>
  <c r="F177" i="3"/>
  <c r="F189" i="3"/>
  <c r="F201" i="3"/>
  <c r="F213" i="3"/>
  <c r="F225" i="3"/>
  <c r="F237" i="3"/>
  <c r="F249" i="3"/>
  <c r="F261" i="3"/>
  <c r="F273" i="3"/>
  <c r="F285" i="3"/>
  <c r="F297" i="3"/>
  <c r="F309" i="3"/>
  <c r="F34" i="3"/>
  <c r="F58" i="3"/>
  <c r="F70" i="3"/>
  <c r="F94" i="3"/>
  <c r="F106" i="3"/>
  <c r="F118" i="3"/>
  <c r="F130" i="3"/>
  <c r="F154" i="3"/>
  <c r="F166" i="3"/>
  <c r="F178" i="3"/>
  <c r="F190" i="3"/>
  <c r="F202" i="3"/>
  <c r="F226" i="3"/>
  <c r="F238" i="3"/>
  <c r="F250" i="3"/>
  <c r="F262" i="3"/>
  <c r="F274" i="3"/>
  <c r="F298" i="3"/>
  <c r="F310" i="3"/>
  <c r="F11" i="3"/>
  <c r="F23" i="3"/>
  <c r="F35" i="3"/>
  <c r="F47" i="3"/>
  <c r="F59" i="3"/>
  <c r="F71" i="3"/>
  <c r="F83" i="3"/>
  <c r="F95" i="3"/>
  <c r="F107" i="3"/>
  <c r="F119" i="3"/>
  <c r="F131" i="3"/>
  <c r="F143" i="3"/>
  <c r="F155" i="3"/>
  <c r="F167" i="3"/>
  <c r="F179" i="3"/>
  <c r="F191" i="3"/>
  <c r="F203" i="3"/>
  <c r="F215" i="3"/>
  <c r="F227" i="3"/>
  <c r="F239" i="3"/>
  <c r="F251" i="3"/>
  <c r="F263" i="3"/>
  <c r="F275" i="3"/>
  <c r="F287" i="3"/>
  <c r="F299" i="3"/>
  <c r="F311" i="3"/>
  <c r="F14" i="3"/>
  <c r="F38" i="3"/>
  <c r="F62" i="3"/>
  <c r="F86" i="3"/>
  <c r="F110" i="3"/>
  <c r="F134" i="3"/>
  <c r="F170" i="3"/>
  <c r="F194" i="3"/>
  <c r="F218" i="3"/>
  <c r="F242" i="3"/>
  <c r="F266" i="3"/>
  <c r="F290" i="3"/>
  <c r="F10" i="3"/>
  <c r="F22" i="3"/>
  <c r="F46" i="3"/>
  <c r="F82" i="3"/>
  <c r="F142" i="3"/>
  <c r="F214" i="3"/>
  <c r="F286" i="3"/>
  <c r="F12" i="3"/>
  <c r="F24" i="3"/>
  <c r="F36" i="3"/>
  <c r="F48" i="3"/>
  <c r="F60" i="3"/>
  <c r="F72" i="3"/>
  <c r="F84" i="3"/>
  <c r="F96" i="3"/>
  <c r="F108" i="3"/>
  <c r="F120" i="3"/>
  <c r="F132" i="3"/>
  <c r="F144" i="3"/>
  <c r="F156" i="3"/>
  <c r="F168" i="3"/>
  <c r="F180" i="3"/>
  <c r="F192" i="3"/>
  <c r="F204" i="3"/>
  <c r="F216" i="3"/>
  <c r="F228" i="3"/>
  <c r="F240" i="3"/>
  <c r="F252" i="3"/>
  <c r="F264" i="3"/>
  <c r="F276" i="3"/>
  <c r="F288" i="3"/>
  <c r="F300" i="3"/>
  <c r="F4" i="3"/>
  <c r="F13" i="3"/>
  <c r="F25" i="3"/>
  <c r="F37" i="3"/>
  <c r="F49" i="3"/>
  <c r="F61" i="3"/>
  <c r="F73" i="3"/>
  <c r="F85" i="3"/>
  <c r="F97" i="3"/>
  <c r="F109" i="3"/>
  <c r="F121" i="3"/>
  <c r="F133" i="3"/>
  <c r="F145" i="3"/>
  <c r="F157" i="3"/>
  <c r="F169" i="3"/>
  <c r="F181" i="3"/>
  <c r="F193" i="3"/>
  <c r="F205" i="3"/>
  <c r="F217" i="3"/>
  <c r="F229" i="3"/>
  <c r="F241" i="3"/>
  <c r="F253" i="3"/>
  <c r="F265" i="3"/>
  <c r="F277" i="3"/>
  <c r="F289" i="3"/>
  <c r="F301" i="3"/>
  <c r="F26" i="3"/>
  <c r="F50" i="3"/>
  <c r="F74" i="3"/>
  <c r="F98" i="3"/>
  <c r="F122" i="3"/>
  <c r="F158" i="3"/>
  <c r="F182" i="3"/>
  <c r="F206" i="3"/>
  <c r="F230" i="3"/>
  <c r="F254" i="3"/>
  <c r="F278" i="3"/>
  <c r="F302" i="3"/>
  <c r="F19" i="3"/>
  <c r="F43" i="3"/>
  <c r="F67" i="3"/>
  <c r="F91" i="3"/>
  <c r="F115" i="3"/>
  <c r="F139" i="3"/>
  <c r="F162" i="3"/>
  <c r="F186" i="3"/>
  <c r="F210" i="3"/>
  <c r="F234" i="3"/>
  <c r="F258" i="3"/>
  <c r="F282" i="3"/>
  <c r="F306" i="3"/>
  <c r="F20" i="3"/>
  <c r="F44" i="3"/>
  <c r="F68" i="3"/>
  <c r="F92" i="3"/>
  <c r="F116" i="3"/>
  <c r="F140" i="3"/>
  <c r="F163" i="3"/>
  <c r="F187" i="3"/>
  <c r="F211" i="3"/>
  <c r="F235" i="3"/>
  <c r="F259" i="3"/>
  <c r="F283" i="3"/>
  <c r="F307" i="3"/>
  <c r="F221" i="3"/>
  <c r="F31" i="3"/>
  <c r="F27" i="3"/>
  <c r="F51" i="3"/>
  <c r="F75" i="3"/>
  <c r="F99" i="3"/>
  <c r="F123" i="3"/>
  <c r="F146" i="3"/>
  <c r="F164" i="3"/>
  <c r="F188" i="3"/>
  <c r="F212" i="3"/>
  <c r="F236" i="3"/>
  <c r="F260" i="3"/>
  <c r="F284" i="3"/>
  <c r="F308" i="3"/>
  <c r="F28" i="3"/>
  <c r="F76" i="3"/>
  <c r="F100" i="3"/>
  <c r="F147" i="3"/>
  <c r="F171" i="3"/>
  <c r="F195" i="3"/>
  <c r="F243" i="3"/>
  <c r="F267" i="3"/>
  <c r="F291" i="3"/>
  <c r="F5" i="3"/>
  <c r="F29" i="3"/>
  <c r="F53" i="3"/>
  <c r="F77" i="3"/>
  <c r="F101" i="3"/>
  <c r="F125" i="3"/>
  <c r="F148" i="3"/>
  <c r="F172" i="3"/>
  <c r="F196" i="3"/>
  <c r="F220" i="3"/>
  <c r="F244" i="3"/>
  <c r="F268" i="3"/>
  <c r="F292" i="3"/>
  <c r="F6" i="3"/>
  <c r="F30" i="3"/>
  <c r="F78" i="3"/>
  <c r="F102" i="3"/>
  <c r="F126" i="3"/>
  <c r="F149" i="3"/>
  <c r="F173" i="3"/>
  <c r="F197" i="3"/>
  <c r="F245" i="3"/>
  <c r="F269" i="3"/>
  <c r="F293" i="3"/>
  <c r="F7" i="3"/>
  <c r="F55" i="3"/>
  <c r="F79" i="3"/>
  <c r="F103" i="3"/>
  <c r="F127" i="3"/>
  <c r="F150" i="3"/>
  <c r="F174" i="3"/>
  <c r="F198" i="3"/>
  <c r="F222" i="3"/>
  <c r="F246" i="3"/>
  <c r="F270" i="3"/>
  <c r="F294" i="3"/>
  <c r="F8" i="3"/>
  <c r="F32" i="3"/>
  <c r="F56" i="3"/>
  <c r="F80" i="3"/>
  <c r="F104" i="3"/>
  <c r="F128" i="3"/>
  <c r="F151" i="3"/>
  <c r="F175" i="3"/>
  <c r="F199" i="3"/>
  <c r="F223" i="3"/>
  <c r="F247" i="3"/>
  <c r="F271" i="3"/>
  <c r="F295" i="3"/>
  <c r="F15" i="3"/>
  <c r="F39" i="3"/>
  <c r="F63" i="3"/>
  <c r="F87" i="3"/>
  <c r="F111" i="3"/>
  <c r="F135" i="3"/>
  <c r="F152" i="3"/>
  <c r="F176" i="3"/>
  <c r="F200" i="3"/>
  <c r="F224" i="3"/>
  <c r="F248" i="3"/>
  <c r="F272" i="3"/>
  <c r="F296" i="3"/>
  <c r="F52" i="3"/>
  <c r="F124" i="3"/>
  <c r="F219" i="3"/>
  <c r="F54" i="3"/>
  <c r="F66" i="3"/>
  <c r="F161" i="3"/>
  <c r="F257" i="3"/>
  <c r="F88" i="3"/>
  <c r="F183" i="3"/>
  <c r="F279" i="3"/>
  <c r="F89" i="3"/>
  <c r="F184" i="3"/>
  <c r="F280" i="3"/>
  <c r="F90" i="3"/>
  <c r="F185" i="3"/>
  <c r="F281" i="3"/>
  <c r="F16" i="3"/>
  <c r="F112" i="3"/>
  <c r="F207" i="3"/>
  <c r="F303" i="3"/>
  <c r="F17" i="3"/>
  <c r="F113" i="3"/>
  <c r="F208" i="3"/>
  <c r="F304" i="3"/>
  <c r="F18" i="3"/>
  <c r="F114" i="3"/>
  <c r="F209" i="3"/>
  <c r="F305" i="3"/>
  <c r="F40" i="3"/>
  <c r="F136" i="3"/>
  <c r="F231" i="3"/>
  <c r="F41" i="3"/>
  <c r="F137" i="3"/>
  <c r="F232" i="3"/>
  <c r="F42" i="3"/>
  <c r="F138" i="3"/>
  <c r="F233" i="3"/>
  <c r="F64" i="3"/>
  <c r="F159" i="3"/>
  <c r="F255" i="3"/>
  <c r="F65" i="3"/>
  <c r="F160" i="3"/>
  <c r="F256" i="3"/>
  <c r="G14" i="1"/>
  <c r="G8" i="1"/>
  <c r="G13" i="1" s="1"/>
  <c r="G7" i="1"/>
  <c r="G12" i="1" s="1"/>
  <c r="G6" i="1"/>
  <c r="G11" i="1" s="1"/>
  <c r="Z186" i="3" l="1"/>
  <c r="Z137" i="3"/>
  <c r="Z277" i="3"/>
  <c r="Z309" i="3"/>
  <c r="Z107" i="3"/>
  <c r="Z296" i="3"/>
  <c r="Z34" i="3"/>
  <c r="Z275" i="3"/>
  <c r="Z109" i="3"/>
  <c r="Z95" i="3"/>
  <c r="Z219" i="3"/>
  <c r="Z291" i="3"/>
  <c r="Z154" i="3"/>
  <c r="Z165" i="3"/>
  <c r="Z293" i="3"/>
  <c r="Z236" i="3"/>
  <c r="Z224" i="3"/>
  <c r="Z79" i="3"/>
  <c r="Z146" i="3"/>
  <c r="Z148" i="3"/>
  <c r="Z292" i="3"/>
  <c r="Z279" i="3"/>
  <c r="Z191" i="3"/>
  <c r="Z159" i="3"/>
  <c r="Z267" i="3"/>
  <c r="Z104" i="3"/>
  <c r="Z281" i="3"/>
  <c r="Z108" i="3"/>
  <c r="Z61" i="3"/>
  <c r="Z269" i="3"/>
  <c r="Z199" i="3"/>
  <c r="Z194" i="3"/>
  <c r="Z92" i="3"/>
  <c r="Z213" i="3"/>
  <c r="Z58" i="3"/>
  <c r="Z310" i="3"/>
  <c r="Z255" i="3"/>
  <c r="Z111" i="3"/>
  <c r="Z31" i="3"/>
  <c r="Z136" i="3"/>
  <c r="Z134" i="3"/>
  <c r="Z179" i="3"/>
  <c r="Z46" i="3"/>
  <c r="Z189" i="3"/>
  <c r="Z125" i="3"/>
  <c r="Z270" i="3"/>
  <c r="Z305" i="3"/>
  <c r="Z60" i="3"/>
  <c r="Z268" i="3"/>
  <c r="Z204" i="3"/>
  <c r="Z25" i="3"/>
  <c r="Z144" i="3"/>
  <c r="Z167" i="3"/>
  <c r="Z163" i="3"/>
  <c r="Z81" i="3"/>
  <c r="Z47" i="3"/>
  <c r="Z35" i="3"/>
  <c r="Z114" i="3"/>
  <c r="Z306" i="3"/>
  <c r="Z63" i="3"/>
  <c r="Z285" i="3"/>
  <c r="Z237" i="3"/>
  <c r="Z28" i="3"/>
  <c r="Z101" i="3"/>
  <c r="Z155" i="3"/>
  <c r="Z205" i="3"/>
  <c r="Z98" i="3"/>
  <c r="Z304" i="3"/>
  <c r="Z239" i="3"/>
  <c r="Z176" i="3"/>
  <c r="Z258" i="3"/>
  <c r="Z232" i="3"/>
  <c r="Z122" i="3"/>
  <c r="Z212" i="3"/>
  <c r="Z105" i="3"/>
  <c r="Z140" i="3"/>
  <c r="Z20" i="3"/>
  <c r="Z303" i="3"/>
  <c r="Z33" i="3"/>
  <c r="Z44" i="3"/>
  <c r="Z175" i="3"/>
  <c r="Z87" i="3"/>
  <c r="Z19" i="3"/>
  <c r="Z27" i="3"/>
  <c r="Z301" i="3"/>
  <c r="Z41" i="3"/>
  <c r="Z23" i="3"/>
  <c r="Z185" i="3"/>
  <c r="Z282" i="3"/>
  <c r="Z283" i="3"/>
  <c r="Z299" i="3"/>
  <c r="Z147" i="3"/>
  <c r="Z197" i="3"/>
  <c r="Z117" i="3"/>
  <c r="Z143" i="3"/>
  <c r="Z78" i="3"/>
  <c r="Z77" i="3"/>
  <c r="Z300" i="3"/>
  <c r="Z91" i="3"/>
  <c r="Z126" i="3"/>
  <c r="Z88" i="3"/>
  <c r="Z288" i="3"/>
  <c r="Z158" i="3"/>
  <c r="Z216" i="3"/>
  <c r="Z166" i="3"/>
  <c r="Z298" i="3"/>
  <c r="Z276" i="3"/>
  <c r="Z38" i="3"/>
  <c r="Z21" i="3"/>
  <c r="Z171" i="3"/>
  <c r="Z246" i="3"/>
  <c r="Z96" i="3"/>
  <c r="Z264" i="3"/>
  <c r="Z152" i="3"/>
  <c r="Z86" i="3"/>
  <c r="Z160" i="3"/>
  <c r="Z234" i="3"/>
  <c r="Z172" i="3"/>
  <c r="Z271" i="3"/>
  <c r="Z245" i="3"/>
  <c r="Z242" i="3"/>
  <c r="Z156" i="3"/>
  <c r="Z241" i="3"/>
  <c r="Z302" i="3"/>
  <c r="Z244" i="3"/>
  <c r="Z250" i="3"/>
  <c r="Z106" i="3"/>
  <c r="Z115" i="3"/>
  <c r="Z16" i="3"/>
  <c r="Z118" i="3"/>
  <c r="Z30" i="3"/>
  <c r="Z286" i="3"/>
  <c r="Z226" i="3"/>
  <c r="Z261" i="3"/>
  <c r="Z243" i="3"/>
  <c r="Z151" i="3"/>
  <c r="Z290" i="3"/>
  <c r="Z208" i="3"/>
  <c r="Z195" i="3"/>
  <c r="Z221" i="3"/>
  <c r="Z52" i="3"/>
  <c r="Z209" i="3"/>
  <c r="Z29" i="3"/>
  <c r="Z188" i="3"/>
  <c r="Z32" i="3"/>
  <c r="Z83" i="3"/>
  <c r="Z141" i="3"/>
  <c r="Z45" i="3"/>
  <c r="Z12" i="3"/>
  <c r="Z120" i="3"/>
  <c r="Z55" i="3"/>
  <c r="Z11" i="3"/>
  <c r="Z284" i="3"/>
  <c r="Z62" i="3"/>
  <c r="Z97" i="3"/>
  <c r="Z36" i="3"/>
  <c r="Z69" i="3"/>
  <c r="Z102" i="3"/>
  <c r="Z168" i="3"/>
  <c r="Z210" i="3"/>
  <c r="Z256" i="3"/>
  <c r="Z187" i="3"/>
  <c r="Z252" i="3"/>
  <c r="Z127" i="3"/>
  <c r="Z222" i="3"/>
  <c r="Z14" i="3"/>
  <c r="Z53" i="3"/>
  <c r="Z100" i="3"/>
  <c r="Z307" i="3"/>
  <c r="Z230" i="3"/>
  <c r="Z131" i="3"/>
  <c r="Z85" i="3"/>
  <c r="Z198" i="3"/>
  <c r="Z54" i="3"/>
  <c r="Z13" i="3"/>
  <c r="Z142" i="3"/>
  <c r="Z26" i="3"/>
  <c r="Z74" i="3"/>
  <c r="Z265" i="3"/>
  <c r="Z227" i="3"/>
  <c r="Z238" i="3"/>
  <c r="Z89" i="3"/>
  <c r="Z130" i="3"/>
  <c r="Z184" i="3"/>
  <c r="Z164" i="3"/>
  <c r="Z133" i="3"/>
  <c r="Z231" i="3"/>
  <c r="Z201" i="3"/>
  <c r="Z170" i="3"/>
  <c r="Z153" i="3"/>
  <c r="Z272" i="3"/>
  <c r="Z193" i="3"/>
  <c r="Z68" i="3"/>
  <c r="Z207" i="3"/>
  <c r="Z262" i="3"/>
  <c r="Z259" i="3"/>
  <c r="Z183" i="3"/>
  <c r="Z94" i="3"/>
  <c r="Z295" i="3"/>
  <c r="Z251" i="3"/>
  <c r="Z116" i="3"/>
  <c r="Z217" i="3"/>
  <c r="Z73" i="3"/>
  <c r="Z42" i="3"/>
  <c r="Z263" i="3"/>
  <c r="Z76" i="3"/>
  <c r="Z248" i="3"/>
  <c r="Z40" i="3"/>
  <c r="Z228" i="3"/>
  <c r="Z294" i="3"/>
  <c r="Z66" i="3"/>
  <c r="Z65" i="3"/>
  <c r="Z90" i="3"/>
  <c r="Z180" i="3"/>
  <c r="Z225" i="3"/>
  <c r="Z99" i="3"/>
  <c r="Z240" i="3"/>
  <c r="Z177" i="3"/>
  <c r="Z50" i="3"/>
  <c r="Z64" i="3"/>
  <c r="Z93" i="3"/>
  <c r="Z56" i="3"/>
  <c r="Z254" i="3"/>
  <c r="Z173" i="3"/>
  <c r="Z192" i="3"/>
  <c r="Z196" i="3"/>
  <c r="Z278" i="3"/>
  <c r="Z214" i="3"/>
  <c r="Z145" i="3"/>
  <c r="Z297" i="3"/>
  <c r="Z128" i="3"/>
  <c r="Z211" i="3"/>
  <c r="Z24" i="3"/>
  <c r="Z57" i="3"/>
  <c r="Z121" i="3"/>
  <c r="Z190" i="3"/>
  <c r="Z253" i="3"/>
  <c r="Z48" i="3"/>
  <c r="Z220" i="3"/>
  <c r="Q11" i="2"/>
  <c r="R11" i="2" s="1"/>
  <c r="H4" i="3"/>
  <c r="G4" i="3"/>
  <c r="AA10" i="3" l="1"/>
  <c r="AB10" i="3" s="1"/>
  <c r="I4" i="3"/>
  <c r="I5" i="3" s="1"/>
  <c r="G5" i="3"/>
  <c r="J4" i="3"/>
  <c r="J5" i="3" s="1"/>
  <c r="H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<sst xmlns="http://schemas.openxmlformats.org/spreadsheetml/2006/main" count="119" uniqueCount="61">
  <si>
    <t>Date</t>
  </si>
  <si>
    <t>Price_ABC Stock</t>
  </si>
  <si>
    <t>Daily_Return</t>
  </si>
  <si>
    <t>VaR_Calculation (95%Level)</t>
  </si>
  <si>
    <t>CVaR</t>
  </si>
  <si>
    <t>Mean</t>
  </si>
  <si>
    <t>Std_Deviation</t>
  </si>
  <si>
    <t>Z_score for 95% confidence Level</t>
  </si>
  <si>
    <t>Z_score for 99% confidence Level</t>
  </si>
  <si>
    <t>VaR_95</t>
  </si>
  <si>
    <t>VaR_99</t>
  </si>
  <si>
    <t>CVaR_95</t>
  </si>
  <si>
    <t>CVaR_99</t>
  </si>
  <si>
    <t>Simulate Random Daily Returns</t>
  </si>
  <si>
    <t>Portfolio_value</t>
  </si>
  <si>
    <t>Absolut Value</t>
  </si>
  <si>
    <t>Portfolio of Single Stock</t>
  </si>
  <si>
    <t>Portfolio of Multiple Stock</t>
  </si>
  <si>
    <t>Asset</t>
  </si>
  <si>
    <t>Investment</t>
  </si>
  <si>
    <t>AAPL</t>
  </si>
  <si>
    <t>MSFT</t>
  </si>
  <si>
    <t>AMZN</t>
  </si>
  <si>
    <t>Total</t>
  </si>
  <si>
    <t>AAPL Close</t>
  </si>
  <si>
    <t>MSFT Close</t>
  </si>
  <si>
    <t>AMZN Close</t>
  </si>
  <si>
    <t>AAPL Daily Return</t>
  </si>
  <si>
    <t>MSFT Daily Return</t>
  </si>
  <si>
    <t>AMZN Daily Return</t>
  </si>
  <si>
    <t>AAPL_Mean</t>
  </si>
  <si>
    <t>MSFT_Mean</t>
  </si>
  <si>
    <t>AMZN_Mean</t>
  </si>
  <si>
    <t>Covariance Matrix</t>
  </si>
  <si>
    <t>Weight</t>
  </si>
  <si>
    <t>Portfolio_Value</t>
  </si>
  <si>
    <t>Portfolio Standard Deviation</t>
  </si>
  <si>
    <t>Portfolio Variance</t>
  </si>
  <si>
    <t>Calculate VaR for 95% Confidance Level</t>
  </si>
  <si>
    <t>Calculate VaR for 99% Confidance Level</t>
  </si>
  <si>
    <t>Standard normal PDF at 95% Confidance Level</t>
  </si>
  <si>
    <t>Standard normal PDF at 99% Confidance Level</t>
  </si>
  <si>
    <t>Calculate CVaR for 95% Confidance Level</t>
  </si>
  <si>
    <t>Calculate CVaR for 99% Confidance Level</t>
  </si>
  <si>
    <t>Portfolio Return</t>
  </si>
  <si>
    <t>Absolute Value</t>
  </si>
  <si>
    <t>Absolute VaR</t>
  </si>
  <si>
    <t>AAPL_Std_dev_of Return</t>
  </si>
  <si>
    <t>MSFT_Std_dev_of Return</t>
  </si>
  <si>
    <t>AMZN_Std_dev_of Return</t>
  </si>
  <si>
    <t>AAPL Random Return</t>
  </si>
  <si>
    <t>MSFT_Random Return</t>
  </si>
  <si>
    <t>AMZN Random Return</t>
  </si>
  <si>
    <t>Portfolio Returns</t>
  </si>
  <si>
    <t>Monte_Carlo VaR</t>
  </si>
  <si>
    <t>95% Confidence Level</t>
  </si>
  <si>
    <t>Historical VAR</t>
  </si>
  <si>
    <t>VaR_95%</t>
  </si>
  <si>
    <t>VaR_99%</t>
  </si>
  <si>
    <t>CVaR_95%</t>
  </si>
  <si>
    <t>CVaR_99%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</si>
</sst>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000"/>
    <numFmt numFmtId="172" formatCode="0.0000"/>
    <numFmt numFmtId="173" formatCode="0.000"/>
    <numFmt numFmtId="17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" fontId="0" fillId="0" borderId="0" xfId="0" applyNumberFormat="1"/>
    <xf numFmtId="0" fontId="2" fillId="2" borderId="0" xfId="0" applyFont="1" applyFill="1"/>
    <xf numFmtId="9" fontId="0" fillId="0" borderId="0" xfId="1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top"/>
    </xf>
    <xf numFmtId="174" fontId="0" fillId="0" borderId="0" xfId="0" applyNumberFormat="1"/>
    <xf numFmtId="0" fontId="0" fillId="0" borderId="0" xfId="0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4286-C056-4ECE-82FF-7E5878C09888}">
  <dimension ref="A1:S310"/>
  <sheetViews>
    <sheetView tabSelected="1" zoomScaleNormal="100" workbookViewId="0">
      <selection activeCell="G14" sqref="G14"/>
    </sheetView>
  </sheetViews>
  <sheetFormatPr defaultRowHeight="14.5" x14ac:dyDescent="0.35"/>
  <cols>
    <col min="1" max="1" width="7.08984375" bestFit="1" customWidth="1"/>
    <col min="2" max="2" width="14.08984375" bestFit="1" customWidth="1"/>
    <col min="3" max="3" width="12.453125" bestFit="1" customWidth="1"/>
    <col min="5" max="5" width="12.54296875" bestFit="1" customWidth="1"/>
    <col min="6" max="7" width="28.6328125" bestFit="1" customWidth="1"/>
    <col min="8" max="8" width="8.7265625" style="9"/>
    <col min="9" max="9" width="7.08984375" bestFit="1" customWidth="1"/>
    <col min="10" max="10" width="10.36328125" bestFit="1" customWidth="1"/>
    <col min="11" max="11" width="10.26953125" bestFit="1" customWidth="1"/>
    <col min="12" max="12" width="10.90625" bestFit="1" customWidth="1"/>
    <col min="13" max="13" width="15.90625" bestFit="1" customWidth="1"/>
    <col min="14" max="14" width="16.1796875" bestFit="1" customWidth="1"/>
    <col min="15" max="15" width="16.81640625" bestFit="1" customWidth="1"/>
    <col min="16" max="16" width="10.90625" bestFit="1" customWidth="1"/>
    <col min="17" max="17" width="11.1796875" bestFit="1" customWidth="1"/>
    <col min="18" max="18" width="11.81640625" bestFit="1" customWidth="1"/>
  </cols>
  <sheetData>
    <row r="1" spans="1:19" x14ac:dyDescent="0.35">
      <c r="A1" s="8" t="s">
        <v>16</v>
      </c>
      <c r="B1" s="8"/>
      <c r="C1" s="8"/>
      <c r="D1" s="8"/>
      <c r="E1" s="8"/>
      <c r="F1" s="8"/>
      <c r="G1" s="8"/>
      <c r="I1" s="17" t="s">
        <v>17</v>
      </c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35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2" t="s">
        <v>7</v>
      </c>
      <c r="G2" s="2" t="s">
        <v>8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35">
      <c r="A3" s="1">
        <v>45658</v>
      </c>
      <c r="B3">
        <v>174</v>
      </c>
      <c r="D3" s="3">
        <f>AVERAGE(C3:C310)</f>
        <v>4.047338162318749E-2</v>
      </c>
      <c r="E3">
        <f>_xlfn.STDEV.S(C3:C310)</f>
        <v>0.29414219077657966</v>
      </c>
      <c r="F3">
        <f>_xlfn.NORM.S.INV(95%)</f>
        <v>1.6448536269514715</v>
      </c>
      <c r="G3">
        <f>_xlfn.NORM.S.INV(99%)</f>
        <v>2.3263478740408408</v>
      </c>
      <c r="I3" s="2" t="s">
        <v>18</v>
      </c>
      <c r="J3" s="2" t="s">
        <v>19</v>
      </c>
      <c r="K3" s="2" t="s">
        <v>34</v>
      </c>
    </row>
    <row r="4" spans="1:19" x14ac:dyDescent="0.35">
      <c r="A4" s="1">
        <v>45659</v>
      </c>
      <c r="B4">
        <v>170</v>
      </c>
      <c r="C4">
        <f>(B4/B3)-1</f>
        <v>-2.2988505747126409E-2</v>
      </c>
      <c r="I4" t="s">
        <v>20</v>
      </c>
      <c r="J4">
        <v>400000</v>
      </c>
      <c r="K4">
        <f>J4/$J$7</f>
        <v>0.4</v>
      </c>
    </row>
    <row r="5" spans="1:19" x14ac:dyDescent="0.35">
      <c r="A5" s="1">
        <v>45660</v>
      </c>
      <c r="B5">
        <v>173</v>
      </c>
      <c r="C5">
        <f t="shared" ref="C5:C68" si="0">(B5/B4)-1</f>
        <v>1.7647058823529349E-2</v>
      </c>
      <c r="I5" t="s">
        <v>21</v>
      </c>
      <c r="J5">
        <v>300000</v>
      </c>
      <c r="K5">
        <f>J5/$J$7</f>
        <v>0.3</v>
      </c>
    </row>
    <row r="6" spans="1:19" x14ac:dyDescent="0.35">
      <c r="A6" s="1">
        <v>45661</v>
      </c>
      <c r="B6">
        <v>172</v>
      </c>
      <c r="C6">
        <f t="shared" si="0"/>
        <v>-5.7803468208093012E-3</v>
      </c>
      <c r="F6" s="2" t="s">
        <v>9</v>
      </c>
      <c r="G6" s="3">
        <f>(D3+F3*E3)</f>
        <v>0.52429423096149619</v>
      </c>
      <c r="I6" t="s">
        <v>22</v>
      </c>
      <c r="J6">
        <v>300000</v>
      </c>
      <c r="K6">
        <f>J6/$J$7</f>
        <v>0.3</v>
      </c>
    </row>
    <row r="7" spans="1:19" x14ac:dyDescent="0.35">
      <c r="A7" s="1">
        <v>45662</v>
      </c>
      <c r="B7">
        <v>110</v>
      </c>
      <c r="C7">
        <f t="shared" si="0"/>
        <v>-0.36046511627906974</v>
      </c>
      <c r="F7" s="2" t="s">
        <v>10</v>
      </c>
      <c r="G7" s="3">
        <f>(D3+G3*E3)</f>
        <v>0.72475044180199899</v>
      </c>
      <c r="I7" t="s">
        <v>23</v>
      </c>
      <c r="J7">
        <f>SUM(J4:J6)</f>
        <v>1000000</v>
      </c>
      <c r="K7">
        <f>J7/$J$7</f>
        <v>1</v>
      </c>
    </row>
    <row r="8" spans="1:19" x14ac:dyDescent="0.35">
      <c r="A8" s="1">
        <v>45663</v>
      </c>
      <c r="B8">
        <v>138</v>
      </c>
      <c r="C8">
        <f t="shared" si="0"/>
        <v>0.25454545454545463</v>
      </c>
      <c r="F8" s="2" t="s">
        <v>11</v>
      </c>
      <c r="G8" s="3">
        <f>D3+E3*(_xlfn.NORM.DIST(-F3,D3,E3,TRUE) / 0.05)</f>
        <v>4.0473411227932687E-2</v>
      </c>
      <c r="I8" s="2" t="s">
        <v>0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31</v>
      </c>
      <c r="R8" s="2" t="s">
        <v>32</v>
      </c>
    </row>
    <row r="9" spans="1:19" x14ac:dyDescent="0.35">
      <c r="A9" s="1">
        <v>45664</v>
      </c>
      <c r="B9">
        <v>147</v>
      </c>
      <c r="C9">
        <f t="shared" si="0"/>
        <v>6.5217391304347894E-2</v>
      </c>
      <c r="F9" s="2" t="s">
        <v>12</v>
      </c>
      <c r="G9" s="3">
        <f>D3+E3*(_xlfn.NORM.DIST(-G3,0,E3,TRUE)/0.05)</f>
        <v>4.047338162319513E-2</v>
      </c>
      <c r="I9" s="1">
        <v>45658</v>
      </c>
      <c r="J9">
        <v>83</v>
      </c>
      <c r="K9">
        <v>111</v>
      </c>
      <c r="L9">
        <v>196</v>
      </c>
    </row>
    <row r="10" spans="1:19" x14ac:dyDescent="0.35">
      <c r="A10" s="1">
        <v>45665</v>
      </c>
      <c r="B10">
        <v>185</v>
      </c>
      <c r="C10">
        <f t="shared" si="0"/>
        <v>0.25850340136054428</v>
      </c>
      <c r="F10" s="6" t="s">
        <v>45</v>
      </c>
      <c r="I10" s="1">
        <v>45659</v>
      </c>
      <c r="J10">
        <v>89</v>
      </c>
      <c r="K10">
        <v>128</v>
      </c>
      <c r="L10">
        <v>166</v>
      </c>
      <c r="M10" s="12">
        <f>LN(J10/J9)</f>
        <v>6.979576193554192E-2</v>
      </c>
      <c r="N10" s="12">
        <f t="shared" ref="N10:O25" si="1">LN(K10/K9)</f>
        <v>0.14250006260728301</v>
      </c>
      <c r="O10" s="12">
        <f>LN(L10/L9)</f>
        <v>-0.16612687087397393</v>
      </c>
      <c r="P10" s="12">
        <f>AVEDEV(M10:M310)</f>
        <v>0.13160900025834643</v>
      </c>
      <c r="Q10" s="12">
        <f t="shared" ref="Q10" si="2">AVEDEV(N10:N310)</f>
        <v>8.9740499053130654E-2</v>
      </c>
      <c r="R10" s="12">
        <f>AVEDEV(O10:O310)</f>
        <v>9.5743924471215561E-2</v>
      </c>
    </row>
    <row r="11" spans="1:19" x14ac:dyDescent="0.35">
      <c r="A11" s="1">
        <v>45666</v>
      </c>
      <c r="B11">
        <v>115</v>
      </c>
      <c r="C11">
        <f t="shared" si="0"/>
        <v>-0.3783783783783784</v>
      </c>
      <c r="F11" s="2" t="s">
        <v>9</v>
      </c>
      <c r="G11" s="15">
        <f>G6*$G$16</f>
        <v>524294.23096149624</v>
      </c>
      <c r="I11" s="1">
        <v>45660</v>
      </c>
      <c r="J11">
        <v>83</v>
      </c>
      <c r="K11">
        <v>128</v>
      </c>
      <c r="L11">
        <v>199</v>
      </c>
      <c r="M11" s="12">
        <f t="shared" ref="M11:O74" si="3">LN(J11/J10)</f>
        <v>-6.9795761935541975E-2</v>
      </c>
      <c r="N11" s="12">
        <f t="shared" si="1"/>
        <v>0</v>
      </c>
      <c r="O11" s="12">
        <f t="shared" si="1"/>
        <v>0.18131703636794919</v>
      </c>
    </row>
    <row r="12" spans="1:19" x14ac:dyDescent="0.35">
      <c r="A12" s="1">
        <v>45667</v>
      </c>
      <c r="B12">
        <v>112</v>
      </c>
      <c r="C12">
        <f t="shared" si="0"/>
        <v>-2.6086956521739091E-2</v>
      </c>
      <c r="F12" s="2" t="s">
        <v>10</v>
      </c>
      <c r="G12" s="15">
        <f t="shared" ref="G12:G14" si="4">G7*$G$16</f>
        <v>724750.441801999</v>
      </c>
      <c r="I12" s="1">
        <v>45661</v>
      </c>
      <c r="J12">
        <v>74</v>
      </c>
      <c r="K12">
        <v>104</v>
      </c>
      <c r="L12">
        <v>161</v>
      </c>
      <c r="M12" s="12">
        <f t="shared" si="3"/>
        <v>-0.11477551459242818</v>
      </c>
      <c r="N12" s="12">
        <f t="shared" si="1"/>
        <v>-0.20763936477824449</v>
      </c>
      <c r="O12" s="12">
        <f t="shared" si="1"/>
        <v>-0.21190045974002947</v>
      </c>
    </row>
    <row r="13" spans="1:19" x14ac:dyDescent="0.35">
      <c r="A13" s="1">
        <v>45668</v>
      </c>
      <c r="B13">
        <v>109</v>
      </c>
      <c r="C13">
        <f t="shared" si="0"/>
        <v>-2.6785714285714302E-2</v>
      </c>
      <c r="F13" s="2" t="s">
        <v>11</v>
      </c>
      <c r="G13" s="15">
        <f t="shared" si="4"/>
        <v>40473.411227932687</v>
      </c>
      <c r="I13" s="1">
        <v>45662</v>
      </c>
      <c r="J13">
        <v>64</v>
      </c>
      <c r="K13">
        <v>115</v>
      </c>
      <c r="L13">
        <v>178</v>
      </c>
      <c r="M13" s="12">
        <f t="shared" si="3"/>
        <v>-0.14518200984449783</v>
      </c>
      <c r="N13" s="12">
        <f t="shared" si="1"/>
        <v>0.10054122922187746</v>
      </c>
      <c r="O13" s="12">
        <f t="shared" si="1"/>
        <v>0.10037918530762223</v>
      </c>
    </row>
    <row r="14" spans="1:19" x14ac:dyDescent="0.35">
      <c r="A14" s="1">
        <v>45669</v>
      </c>
      <c r="B14">
        <v>123</v>
      </c>
      <c r="C14">
        <f t="shared" si="0"/>
        <v>0.12844036697247696</v>
      </c>
      <c r="F14" s="2" t="s">
        <v>12</v>
      </c>
      <c r="G14" s="15">
        <f t="shared" si="4"/>
        <v>40473.381623195128</v>
      </c>
      <c r="I14" s="1">
        <v>45663</v>
      </c>
      <c r="J14">
        <v>65</v>
      </c>
      <c r="K14">
        <v>126</v>
      </c>
      <c r="L14">
        <v>168</v>
      </c>
      <c r="M14" s="12">
        <f t="shared" si="3"/>
        <v>1.5504186535965254E-2</v>
      </c>
      <c r="N14" s="12">
        <f t="shared" si="1"/>
        <v>9.1349778588227834E-2</v>
      </c>
      <c r="O14" s="12">
        <f t="shared" si="1"/>
        <v>-5.7819570888826249E-2</v>
      </c>
      <c r="P14" s="14" t="s">
        <v>33</v>
      </c>
      <c r="Q14" s="14"/>
      <c r="R14" s="14"/>
      <c r="S14" s="14"/>
    </row>
    <row r="15" spans="1:19" x14ac:dyDescent="0.35">
      <c r="A15" s="1">
        <v>45670</v>
      </c>
      <c r="B15">
        <v>112</v>
      </c>
      <c r="C15">
        <f t="shared" si="0"/>
        <v>-8.9430894308943132E-2</v>
      </c>
      <c r="I15" s="1">
        <v>45664</v>
      </c>
      <c r="J15">
        <v>81</v>
      </c>
      <c r="K15">
        <v>106</v>
      </c>
      <c r="L15">
        <v>153</v>
      </c>
      <c r="M15" s="12">
        <f t="shared" si="3"/>
        <v>0.22006188477680166</v>
      </c>
      <c r="N15" s="12">
        <f t="shared" si="1"/>
        <v>-0.17284281283941083</v>
      </c>
      <c r="O15" s="12">
        <f t="shared" si="1"/>
        <v>-9.3526058010823476E-2</v>
      </c>
      <c r="Q15" t="s">
        <v>20</v>
      </c>
      <c r="R15" t="s">
        <v>21</v>
      </c>
      <c r="S15" t="s">
        <v>22</v>
      </c>
    </row>
    <row r="16" spans="1:19" x14ac:dyDescent="0.35">
      <c r="A16" s="1">
        <v>45671</v>
      </c>
      <c r="B16">
        <v>196</v>
      </c>
      <c r="C16">
        <f t="shared" si="0"/>
        <v>0.75</v>
      </c>
      <c r="E16" s="7" t="s">
        <v>35</v>
      </c>
      <c r="F16" s="7"/>
      <c r="G16">
        <f>1000000</f>
        <v>1000000</v>
      </c>
      <c r="I16" s="1">
        <v>45665</v>
      </c>
      <c r="J16">
        <v>85</v>
      </c>
      <c r="K16">
        <v>114</v>
      </c>
      <c r="L16">
        <v>154</v>
      </c>
      <c r="M16" s="12">
        <f t="shared" si="3"/>
        <v>4.8202101817877686E-2</v>
      </c>
      <c r="N16" s="12">
        <f t="shared" si="1"/>
        <v>7.2759354282428301E-2</v>
      </c>
      <c r="O16" s="12">
        <f t="shared" si="1"/>
        <v>6.5146810211936723E-3</v>
      </c>
      <c r="P16" t="s">
        <v>20</v>
      </c>
      <c r="Q16">
        <v>1</v>
      </c>
      <c r="R16" s="12">
        <f>_xlfn.COVARIANCE.P(M10:M310,N10:N310)</f>
        <v>1.0689205928077611E-3</v>
      </c>
      <c r="S16" s="12">
        <f>_xlfn.COVARIANCE.P(O10:O310,M10:M310)</f>
        <v>-4.9295349493784534E-4</v>
      </c>
    </row>
    <row r="17" spans="1:19" x14ac:dyDescent="0.35">
      <c r="A17" s="1">
        <v>45672</v>
      </c>
      <c r="B17">
        <v>181</v>
      </c>
      <c r="C17">
        <f t="shared" si="0"/>
        <v>-7.6530612244897989E-2</v>
      </c>
      <c r="I17" s="1">
        <v>45666</v>
      </c>
      <c r="J17">
        <v>64</v>
      </c>
      <c r="K17">
        <v>121</v>
      </c>
      <c r="L17">
        <v>176</v>
      </c>
      <c r="M17" s="12">
        <f t="shared" si="3"/>
        <v>-0.28376817313064462</v>
      </c>
      <c r="N17" s="12">
        <f t="shared" si="1"/>
        <v>5.9592097202245599E-2</v>
      </c>
      <c r="O17" s="12">
        <f t="shared" si="1"/>
        <v>0.13353139262452257</v>
      </c>
      <c r="P17" t="s">
        <v>21</v>
      </c>
      <c r="Q17" s="12">
        <f>R16</f>
        <v>1.0689205928077611E-3</v>
      </c>
      <c r="R17">
        <v>1</v>
      </c>
      <c r="S17" s="12">
        <f>_xlfn.COVARIANCE.P(N10:N310,O10:O310)</f>
        <v>9.2836485065499912E-4</v>
      </c>
    </row>
    <row r="18" spans="1:19" x14ac:dyDescent="0.35">
      <c r="A18" s="1">
        <v>45673</v>
      </c>
      <c r="B18">
        <v>136</v>
      </c>
      <c r="C18">
        <f t="shared" si="0"/>
        <v>-0.24861878453038677</v>
      </c>
      <c r="I18" s="1">
        <v>45667</v>
      </c>
      <c r="J18">
        <v>72</v>
      </c>
      <c r="K18">
        <v>119</v>
      </c>
      <c r="L18">
        <v>165</v>
      </c>
      <c r="M18" s="12">
        <f t="shared" si="3"/>
        <v>0.11778303565638346</v>
      </c>
      <c r="N18" s="12">
        <f t="shared" si="1"/>
        <v>-1.6667052485211647E-2</v>
      </c>
      <c r="O18" s="12">
        <f t="shared" si="1"/>
        <v>-6.4538521137571178E-2</v>
      </c>
      <c r="P18" t="s">
        <v>22</v>
      </c>
      <c r="Q18" s="12">
        <f>S16</f>
        <v>-4.9295349493784534E-4</v>
      </c>
      <c r="R18" s="12">
        <f>S17</f>
        <v>9.2836485065499912E-4</v>
      </c>
      <c r="S18">
        <v>1</v>
      </c>
    </row>
    <row r="19" spans="1:19" x14ac:dyDescent="0.35">
      <c r="A19" s="1">
        <v>45674</v>
      </c>
      <c r="B19">
        <v>166</v>
      </c>
      <c r="C19">
        <f t="shared" si="0"/>
        <v>0.22058823529411775</v>
      </c>
      <c r="I19" s="1">
        <v>45668</v>
      </c>
      <c r="J19">
        <v>60</v>
      </c>
      <c r="K19">
        <v>102</v>
      </c>
      <c r="L19">
        <v>189</v>
      </c>
      <c r="M19" s="12">
        <f t="shared" si="3"/>
        <v>-0.18232155679395459</v>
      </c>
      <c r="N19" s="12">
        <f t="shared" si="1"/>
        <v>-0.15415067982725836</v>
      </c>
      <c r="O19" s="12">
        <f t="shared" si="1"/>
        <v>0.13580154115906182</v>
      </c>
    </row>
    <row r="20" spans="1:19" x14ac:dyDescent="0.35">
      <c r="A20" s="1">
        <v>45675</v>
      </c>
      <c r="B20">
        <v>183</v>
      </c>
      <c r="C20">
        <f t="shared" si="0"/>
        <v>0.10240963855421681</v>
      </c>
      <c r="I20" s="1">
        <v>45669</v>
      </c>
      <c r="J20">
        <v>80</v>
      </c>
      <c r="K20">
        <v>120</v>
      </c>
      <c r="L20">
        <v>158</v>
      </c>
      <c r="M20" s="12">
        <f t="shared" si="3"/>
        <v>0.28768207245178085</v>
      </c>
      <c r="N20" s="12">
        <f t="shared" si="1"/>
        <v>0.16251892949777494</v>
      </c>
      <c r="O20" s="12">
        <f t="shared" si="1"/>
        <v>-0.17915198203267563</v>
      </c>
    </row>
    <row r="21" spans="1:19" x14ac:dyDescent="0.35">
      <c r="A21" s="1">
        <v>45676</v>
      </c>
      <c r="B21">
        <v>175</v>
      </c>
      <c r="C21">
        <f t="shared" si="0"/>
        <v>-4.3715846994535568E-2</v>
      </c>
      <c r="I21" s="1">
        <v>45670</v>
      </c>
      <c r="J21">
        <v>75</v>
      </c>
      <c r="K21">
        <v>109</v>
      </c>
      <c r="L21">
        <v>177</v>
      </c>
      <c r="M21" s="12">
        <f t="shared" si="3"/>
        <v>-6.4538521137571178E-2</v>
      </c>
      <c r="N21" s="12">
        <f t="shared" si="1"/>
        <v>-9.6143860552902305E-2</v>
      </c>
      <c r="O21" s="12">
        <f t="shared" si="1"/>
        <v>0.11355469954686231</v>
      </c>
      <c r="P21" s="14" t="s">
        <v>36</v>
      </c>
      <c r="Q21" s="14"/>
      <c r="R21" s="14"/>
      <c r="S21" s="14"/>
    </row>
    <row r="22" spans="1:19" x14ac:dyDescent="0.35">
      <c r="A22" s="1">
        <v>45677</v>
      </c>
      <c r="B22">
        <v>122</v>
      </c>
      <c r="C22">
        <f t="shared" si="0"/>
        <v>-0.30285714285714282</v>
      </c>
      <c r="I22" s="1">
        <v>45671</v>
      </c>
      <c r="J22">
        <v>88</v>
      </c>
      <c r="K22">
        <v>111</v>
      </c>
      <c r="L22">
        <v>196</v>
      </c>
      <c r="M22" s="12">
        <f t="shared" si="3"/>
        <v>0.15984870094189604</v>
      </c>
      <c r="N22" s="12">
        <f t="shared" si="1"/>
        <v>1.8182319083190328E-2</v>
      </c>
      <c r="O22" s="12">
        <f t="shared" si="1"/>
        <v>0.10196492665668809</v>
      </c>
      <c r="P22" s="13" cm="1">
        <f t="array" ref="P22">MMULT(TRANSPOSE(K4:K6),MMULT(Q16:S18,K4:K6))</f>
        <v>0.34030533777660671</v>
      </c>
      <c r="Q22" s="13"/>
      <c r="R22" s="13"/>
      <c r="S22" s="13"/>
    </row>
    <row r="23" spans="1:19" x14ac:dyDescent="0.35">
      <c r="A23" s="1">
        <v>45678</v>
      </c>
      <c r="B23">
        <v>163</v>
      </c>
      <c r="C23">
        <f t="shared" si="0"/>
        <v>0.33606557377049184</v>
      </c>
      <c r="I23" s="1">
        <v>45672</v>
      </c>
      <c r="J23">
        <v>84</v>
      </c>
      <c r="K23">
        <v>112</v>
      </c>
      <c r="L23">
        <v>168</v>
      </c>
      <c r="M23" s="12">
        <f t="shared" si="3"/>
        <v>-4.6520015634892817E-2</v>
      </c>
      <c r="N23" s="12">
        <f t="shared" si="1"/>
        <v>8.9686699827603161E-3</v>
      </c>
      <c r="O23" s="12">
        <f t="shared" si="1"/>
        <v>-0.15415067982725836</v>
      </c>
    </row>
    <row r="24" spans="1:19" x14ac:dyDescent="0.35">
      <c r="A24" s="1">
        <v>45679</v>
      </c>
      <c r="B24">
        <v>111</v>
      </c>
      <c r="C24">
        <f t="shared" si="0"/>
        <v>-0.31901840490797551</v>
      </c>
      <c r="I24" s="1">
        <v>45673</v>
      </c>
      <c r="J24">
        <v>77</v>
      </c>
      <c r="K24">
        <v>113</v>
      </c>
      <c r="L24">
        <v>195</v>
      </c>
      <c r="M24" s="12">
        <f t="shared" si="3"/>
        <v>-8.701137698962981E-2</v>
      </c>
      <c r="N24" s="12">
        <f t="shared" si="1"/>
        <v>8.8889474172459942E-3</v>
      </c>
      <c r="O24" s="12">
        <f t="shared" si="1"/>
        <v>0.14903557916048796</v>
      </c>
      <c r="P24" s="14" t="s">
        <v>37</v>
      </c>
      <c r="Q24" s="14"/>
      <c r="R24" s="14"/>
      <c r="S24" s="14"/>
    </row>
    <row r="25" spans="1:19" x14ac:dyDescent="0.35">
      <c r="A25" s="1">
        <v>45680</v>
      </c>
      <c r="B25">
        <v>131</v>
      </c>
      <c r="C25">
        <f t="shared" si="0"/>
        <v>0.18018018018018012</v>
      </c>
      <c r="I25" s="1">
        <v>45674</v>
      </c>
      <c r="J25">
        <v>75</v>
      </c>
      <c r="K25">
        <v>126</v>
      </c>
      <c r="L25">
        <v>150</v>
      </c>
      <c r="M25" s="12">
        <f t="shared" si="3"/>
        <v>-2.6317308317373417E-2</v>
      </c>
      <c r="N25" s="12">
        <f t="shared" si="1"/>
        <v>0.10889408823913739</v>
      </c>
      <c r="O25" s="12">
        <f t="shared" si="1"/>
        <v>-0.262364264467491</v>
      </c>
      <c r="P25" s="13">
        <f>SQRT(P22)</f>
        <v>0.58335695571117241</v>
      </c>
      <c r="Q25" s="13"/>
      <c r="R25" s="13"/>
      <c r="S25" s="13"/>
    </row>
    <row r="26" spans="1:19" x14ac:dyDescent="0.35">
      <c r="A26" s="1">
        <v>45681</v>
      </c>
      <c r="B26">
        <v>160</v>
      </c>
      <c r="C26">
        <f t="shared" si="0"/>
        <v>0.22137404580152675</v>
      </c>
      <c r="I26" s="1">
        <v>45675</v>
      </c>
      <c r="J26">
        <v>64</v>
      </c>
      <c r="K26">
        <v>119</v>
      </c>
      <c r="L26">
        <v>154</v>
      </c>
      <c r="M26" s="12">
        <f t="shared" si="3"/>
        <v>-0.15860503017663852</v>
      </c>
      <c r="N26" s="12">
        <f t="shared" si="3"/>
        <v>-5.7158413839948637E-2</v>
      </c>
      <c r="O26" s="12">
        <f t="shared" si="3"/>
        <v>2.6317308317373358E-2</v>
      </c>
    </row>
    <row r="27" spans="1:19" x14ac:dyDescent="0.35">
      <c r="A27" s="1">
        <v>45682</v>
      </c>
      <c r="B27">
        <v>167</v>
      </c>
      <c r="C27">
        <f t="shared" si="0"/>
        <v>4.3749999999999956E-2</v>
      </c>
      <c r="I27" s="1">
        <v>45676</v>
      </c>
      <c r="J27">
        <v>79</v>
      </c>
      <c r="K27">
        <v>129</v>
      </c>
      <c r="L27">
        <v>200</v>
      </c>
      <c r="M27" s="12">
        <f t="shared" si="3"/>
        <v>0.21056476910734964</v>
      </c>
      <c r="N27" s="12">
        <f t="shared" si="3"/>
        <v>8.0688911250142659E-2</v>
      </c>
      <c r="O27" s="12">
        <f t="shared" si="3"/>
        <v>0.26136476413440751</v>
      </c>
      <c r="P27" s="14" t="s">
        <v>38</v>
      </c>
      <c r="Q27" s="14"/>
      <c r="R27" s="14"/>
      <c r="S27" s="14"/>
    </row>
    <row r="28" spans="1:19" x14ac:dyDescent="0.35">
      <c r="A28" s="1">
        <v>45683</v>
      </c>
      <c r="B28">
        <v>127</v>
      </c>
      <c r="C28">
        <f t="shared" si="0"/>
        <v>-0.23952095808383234</v>
      </c>
      <c r="I28" s="1">
        <v>45677</v>
      </c>
      <c r="J28">
        <v>72</v>
      </c>
      <c r="K28">
        <v>127</v>
      </c>
      <c r="L28">
        <v>161</v>
      </c>
      <c r="M28" s="12">
        <f t="shared" si="3"/>
        <v>-9.2781733450966214E-2</v>
      </c>
      <c r="N28" s="12">
        <f t="shared" si="3"/>
        <v>-1.562531790308087E-2</v>
      </c>
      <c r="O28" s="12">
        <f t="shared" si="3"/>
        <v>-0.21691300156357363</v>
      </c>
      <c r="P28" s="13">
        <f>F3*P22*J7</f>
        <v>559752.46911279717</v>
      </c>
      <c r="Q28" s="13"/>
      <c r="R28" s="13"/>
      <c r="S28" s="13"/>
    </row>
    <row r="29" spans="1:19" x14ac:dyDescent="0.35">
      <c r="A29" s="1">
        <v>45684</v>
      </c>
      <c r="B29">
        <v>135</v>
      </c>
      <c r="C29">
        <f t="shared" si="0"/>
        <v>6.2992125984252079E-2</v>
      </c>
      <c r="I29" s="1">
        <v>45678</v>
      </c>
      <c r="J29">
        <v>77</v>
      </c>
      <c r="K29">
        <v>101</v>
      </c>
      <c r="L29">
        <v>150</v>
      </c>
      <c r="M29" s="12">
        <f t="shared" si="3"/>
        <v>6.713930283762852E-2</v>
      </c>
      <c r="N29" s="12">
        <f t="shared" si="3"/>
        <v>-0.22906656961733179</v>
      </c>
      <c r="O29" s="12">
        <f t="shared" si="3"/>
        <v>-7.0769070888207261E-2</v>
      </c>
    </row>
    <row r="30" spans="1:19" x14ac:dyDescent="0.35">
      <c r="A30" s="1">
        <v>45685</v>
      </c>
      <c r="B30">
        <v>123</v>
      </c>
      <c r="C30">
        <f t="shared" si="0"/>
        <v>-8.8888888888888906E-2</v>
      </c>
      <c r="I30" s="1">
        <v>45679</v>
      </c>
      <c r="J30">
        <v>82</v>
      </c>
      <c r="K30">
        <v>117</v>
      </c>
      <c r="L30">
        <v>188</v>
      </c>
      <c r="M30" s="12">
        <f t="shared" si="3"/>
        <v>6.2913825410569182E-2</v>
      </c>
      <c r="N30" s="12">
        <f t="shared" si="3"/>
        <v>0.1470534179564966</v>
      </c>
      <c r="O30" s="12">
        <f t="shared" si="3"/>
        <v>0.22580666873369351</v>
      </c>
      <c r="P30" s="14" t="s">
        <v>39</v>
      </c>
      <c r="Q30" s="14"/>
      <c r="R30" s="14"/>
      <c r="S30" s="14"/>
    </row>
    <row r="31" spans="1:19" x14ac:dyDescent="0.35">
      <c r="A31" s="1">
        <v>45686</v>
      </c>
      <c r="B31">
        <v>131</v>
      </c>
      <c r="C31">
        <f t="shared" si="0"/>
        <v>6.5040650406503975E-2</v>
      </c>
      <c r="I31" s="1">
        <v>45680</v>
      </c>
      <c r="J31">
        <v>82</v>
      </c>
      <c r="K31">
        <v>120</v>
      </c>
      <c r="L31">
        <v>191</v>
      </c>
      <c r="M31" s="12">
        <f t="shared" si="3"/>
        <v>0</v>
      </c>
      <c r="N31" s="12">
        <f t="shared" si="3"/>
        <v>2.5317807984289786E-2</v>
      </c>
      <c r="O31" s="12">
        <f t="shared" si="3"/>
        <v>1.5831465216680662E-2</v>
      </c>
      <c r="P31" s="13">
        <f>G3*P22*J7</f>
        <v>791668.59906135919</v>
      </c>
      <c r="Q31" s="13"/>
      <c r="R31" s="13"/>
      <c r="S31" s="13"/>
    </row>
    <row r="32" spans="1:19" x14ac:dyDescent="0.35">
      <c r="A32" s="1">
        <v>45687</v>
      </c>
      <c r="B32">
        <v>167</v>
      </c>
      <c r="C32">
        <f t="shared" si="0"/>
        <v>0.27480916030534353</v>
      </c>
      <c r="I32" s="1">
        <v>45681</v>
      </c>
      <c r="J32">
        <v>79</v>
      </c>
      <c r="K32">
        <v>108</v>
      </c>
      <c r="L32">
        <v>187</v>
      </c>
      <c r="M32" s="12">
        <f t="shared" si="3"/>
        <v>-3.7271394797231655E-2</v>
      </c>
      <c r="N32" s="12">
        <f t="shared" si="3"/>
        <v>-0.10536051565782628</v>
      </c>
      <c r="O32" s="12">
        <f t="shared" si="3"/>
        <v>-2.1164811192043272E-2</v>
      </c>
    </row>
    <row r="33" spans="1:19" x14ac:dyDescent="0.35">
      <c r="A33" s="1">
        <v>45688</v>
      </c>
      <c r="B33">
        <v>117</v>
      </c>
      <c r="C33">
        <f t="shared" si="0"/>
        <v>-0.29940119760479045</v>
      </c>
      <c r="I33" s="1">
        <v>45682</v>
      </c>
      <c r="J33">
        <v>62</v>
      </c>
      <c r="K33">
        <v>102</v>
      </c>
      <c r="L33">
        <v>168</v>
      </c>
      <c r="M33" s="12">
        <f t="shared" si="3"/>
        <v>-0.24231346742193</v>
      </c>
      <c r="N33" s="12">
        <f t="shared" si="3"/>
        <v>-5.7158413839948637E-2</v>
      </c>
      <c r="O33" s="12">
        <f t="shared" si="3"/>
        <v>-0.10714463745132766</v>
      </c>
      <c r="P33" s="14" t="s">
        <v>40</v>
      </c>
      <c r="Q33" s="14"/>
      <c r="R33" s="14"/>
      <c r="S33" s="14"/>
    </row>
    <row r="34" spans="1:19" x14ac:dyDescent="0.35">
      <c r="A34" s="1">
        <v>45689</v>
      </c>
      <c r="B34">
        <v>104</v>
      </c>
      <c r="C34">
        <f t="shared" si="0"/>
        <v>-0.11111111111111116</v>
      </c>
      <c r="I34" s="1">
        <v>45683</v>
      </c>
      <c r="J34">
        <v>70</v>
      </c>
      <c r="K34">
        <v>110</v>
      </c>
      <c r="L34">
        <v>166</v>
      </c>
      <c r="M34" s="12">
        <f t="shared" si="3"/>
        <v>0.12136085700426753</v>
      </c>
      <c r="N34" s="12">
        <f t="shared" si="3"/>
        <v>7.5507552508145101E-2</v>
      </c>
      <c r="O34" s="12">
        <f t="shared" si="3"/>
        <v>-1.1976191046715649E-2</v>
      </c>
      <c r="P34" s="13">
        <f>_xlfn.NORM.S.DIST(F3,FALSE)</f>
        <v>0.10313564037537151</v>
      </c>
      <c r="Q34" s="13"/>
      <c r="R34" s="13"/>
      <c r="S34" s="13"/>
    </row>
    <row r="35" spans="1:19" x14ac:dyDescent="0.35">
      <c r="A35" s="1">
        <v>45690</v>
      </c>
      <c r="B35">
        <v>147</v>
      </c>
      <c r="C35">
        <f t="shared" si="0"/>
        <v>0.41346153846153855</v>
      </c>
      <c r="I35" s="1">
        <v>45684</v>
      </c>
      <c r="J35">
        <v>86</v>
      </c>
      <c r="K35">
        <v>120</v>
      </c>
      <c r="L35">
        <v>187</v>
      </c>
      <c r="M35" s="12">
        <f t="shared" si="3"/>
        <v>0.20585205420414882</v>
      </c>
      <c r="N35" s="12">
        <f t="shared" si="3"/>
        <v>8.7011376989629699E-2</v>
      </c>
      <c r="O35" s="12">
        <f t="shared" si="3"/>
        <v>0.11912082849804341</v>
      </c>
    </row>
    <row r="36" spans="1:19" x14ac:dyDescent="0.35">
      <c r="A36" s="1">
        <v>45691</v>
      </c>
      <c r="B36">
        <v>105</v>
      </c>
      <c r="C36">
        <f t="shared" si="0"/>
        <v>-0.2857142857142857</v>
      </c>
      <c r="I36" s="1">
        <v>45685</v>
      </c>
      <c r="J36">
        <v>86</v>
      </c>
      <c r="K36">
        <v>120</v>
      </c>
      <c r="L36">
        <v>171</v>
      </c>
      <c r="M36" s="12">
        <f t="shared" si="3"/>
        <v>0</v>
      </c>
      <c r="N36" s="12">
        <f t="shared" si="3"/>
        <v>0</v>
      </c>
      <c r="O36" s="12">
        <f t="shared" si="3"/>
        <v>-8.9445060351926786E-2</v>
      </c>
      <c r="P36" s="14" t="s">
        <v>41</v>
      </c>
      <c r="Q36" s="14"/>
      <c r="R36" s="14"/>
      <c r="S36" s="14"/>
    </row>
    <row r="37" spans="1:19" x14ac:dyDescent="0.35">
      <c r="A37" s="1">
        <v>45692</v>
      </c>
      <c r="B37">
        <v>183</v>
      </c>
      <c r="C37">
        <f t="shared" si="0"/>
        <v>0.74285714285714288</v>
      </c>
      <c r="I37" s="1">
        <v>45686</v>
      </c>
      <c r="J37">
        <v>70</v>
      </c>
      <c r="K37">
        <v>128</v>
      </c>
      <c r="L37">
        <v>171</v>
      </c>
      <c r="M37" s="12">
        <f t="shared" si="3"/>
        <v>-0.20585205420414873</v>
      </c>
      <c r="N37" s="12">
        <f t="shared" si="3"/>
        <v>6.4538521137571164E-2</v>
      </c>
      <c r="O37" s="12">
        <f t="shared" si="3"/>
        <v>0</v>
      </c>
      <c r="P37" s="13">
        <f>_xlfn.NORM.S.DIST(G3,FALSE)</f>
        <v>2.665214220345808E-2</v>
      </c>
      <c r="Q37" s="13"/>
      <c r="R37" s="13"/>
      <c r="S37" s="13"/>
    </row>
    <row r="38" spans="1:19" x14ac:dyDescent="0.35">
      <c r="A38" s="1">
        <v>45693</v>
      </c>
      <c r="B38">
        <v>174</v>
      </c>
      <c r="C38">
        <f t="shared" si="0"/>
        <v>-4.9180327868852514E-2</v>
      </c>
      <c r="I38" s="1">
        <v>45687</v>
      </c>
      <c r="J38">
        <v>79</v>
      </c>
      <c r="K38">
        <v>127</v>
      </c>
      <c r="L38">
        <v>199</v>
      </c>
      <c r="M38" s="12">
        <f t="shared" si="3"/>
        <v>0.12095261041766249</v>
      </c>
      <c r="N38" s="12">
        <f t="shared" si="3"/>
        <v>-7.8431774610258926E-3</v>
      </c>
      <c r="O38" s="12">
        <f t="shared" si="3"/>
        <v>0.15164126822183255</v>
      </c>
    </row>
    <row r="39" spans="1:19" x14ac:dyDescent="0.35">
      <c r="A39" s="1">
        <v>45694</v>
      </c>
      <c r="B39">
        <v>197</v>
      </c>
      <c r="C39">
        <f t="shared" si="0"/>
        <v>0.13218390804597702</v>
      </c>
      <c r="I39" s="1">
        <v>45688</v>
      </c>
      <c r="J39">
        <v>72</v>
      </c>
      <c r="K39">
        <v>113</v>
      </c>
      <c r="L39">
        <v>199</v>
      </c>
      <c r="M39" s="12">
        <f t="shared" si="3"/>
        <v>-9.2781733450966214E-2</v>
      </c>
      <c r="N39" s="12">
        <f t="shared" si="3"/>
        <v>-0.11679926774625074</v>
      </c>
      <c r="O39" s="12">
        <f t="shared" si="3"/>
        <v>0</v>
      </c>
      <c r="P39" s="14" t="s">
        <v>42</v>
      </c>
      <c r="Q39" s="14"/>
      <c r="R39" s="14"/>
      <c r="S39" s="14"/>
    </row>
    <row r="40" spans="1:19" x14ac:dyDescent="0.35">
      <c r="A40" s="1">
        <v>45695</v>
      </c>
      <c r="B40">
        <v>168</v>
      </c>
      <c r="C40">
        <f t="shared" si="0"/>
        <v>-0.14720812182741116</v>
      </c>
      <c r="I40" s="1">
        <v>45689</v>
      </c>
      <c r="J40">
        <v>90</v>
      </c>
      <c r="K40">
        <v>121</v>
      </c>
      <c r="L40">
        <v>150</v>
      </c>
      <c r="M40" s="12">
        <f t="shared" si="3"/>
        <v>0.22314355131420976</v>
      </c>
      <c r="N40" s="12">
        <f t="shared" si="3"/>
        <v>6.8402726884400619E-2</v>
      </c>
      <c r="O40" s="12">
        <f t="shared" si="3"/>
        <v>-0.28266953062823658</v>
      </c>
      <c r="P40" s="13">
        <f>P34/(1-0.95)*P22*J7</f>
        <v>701952.1786949482</v>
      </c>
      <c r="Q40" s="13"/>
      <c r="R40" s="13"/>
      <c r="S40" s="13"/>
    </row>
    <row r="41" spans="1:19" x14ac:dyDescent="0.35">
      <c r="A41" s="1">
        <v>45696</v>
      </c>
      <c r="B41">
        <v>141</v>
      </c>
      <c r="C41">
        <f t="shared" si="0"/>
        <v>-0.1607142857142857</v>
      </c>
      <c r="I41" s="1">
        <v>45690</v>
      </c>
      <c r="J41">
        <v>64</v>
      </c>
      <c r="K41">
        <v>127</v>
      </c>
      <c r="L41">
        <v>158</v>
      </c>
      <c r="M41" s="12">
        <f t="shared" si="3"/>
        <v>-0.34092658697059319</v>
      </c>
      <c r="N41" s="12">
        <f t="shared" si="3"/>
        <v>4.8396540861850239E-2</v>
      </c>
      <c r="O41" s="12">
        <f t="shared" si="3"/>
        <v>5.1959738930710958E-2</v>
      </c>
    </row>
    <row r="42" spans="1:19" x14ac:dyDescent="0.35">
      <c r="A42" s="1">
        <v>45697</v>
      </c>
      <c r="B42">
        <v>168</v>
      </c>
      <c r="C42">
        <f t="shared" si="0"/>
        <v>0.1914893617021276</v>
      </c>
      <c r="I42" s="1">
        <v>45691</v>
      </c>
      <c r="J42">
        <v>66</v>
      </c>
      <c r="K42">
        <v>100</v>
      </c>
      <c r="L42">
        <v>193</v>
      </c>
      <c r="M42" s="12">
        <f t="shared" si="3"/>
        <v>3.0771658666753687E-2</v>
      </c>
      <c r="N42" s="12">
        <f t="shared" si="3"/>
        <v>-0.23901690047049984</v>
      </c>
      <c r="O42" s="12">
        <f t="shared" si="3"/>
        <v>0.20009515587791882</v>
      </c>
      <c r="P42" s="14" t="s">
        <v>43</v>
      </c>
      <c r="Q42" s="14"/>
      <c r="R42" s="14"/>
      <c r="S42" s="14"/>
    </row>
    <row r="43" spans="1:19" x14ac:dyDescent="0.35">
      <c r="A43" s="1">
        <v>45698</v>
      </c>
      <c r="B43">
        <v>102</v>
      </c>
      <c r="C43">
        <f t="shared" si="0"/>
        <v>-0.3928571428571429</v>
      </c>
      <c r="I43" s="1">
        <v>45692</v>
      </c>
      <c r="J43">
        <v>61</v>
      </c>
      <c r="K43">
        <v>108</v>
      </c>
      <c r="L43">
        <v>181</v>
      </c>
      <c r="M43" s="12">
        <f t="shared" si="3"/>
        <v>-7.8780877853114342E-2</v>
      </c>
      <c r="N43" s="12">
        <f t="shared" si="3"/>
        <v>7.6961041136128394E-2</v>
      </c>
      <c r="O43" s="12">
        <f t="shared" si="3"/>
        <v>-6.4193157639059806E-2</v>
      </c>
      <c r="P43" s="13">
        <f>P37/(1-0.99)*P22*J7</f>
        <v>906986.62550179497</v>
      </c>
      <c r="Q43" s="13"/>
      <c r="R43" s="13"/>
      <c r="S43" s="13"/>
    </row>
    <row r="44" spans="1:19" x14ac:dyDescent="0.35">
      <c r="A44" s="1">
        <v>45699</v>
      </c>
      <c r="B44">
        <v>134</v>
      </c>
      <c r="C44">
        <f t="shared" si="0"/>
        <v>0.31372549019607843</v>
      </c>
      <c r="I44" s="1">
        <v>45693</v>
      </c>
      <c r="J44">
        <v>73</v>
      </c>
      <c r="K44">
        <v>126</v>
      </c>
      <c r="L44">
        <v>179</v>
      </c>
      <c r="M44" s="12">
        <f t="shared" si="3"/>
        <v>0.17958557697507987</v>
      </c>
      <c r="N44" s="12">
        <f t="shared" si="3"/>
        <v>0.15415067982725836</v>
      </c>
      <c r="O44" s="12">
        <f t="shared" si="3"/>
        <v>-1.1111225425070722E-2</v>
      </c>
    </row>
    <row r="45" spans="1:19" x14ac:dyDescent="0.35">
      <c r="A45" s="1">
        <v>45700</v>
      </c>
      <c r="B45">
        <v>199</v>
      </c>
      <c r="C45">
        <f t="shared" si="0"/>
        <v>0.4850746268656716</v>
      </c>
      <c r="I45" s="1">
        <v>45694</v>
      </c>
      <c r="J45">
        <v>86</v>
      </c>
      <c r="K45">
        <v>118</v>
      </c>
      <c r="L45">
        <v>176</v>
      </c>
      <c r="M45" s="12">
        <f t="shared" si="3"/>
        <v>0.16388785510511664</v>
      </c>
      <c r="N45" s="12">
        <f t="shared" si="3"/>
        <v>-6.559728248581323E-2</v>
      </c>
      <c r="O45" s="12">
        <f t="shared" si="3"/>
        <v>-1.6901810802603254E-2</v>
      </c>
    </row>
    <row r="46" spans="1:19" x14ac:dyDescent="0.35">
      <c r="A46" s="1">
        <v>45701</v>
      </c>
      <c r="B46">
        <v>197</v>
      </c>
      <c r="C46">
        <f t="shared" si="0"/>
        <v>-1.0050251256281451E-2</v>
      </c>
      <c r="I46" s="1">
        <v>45695</v>
      </c>
      <c r="J46">
        <v>69</v>
      </c>
      <c r="K46">
        <v>101</v>
      </c>
      <c r="L46">
        <v>170</v>
      </c>
      <c r="M46" s="12">
        <f t="shared" si="3"/>
        <v>-0.22024079165624838</v>
      </c>
      <c r="N46" s="12">
        <f t="shared" si="3"/>
        <v>-0.15556410762440526</v>
      </c>
      <c r="O46" s="12">
        <f t="shared" si="3"/>
        <v>-3.4685557987889984E-2</v>
      </c>
    </row>
    <row r="47" spans="1:19" x14ac:dyDescent="0.35">
      <c r="A47" s="1">
        <v>45702</v>
      </c>
      <c r="B47">
        <v>138</v>
      </c>
      <c r="C47">
        <f t="shared" si="0"/>
        <v>-0.29949238578680204</v>
      </c>
      <c r="I47" s="1">
        <v>45696</v>
      </c>
      <c r="J47">
        <v>75</v>
      </c>
      <c r="K47">
        <v>112</v>
      </c>
      <c r="L47">
        <v>162</v>
      </c>
      <c r="M47" s="12">
        <f t="shared" si="3"/>
        <v>8.3381608939051E-2</v>
      </c>
      <c r="N47" s="12">
        <f t="shared" si="3"/>
        <v>0.10337835445383518</v>
      </c>
      <c r="O47" s="12">
        <f t="shared" si="3"/>
        <v>-4.8202101817877749E-2</v>
      </c>
    </row>
    <row r="48" spans="1:19" x14ac:dyDescent="0.35">
      <c r="A48" s="1">
        <v>45703</v>
      </c>
      <c r="B48">
        <v>170</v>
      </c>
      <c r="C48">
        <f t="shared" si="0"/>
        <v>0.23188405797101441</v>
      </c>
      <c r="I48" s="1">
        <v>45697</v>
      </c>
      <c r="J48">
        <v>72</v>
      </c>
      <c r="K48">
        <v>101</v>
      </c>
      <c r="L48">
        <v>167</v>
      </c>
      <c r="M48" s="12">
        <f t="shared" si="3"/>
        <v>-4.0821994520255166E-2</v>
      </c>
      <c r="N48" s="12">
        <f t="shared" si="3"/>
        <v>-0.10337835445383507</v>
      </c>
      <c r="O48" s="12">
        <f t="shared" si="3"/>
        <v>3.0397477184370948E-2</v>
      </c>
    </row>
    <row r="49" spans="1:15" x14ac:dyDescent="0.35">
      <c r="A49" s="1">
        <v>45704</v>
      </c>
      <c r="B49">
        <v>163</v>
      </c>
      <c r="C49">
        <f t="shared" si="0"/>
        <v>-4.1176470588235259E-2</v>
      </c>
      <c r="I49" s="1">
        <v>45698</v>
      </c>
      <c r="J49">
        <v>60</v>
      </c>
      <c r="K49">
        <v>127</v>
      </c>
      <c r="L49">
        <v>198</v>
      </c>
      <c r="M49" s="12">
        <f t="shared" si="3"/>
        <v>-0.18232155679395459</v>
      </c>
      <c r="N49" s="12">
        <f t="shared" si="3"/>
        <v>0.22906656961733182</v>
      </c>
      <c r="O49" s="12">
        <f t="shared" si="3"/>
        <v>0.17027321827778014</v>
      </c>
    </row>
    <row r="50" spans="1:15" x14ac:dyDescent="0.35">
      <c r="A50" s="1">
        <v>45705</v>
      </c>
      <c r="B50">
        <v>109</v>
      </c>
      <c r="C50">
        <f t="shared" si="0"/>
        <v>-0.33128834355828218</v>
      </c>
      <c r="I50" s="1">
        <v>45699</v>
      </c>
      <c r="J50">
        <v>76</v>
      </c>
      <c r="K50">
        <v>117</v>
      </c>
      <c r="L50">
        <v>193</v>
      </c>
      <c r="M50" s="12">
        <f t="shared" si="3"/>
        <v>0.23638877806423034</v>
      </c>
      <c r="N50" s="12">
        <f t="shared" si="3"/>
        <v>-8.2013151660835129E-2</v>
      </c>
      <c r="O50" s="12">
        <f t="shared" si="3"/>
        <v>-2.5576841789649737E-2</v>
      </c>
    </row>
    <row r="51" spans="1:15" x14ac:dyDescent="0.35">
      <c r="A51" s="1">
        <v>45706</v>
      </c>
      <c r="B51">
        <v>113</v>
      </c>
      <c r="C51">
        <f t="shared" si="0"/>
        <v>3.669724770642202E-2</v>
      </c>
      <c r="I51" s="1">
        <v>45700</v>
      </c>
      <c r="J51">
        <v>72</v>
      </c>
      <c r="K51">
        <v>113</v>
      </c>
      <c r="L51">
        <v>198</v>
      </c>
      <c r="M51" s="12">
        <f t="shared" si="3"/>
        <v>-5.4067221270275821E-2</v>
      </c>
      <c r="N51" s="12">
        <f t="shared" si="3"/>
        <v>-3.4786116085415542E-2</v>
      </c>
      <c r="O51" s="12">
        <f t="shared" si="3"/>
        <v>2.5576841789649776E-2</v>
      </c>
    </row>
    <row r="52" spans="1:15" x14ac:dyDescent="0.35">
      <c r="A52" s="1">
        <v>45707</v>
      </c>
      <c r="B52">
        <v>162</v>
      </c>
      <c r="C52">
        <f t="shared" si="0"/>
        <v>0.4336283185840708</v>
      </c>
      <c r="I52" s="1">
        <v>45701</v>
      </c>
      <c r="J52">
        <v>66</v>
      </c>
      <c r="K52">
        <v>118</v>
      </c>
      <c r="L52">
        <v>171</v>
      </c>
      <c r="M52" s="12">
        <f t="shared" si="3"/>
        <v>-8.701137698962981E-2</v>
      </c>
      <c r="N52" s="12">
        <f t="shared" si="3"/>
        <v>4.3296805753324258E-2</v>
      </c>
      <c r="O52" s="12">
        <f t="shared" si="3"/>
        <v>-0.14660347419187539</v>
      </c>
    </row>
    <row r="53" spans="1:15" x14ac:dyDescent="0.35">
      <c r="A53" s="1">
        <v>45708</v>
      </c>
      <c r="B53">
        <v>200</v>
      </c>
      <c r="C53">
        <f t="shared" si="0"/>
        <v>0.23456790123456783</v>
      </c>
      <c r="I53" s="1">
        <v>45702</v>
      </c>
      <c r="J53">
        <v>70</v>
      </c>
      <c r="K53">
        <v>116</v>
      </c>
      <c r="L53">
        <v>168</v>
      </c>
      <c r="M53" s="12">
        <f t="shared" si="3"/>
        <v>5.8840500022933395E-2</v>
      </c>
      <c r="N53" s="12">
        <f t="shared" si="3"/>
        <v>-1.7094433359300068E-2</v>
      </c>
      <c r="O53" s="12">
        <f t="shared" si="3"/>
        <v>-1.7699577099400975E-2</v>
      </c>
    </row>
    <row r="54" spans="1:15" x14ac:dyDescent="0.35">
      <c r="A54" s="1">
        <v>45709</v>
      </c>
      <c r="B54">
        <v>127</v>
      </c>
      <c r="C54">
        <f t="shared" si="0"/>
        <v>-0.36499999999999999</v>
      </c>
      <c r="I54" s="1">
        <v>45703</v>
      </c>
      <c r="J54">
        <v>64</v>
      </c>
      <c r="K54">
        <v>129</v>
      </c>
      <c r="L54">
        <v>167</v>
      </c>
      <c r="M54" s="12">
        <f t="shared" si="3"/>
        <v>-8.9612158689687166E-2</v>
      </c>
      <c r="N54" s="12">
        <f t="shared" si="3"/>
        <v>0.10622221325530742</v>
      </c>
      <c r="O54" s="12">
        <f t="shared" si="3"/>
        <v>-5.970166986503796E-3</v>
      </c>
    </row>
    <row r="55" spans="1:15" x14ac:dyDescent="0.35">
      <c r="A55" s="1">
        <v>45710</v>
      </c>
      <c r="B55">
        <v>143</v>
      </c>
      <c r="C55">
        <f t="shared" si="0"/>
        <v>0.12598425196850394</v>
      </c>
      <c r="I55" s="1">
        <v>45704</v>
      </c>
      <c r="J55">
        <v>84</v>
      </c>
      <c r="K55">
        <v>108</v>
      </c>
      <c r="L55">
        <v>180</v>
      </c>
      <c r="M55" s="12">
        <f t="shared" si="3"/>
        <v>0.27193371548364176</v>
      </c>
      <c r="N55" s="12">
        <f t="shared" si="3"/>
        <v>-0.17768117723745236</v>
      </c>
      <c r="O55" s="12">
        <f t="shared" si="3"/>
        <v>7.4963038473455326E-2</v>
      </c>
    </row>
    <row r="56" spans="1:15" x14ac:dyDescent="0.35">
      <c r="A56" s="1">
        <v>45711</v>
      </c>
      <c r="B56">
        <v>122</v>
      </c>
      <c r="C56">
        <f t="shared" si="0"/>
        <v>-0.14685314685314688</v>
      </c>
      <c r="I56" s="1">
        <v>45705</v>
      </c>
      <c r="J56">
        <v>65</v>
      </c>
      <c r="K56">
        <v>101</v>
      </c>
      <c r="L56">
        <v>155</v>
      </c>
      <c r="M56" s="12">
        <f t="shared" si="3"/>
        <v>-0.25642952894767645</v>
      </c>
      <c r="N56" s="12">
        <f t="shared" si="3"/>
        <v>-6.7010710282960198E-2</v>
      </c>
      <c r="O56" s="12">
        <f t="shared" si="3"/>
        <v>-0.1495317339709637</v>
      </c>
    </row>
    <row r="57" spans="1:15" x14ac:dyDescent="0.35">
      <c r="A57" s="1">
        <v>45712</v>
      </c>
      <c r="B57">
        <v>129</v>
      </c>
      <c r="C57">
        <f t="shared" si="0"/>
        <v>5.7377049180327822E-2</v>
      </c>
      <c r="I57" s="1">
        <v>45706</v>
      </c>
      <c r="J57">
        <v>60</v>
      </c>
      <c r="K57">
        <v>103</v>
      </c>
      <c r="L57">
        <v>177</v>
      </c>
      <c r="M57" s="12">
        <f t="shared" si="3"/>
        <v>-8.004270767353637E-2</v>
      </c>
      <c r="N57" s="12">
        <f t="shared" si="3"/>
        <v>1.9608471388376337E-2</v>
      </c>
      <c r="O57" s="12">
        <f t="shared" si="3"/>
        <v>0.13272461565458246</v>
      </c>
    </row>
    <row r="58" spans="1:15" x14ac:dyDescent="0.35">
      <c r="A58" s="1">
        <v>45713</v>
      </c>
      <c r="B58">
        <v>101</v>
      </c>
      <c r="C58">
        <f t="shared" si="0"/>
        <v>-0.21705426356589153</v>
      </c>
      <c r="I58" s="1">
        <v>45707</v>
      </c>
      <c r="J58">
        <v>65</v>
      </c>
      <c r="K58">
        <v>116</v>
      </c>
      <c r="L58">
        <v>190</v>
      </c>
      <c r="M58" s="12">
        <f t="shared" si="3"/>
        <v>8.0042707673536356E-2</v>
      </c>
      <c r="N58" s="12">
        <f t="shared" si="3"/>
        <v>0.11886120287672883</v>
      </c>
      <c r="O58" s="12">
        <f t="shared" si="3"/>
        <v>7.0874339586657092E-2</v>
      </c>
    </row>
    <row r="59" spans="1:15" x14ac:dyDescent="0.35">
      <c r="A59" s="1">
        <v>45714</v>
      </c>
      <c r="B59">
        <v>139</v>
      </c>
      <c r="C59">
        <f t="shared" si="0"/>
        <v>0.37623762376237613</v>
      </c>
      <c r="I59" s="1">
        <v>45708</v>
      </c>
      <c r="J59">
        <v>61</v>
      </c>
      <c r="K59">
        <v>113</v>
      </c>
      <c r="L59">
        <v>190</v>
      </c>
      <c r="M59" s="12">
        <f t="shared" si="3"/>
        <v>-6.3513405722325861E-2</v>
      </c>
      <c r="N59" s="12">
        <f t="shared" si="3"/>
        <v>-2.6202372394024072E-2</v>
      </c>
      <c r="O59" s="12">
        <f t="shared" si="3"/>
        <v>0</v>
      </c>
    </row>
    <row r="60" spans="1:15" x14ac:dyDescent="0.35">
      <c r="A60" s="1">
        <v>45715</v>
      </c>
      <c r="B60">
        <v>190</v>
      </c>
      <c r="C60">
        <f t="shared" si="0"/>
        <v>0.36690647482014382</v>
      </c>
      <c r="I60" s="1">
        <v>45709</v>
      </c>
      <c r="J60">
        <v>90</v>
      </c>
      <c r="K60">
        <v>100</v>
      </c>
      <c r="L60">
        <v>179</v>
      </c>
      <c r="M60" s="12">
        <f t="shared" si="3"/>
        <v>0.38893580615695389</v>
      </c>
      <c r="N60" s="12">
        <f t="shared" si="3"/>
        <v>-0.12221763272424915</v>
      </c>
      <c r="O60" s="12">
        <f t="shared" si="3"/>
        <v>-5.9638266319731105E-2</v>
      </c>
    </row>
    <row r="61" spans="1:15" x14ac:dyDescent="0.35">
      <c r="A61" s="1">
        <v>45716</v>
      </c>
      <c r="B61">
        <v>162</v>
      </c>
      <c r="C61">
        <f t="shared" si="0"/>
        <v>-0.14736842105263159</v>
      </c>
      <c r="I61" s="1">
        <v>45710</v>
      </c>
      <c r="J61">
        <v>82</v>
      </c>
      <c r="K61">
        <v>115</v>
      </c>
      <c r="L61">
        <v>178</v>
      </c>
      <c r="M61" s="12">
        <f t="shared" si="3"/>
        <v>-9.3090423066011979E-2</v>
      </c>
      <c r="N61" s="12">
        <f t="shared" si="3"/>
        <v>0.13976194237515863</v>
      </c>
      <c r="O61" s="12">
        <f t="shared" si="3"/>
        <v>-5.6022555486698981E-3</v>
      </c>
    </row>
    <row r="62" spans="1:15" x14ac:dyDescent="0.35">
      <c r="A62" s="1">
        <v>45717</v>
      </c>
      <c r="B62">
        <v>199</v>
      </c>
      <c r="C62">
        <f t="shared" si="0"/>
        <v>0.22839506172839497</v>
      </c>
      <c r="I62" s="1">
        <v>45711</v>
      </c>
      <c r="J62">
        <v>83</v>
      </c>
      <c r="K62">
        <v>125</v>
      </c>
      <c r="L62">
        <v>194</v>
      </c>
      <c r="M62" s="12">
        <f t="shared" si="3"/>
        <v>1.212136053234482E-2</v>
      </c>
      <c r="N62" s="12">
        <f t="shared" si="3"/>
        <v>8.3381608939051E-2</v>
      </c>
      <c r="O62" s="12">
        <f t="shared" si="3"/>
        <v>8.6074608771242983E-2</v>
      </c>
    </row>
    <row r="63" spans="1:15" x14ac:dyDescent="0.35">
      <c r="A63" s="1">
        <v>45718</v>
      </c>
      <c r="B63">
        <v>121</v>
      </c>
      <c r="C63">
        <f t="shared" si="0"/>
        <v>-0.39195979899497491</v>
      </c>
      <c r="I63" s="1">
        <v>45712</v>
      </c>
      <c r="J63">
        <v>81</v>
      </c>
      <c r="K63">
        <v>104</v>
      </c>
      <c r="L63">
        <v>163</v>
      </c>
      <c r="M63" s="12">
        <f t="shared" si="3"/>
        <v>-2.4391453124159124E-2</v>
      </c>
      <c r="N63" s="12">
        <f t="shared" si="3"/>
        <v>-0.1839228381609285</v>
      </c>
      <c r="O63" s="12">
        <f t="shared" si="3"/>
        <v>-0.17410795825656578</v>
      </c>
    </row>
    <row r="64" spans="1:15" x14ac:dyDescent="0.35">
      <c r="A64" s="1">
        <v>45719</v>
      </c>
      <c r="B64">
        <v>167</v>
      </c>
      <c r="C64">
        <f t="shared" si="0"/>
        <v>0.38016528925619841</v>
      </c>
      <c r="I64" s="1">
        <v>45713</v>
      </c>
      <c r="J64">
        <v>61</v>
      </c>
      <c r="K64">
        <v>104</v>
      </c>
      <c r="L64">
        <v>177</v>
      </c>
      <c r="M64" s="12">
        <f t="shared" si="3"/>
        <v>-0.2835752904991275</v>
      </c>
      <c r="N64" s="12">
        <f t="shared" si="3"/>
        <v>0</v>
      </c>
      <c r="O64" s="12">
        <f t="shared" si="3"/>
        <v>8.2399531767066755E-2</v>
      </c>
    </row>
    <row r="65" spans="1:15" x14ac:dyDescent="0.35">
      <c r="A65" s="1">
        <v>45720</v>
      </c>
      <c r="B65">
        <v>104</v>
      </c>
      <c r="C65">
        <f t="shared" si="0"/>
        <v>-0.3772455089820359</v>
      </c>
      <c r="I65" s="1">
        <v>45714</v>
      </c>
      <c r="J65">
        <v>68</v>
      </c>
      <c r="K65">
        <v>110</v>
      </c>
      <c r="L65">
        <v>188</v>
      </c>
      <c r="M65" s="12">
        <f t="shared" si="3"/>
        <v>0.10863384100279537</v>
      </c>
      <c r="N65" s="12">
        <f t="shared" si="3"/>
        <v>5.6089466651043578E-2</v>
      </c>
      <c r="O65" s="12">
        <f t="shared" si="3"/>
        <v>6.0292230256120044E-2</v>
      </c>
    </row>
    <row r="66" spans="1:15" x14ac:dyDescent="0.35">
      <c r="A66" s="1">
        <v>45721</v>
      </c>
      <c r="B66">
        <v>152</v>
      </c>
      <c r="C66">
        <f t="shared" si="0"/>
        <v>0.46153846153846145</v>
      </c>
      <c r="I66" s="1">
        <v>45715</v>
      </c>
      <c r="J66">
        <v>89</v>
      </c>
      <c r="K66">
        <v>106</v>
      </c>
      <c r="L66">
        <v>180</v>
      </c>
      <c r="M66" s="12">
        <f t="shared" si="3"/>
        <v>0.26912866455603313</v>
      </c>
      <c r="N66" s="12">
        <f t="shared" si="3"/>
        <v>-3.7041271680349097E-2</v>
      </c>
      <c r="O66" s="12">
        <f t="shared" si="3"/>
        <v>-4.348511193973878E-2</v>
      </c>
    </row>
    <row r="67" spans="1:15" x14ac:dyDescent="0.35">
      <c r="A67" s="1">
        <v>45722</v>
      </c>
      <c r="B67">
        <v>109</v>
      </c>
      <c r="C67">
        <f t="shared" si="0"/>
        <v>-0.28289473684210531</v>
      </c>
      <c r="I67" s="1">
        <v>45716</v>
      </c>
      <c r="J67">
        <v>74</v>
      </c>
      <c r="K67">
        <v>117</v>
      </c>
      <c r="L67">
        <v>179</v>
      </c>
      <c r="M67" s="12">
        <f t="shared" si="3"/>
        <v>-0.18457127652797004</v>
      </c>
      <c r="N67" s="12">
        <f t="shared" si="3"/>
        <v>9.8734840685689051E-2</v>
      </c>
      <c r="O67" s="12">
        <f t="shared" si="3"/>
        <v>-5.5710450494553601E-3</v>
      </c>
    </row>
    <row r="68" spans="1:15" x14ac:dyDescent="0.35">
      <c r="A68" s="1">
        <v>45723</v>
      </c>
      <c r="B68">
        <v>153</v>
      </c>
      <c r="C68">
        <f t="shared" si="0"/>
        <v>0.40366972477064222</v>
      </c>
      <c r="I68" s="1">
        <v>45717</v>
      </c>
      <c r="J68">
        <v>60</v>
      </c>
      <c r="K68">
        <v>100</v>
      </c>
      <c r="L68">
        <v>155</v>
      </c>
      <c r="M68" s="12">
        <f t="shared" si="3"/>
        <v>-0.20972053098206903</v>
      </c>
      <c r="N68" s="12">
        <f t="shared" si="3"/>
        <v>-0.15700374880966481</v>
      </c>
      <c r="O68" s="12">
        <f t="shared" si="3"/>
        <v>-0.14396068892150835</v>
      </c>
    </row>
    <row r="69" spans="1:15" x14ac:dyDescent="0.35">
      <c r="A69" s="1">
        <v>45724</v>
      </c>
      <c r="B69">
        <v>138</v>
      </c>
      <c r="C69">
        <f t="shared" ref="C69:C132" si="5">(B69/B68)-1</f>
        <v>-9.8039215686274495E-2</v>
      </c>
      <c r="I69" s="1">
        <v>45718</v>
      </c>
      <c r="J69">
        <v>71</v>
      </c>
      <c r="K69">
        <v>102</v>
      </c>
      <c r="L69">
        <v>171</v>
      </c>
      <c r="M69" s="12">
        <f t="shared" si="3"/>
        <v>0.16833531481921474</v>
      </c>
      <c r="N69" s="12">
        <f t="shared" si="3"/>
        <v>1.980262729617973E-2</v>
      </c>
      <c r="O69" s="12">
        <f t="shared" si="3"/>
        <v>9.8238439583413259E-2</v>
      </c>
    </row>
    <row r="70" spans="1:15" x14ac:dyDescent="0.35">
      <c r="A70" s="1">
        <v>45725</v>
      </c>
      <c r="B70">
        <v>193</v>
      </c>
      <c r="C70">
        <f t="shared" si="5"/>
        <v>0.39855072463768115</v>
      </c>
      <c r="I70" s="1">
        <v>45719</v>
      </c>
      <c r="J70">
        <v>70</v>
      </c>
      <c r="K70">
        <v>116</v>
      </c>
      <c r="L70">
        <v>165</v>
      </c>
      <c r="M70" s="12">
        <f t="shared" si="3"/>
        <v>-1.4184634991956413E-2</v>
      </c>
      <c r="N70" s="12">
        <f t="shared" si="3"/>
        <v>0.12861737782209354</v>
      </c>
      <c r="O70" s="12">
        <f t="shared" si="3"/>
        <v>-3.5718082602079232E-2</v>
      </c>
    </row>
    <row r="71" spans="1:15" x14ac:dyDescent="0.35">
      <c r="A71" s="1">
        <v>45726</v>
      </c>
      <c r="B71">
        <v>104</v>
      </c>
      <c r="C71">
        <f t="shared" si="5"/>
        <v>-0.46113989637305697</v>
      </c>
      <c r="I71" s="1">
        <v>45720</v>
      </c>
      <c r="J71">
        <v>65</v>
      </c>
      <c r="K71">
        <v>124</v>
      </c>
      <c r="L71">
        <v>170</v>
      </c>
      <c r="M71" s="12">
        <f t="shared" si="3"/>
        <v>-7.4107972153721849E-2</v>
      </c>
      <c r="N71" s="12">
        <f t="shared" si="3"/>
        <v>6.6691374498672143E-2</v>
      </c>
      <c r="O71" s="12">
        <f t="shared" si="3"/>
        <v>2.9852963149681128E-2</v>
      </c>
    </row>
    <row r="72" spans="1:15" x14ac:dyDescent="0.35">
      <c r="A72" s="1">
        <v>45727</v>
      </c>
      <c r="B72">
        <v>179</v>
      </c>
      <c r="C72">
        <f t="shared" si="5"/>
        <v>0.72115384615384626</v>
      </c>
      <c r="I72" s="1">
        <v>45721</v>
      </c>
      <c r="J72">
        <v>62</v>
      </c>
      <c r="K72">
        <v>119</v>
      </c>
      <c r="L72">
        <v>159</v>
      </c>
      <c r="M72" s="12">
        <f t="shared" si="3"/>
        <v>-4.7252884850545497E-2</v>
      </c>
      <c r="N72" s="12">
        <f t="shared" si="3"/>
        <v>-4.115807249350744E-2</v>
      </c>
      <c r="O72" s="12">
        <f t="shared" si="3"/>
        <v>-6.6894234830030236E-2</v>
      </c>
    </row>
    <row r="73" spans="1:15" x14ac:dyDescent="0.35">
      <c r="A73" s="1">
        <v>45728</v>
      </c>
      <c r="B73">
        <v>178</v>
      </c>
      <c r="C73">
        <f t="shared" si="5"/>
        <v>-5.5865921787709993E-3</v>
      </c>
      <c r="I73" s="1">
        <v>45722</v>
      </c>
      <c r="J73">
        <v>79</v>
      </c>
      <c r="K73">
        <v>129</v>
      </c>
      <c r="L73">
        <v>158</v>
      </c>
      <c r="M73" s="12">
        <f t="shared" si="3"/>
        <v>0.24231346742192991</v>
      </c>
      <c r="N73" s="12">
        <f t="shared" si="3"/>
        <v>8.0688911250142659E-2</v>
      </c>
      <c r="O73" s="12">
        <f t="shared" si="3"/>
        <v>-6.309169193264721E-3</v>
      </c>
    </row>
    <row r="74" spans="1:15" x14ac:dyDescent="0.35">
      <c r="A74" s="1">
        <v>45729</v>
      </c>
      <c r="B74">
        <v>109</v>
      </c>
      <c r="C74">
        <f t="shared" si="5"/>
        <v>-0.38764044943820219</v>
      </c>
      <c r="I74" s="1">
        <v>45723</v>
      </c>
      <c r="J74">
        <v>61</v>
      </c>
      <c r="K74">
        <v>112</v>
      </c>
      <c r="L74">
        <v>177</v>
      </c>
      <c r="M74" s="12">
        <f t="shared" si="3"/>
        <v>-0.25857398829371026</v>
      </c>
      <c r="N74" s="12">
        <f t="shared" si="3"/>
        <v>-0.1413135330665776</v>
      </c>
      <c r="O74" s="12">
        <f t="shared" si="3"/>
        <v>0.11355469954686231</v>
      </c>
    </row>
    <row r="75" spans="1:15" x14ac:dyDescent="0.35">
      <c r="A75" s="1">
        <v>45730</v>
      </c>
      <c r="B75">
        <v>131</v>
      </c>
      <c r="C75">
        <f t="shared" si="5"/>
        <v>0.201834862385321</v>
      </c>
      <c r="I75" s="1">
        <v>45724</v>
      </c>
      <c r="J75">
        <v>89</v>
      </c>
      <c r="K75">
        <v>106</v>
      </c>
      <c r="L75">
        <v>163</v>
      </c>
      <c r="M75" s="12">
        <f t="shared" ref="M75:O138" si="6">LN(J75/J74)</f>
        <v>0.37776250555882862</v>
      </c>
      <c r="N75" s="12">
        <f t="shared" si="6"/>
        <v>-5.5059777183027431E-2</v>
      </c>
      <c r="O75" s="12">
        <f t="shared" si="6"/>
        <v>-8.2399531767066866E-2</v>
      </c>
    </row>
    <row r="76" spans="1:15" x14ac:dyDescent="0.35">
      <c r="A76" s="1">
        <v>45731</v>
      </c>
      <c r="B76">
        <v>185</v>
      </c>
      <c r="C76">
        <f t="shared" si="5"/>
        <v>0.41221374045801529</v>
      </c>
      <c r="I76" s="1">
        <v>45725</v>
      </c>
      <c r="J76">
        <v>86</v>
      </c>
      <c r="K76">
        <v>117</v>
      </c>
      <c r="L76">
        <v>200</v>
      </c>
      <c r="M76" s="12">
        <f t="shared" si="6"/>
        <v>-3.4289073478632075E-2</v>
      </c>
      <c r="N76" s="12">
        <f t="shared" si="6"/>
        <v>9.8734840685689051E-2</v>
      </c>
      <c r="O76" s="12">
        <f t="shared" si="6"/>
        <v>0.20456716574127437</v>
      </c>
    </row>
    <row r="77" spans="1:15" x14ac:dyDescent="0.35">
      <c r="A77" s="1">
        <v>45732</v>
      </c>
      <c r="B77">
        <v>178</v>
      </c>
      <c r="C77">
        <f t="shared" si="5"/>
        <v>-3.7837837837837784E-2</v>
      </c>
      <c r="I77" s="1">
        <v>45726</v>
      </c>
      <c r="J77">
        <v>89</v>
      </c>
      <c r="K77">
        <v>129</v>
      </c>
      <c r="L77">
        <v>157</v>
      </c>
      <c r="M77" s="12">
        <f t="shared" si="6"/>
        <v>3.4289073478632165E-2</v>
      </c>
      <c r="N77" s="12">
        <f t="shared" si="6"/>
        <v>9.7638469563916072E-2</v>
      </c>
      <c r="O77" s="12">
        <f t="shared" si="6"/>
        <v>-0.24207156119972859</v>
      </c>
    </row>
    <row r="78" spans="1:15" x14ac:dyDescent="0.35">
      <c r="A78" s="1">
        <v>45733</v>
      </c>
      <c r="B78">
        <v>143</v>
      </c>
      <c r="C78">
        <f t="shared" si="5"/>
        <v>-0.1966292134831461</v>
      </c>
      <c r="I78" s="1">
        <v>45727</v>
      </c>
      <c r="J78">
        <v>85</v>
      </c>
      <c r="K78">
        <v>104</v>
      </c>
      <c r="L78">
        <v>184</v>
      </c>
      <c r="M78" s="12">
        <f t="shared" si="6"/>
        <v>-4.5985113241823382E-2</v>
      </c>
      <c r="N78" s="12">
        <f t="shared" si="6"/>
        <v>-0.21542150522029946</v>
      </c>
      <c r="O78" s="12">
        <f t="shared" si="6"/>
        <v>0.15868995226067753</v>
      </c>
    </row>
    <row r="79" spans="1:15" x14ac:dyDescent="0.35">
      <c r="A79" s="1">
        <v>45734</v>
      </c>
      <c r="B79">
        <v>116</v>
      </c>
      <c r="C79">
        <f t="shared" si="5"/>
        <v>-0.18881118881118886</v>
      </c>
      <c r="I79" s="1">
        <v>45728</v>
      </c>
      <c r="J79">
        <v>85</v>
      </c>
      <c r="K79">
        <v>119</v>
      </c>
      <c r="L79">
        <v>173</v>
      </c>
      <c r="M79" s="12">
        <f t="shared" si="6"/>
        <v>0</v>
      </c>
      <c r="N79" s="12">
        <f t="shared" si="6"/>
        <v>0.13473259397015666</v>
      </c>
      <c r="O79" s="12">
        <f t="shared" si="6"/>
        <v>-6.1644163111206719E-2</v>
      </c>
    </row>
    <row r="80" spans="1:15" x14ac:dyDescent="0.35">
      <c r="A80" s="1">
        <v>45735</v>
      </c>
      <c r="B80">
        <v>132</v>
      </c>
      <c r="C80">
        <f t="shared" si="5"/>
        <v>0.13793103448275867</v>
      </c>
      <c r="I80" s="1">
        <v>45729</v>
      </c>
      <c r="J80">
        <v>66</v>
      </c>
      <c r="K80">
        <v>128</v>
      </c>
      <c r="L80">
        <v>196</v>
      </c>
      <c r="M80" s="12">
        <f t="shared" si="6"/>
        <v>-0.25299651446389088</v>
      </c>
      <c r="N80" s="12">
        <f t="shared" si="6"/>
        <v>7.2906770808087731E-2</v>
      </c>
      <c r="O80" s="12">
        <f t="shared" si="6"/>
        <v>0.12482306473273837</v>
      </c>
    </row>
    <row r="81" spans="1:15" x14ac:dyDescent="0.35">
      <c r="A81" s="1">
        <v>45736</v>
      </c>
      <c r="B81">
        <v>192</v>
      </c>
      <c r="C81">
        <f t="shared" si="5"/>
        <v>0.45454545454545459</v>
      </c>
      <c r="I81" s="1">
        <v>45730</v>
      </c>
      <c r="J81">
        <v>87</v>
      </c>
      <c r="K81">
        <v>120</v>
      </c>
      <c r="L81">
        <v>199</v>
      </c>
      <c r="M81" s="12">
        <f t="shared" si="6"/>
        <v>0.27625337662815813</v>
      </c>
      <c r="N81" s="12">
        <f t="shared" si="6"/>
        <v>-6.4538521137571178E-2</v>
      </c>
      <c r="O81" s="12">
        <f t="shared" si="6"/>
        <v>1.5190165493975238E-2</v>
      </c>
    </row>
    <row r="82" spans="1:15" x14ac:dyDescent="0.35">
      <c r="A82" s="1">
        <v>45737</v>
      </c>
      <c r="B82">
        <v>155</v>
      </c>
      <c r="C82">
        <f t="shared" si="5"/>
        <v>-0.19270833333333337</v>
      </c>
      <c r="I82" s="1">
        <v>45731</v>
      </c>
      <c r="J82">
        <v>80</v>
      </c>
      <c r="K82">
        <v>117</v>
      </c>
      <c r="L82">
        <v>151</v>
      </c>
      <c r="M82" s="12">
        <f t="shared" si="6"/>
        <v>-8.3881483980702123E-2</v>
      </c>
      <c r="N82" s="12">
        <f t="shared" si="6"/>
        <v>-2.5317807984289897E-2</v>
      </c>
      <c r="O82" s="12">
        <f t="shared" si="6"/>
        <v>-0.27602498790956814</v>
      </c>
    </row>
    <row r="83" spans="1:15" x14ac:dyDescent="0.35">
      <c r="A83" s="1">
        <v>45738</v>
      </c>
      <c r="B83">
        <v>104</v>
      </c>
      <c r="C83">
        <f t="shared" si="5"/>
        <v>-0.32903225806451608</v>
      </c>
      <c r="I83" s="1">
        <v>45732</v>
      </c>
      <c r="J83">
        <v>72</v>
      </c>
      <c r="K83">
        <v>127</v>
      </c>
      <c r="L83">
        <v>177</v>
      </c>
      <c r="M83" s="12">
        <f t="shared" si="6"/>
        <v>-0.10536051565782628</v>
      </c>
      <c r="N83" s="12">
        <f t="shared" si="6"/>
        <v>8.2013151660835074E-2</v>
      </c>
      <c r="O83" s="12">
        <f t="shared" si="6"/>
        <v>0.15886989575890481</v>
      </c>
    </row>
    <row r="84" spans="1:15" x14ac:dyDescent="0.35">
      <c r="A84" s="1">
        <v>45739</v>
      </c>
      <c r="B84">
        <v>152</v>
      </c>
      <c r="C84">
        <f t="shared" si="5"/>
        <v>0.46153846153846145</v>
      </c>
      <c r="I84" s="1">
        <v>45733</v>
      </c>
      <c r="J84">
        <v>61</v>
      </c>
      <c r="K84">
        <v>124</v>
      </c>
      <c r="L84">
        <v>184</v>
      </c>
      <c r="M84" s="12">
        <f t="shared" si="6"/>
        <v>-0.16579225484274407</v>
      </c>
      <c r="N84" s="12">
        <f t="shared" si="6"/>
        <v>-2.3905520853554366E-2</v>
      </c>
      <c r="O84" s="12">
        <f t="shared" si="6"/>
        <v>3.8786025035156449E-2</v>
      </c>
    </row>
    <row r="85" spans="1:15" x14ac:dyDescent="0.35">
      <c r="A85" s="1">
        <v>45740</v>
      </c>
      <c r="B85">
        <v>137</v>
      </c>
      <c r="C85">
        <f t="shared" si="5"/>
        <v>-9.8684210526315819E-2</v>
      </c>
      <c r="I85" s="1">
        <v>45734</v>
      </c>
      <c r="J85">
        <v>79</v>
      </c>
      <c r="K85">
        <v>122</v>
      </c>
      <c r="L85">
        <v>195</v>
      </c>
      <c r="M85" s="12">
        <f t="shared" si="6"/>
        <v>0.25857398829371031</v>
      </c>
      <c r="N85" s="12">
        <f t="shared" si="6"/>
        <v>-1.6260520871780291E-2</v>
      </c>
      <c r="O85" s="12">
        <f t="shared" si="6"/>
        <v>5.8063800954761116E-2</v>
      </c>
    </row>
    <row r="86" spans="1:15" x14ac:dyDescent="0.35">
      <c r="A86" s="1">
        <v>45741</v>
      </c>
      <c r="B86">
        <v>143</v>
      </c>
      <c r="C86">
        <f t="shared" si="5"/>
        <v>4.3795620437956151E-2</v>
      </c>
      <c r="I86" s="1">
        <v>45735</v>
      </c>
      <c r="J86">
        <v>81</v>
      </c>
      <c r="K86">
        <v>118</v>
      </c>
      <c r="L86">
        <v>174</v>
      </c>
      <c r="M86" s="12">
        <f t="shared" si="6"/>
        <v>2.5001302205417186E-2</v>
      </c>
      <c r="N86" s="12">
        <f t="shared" si="6"/>
        <v>-3.3336420267591836E-2</v>
      </c>
      <c r="O86" s="12">
        <f t="shared" si="6"/>
        <v>-0.11394425934921772</v>
      </c>
    </row>
    <row r="87" spans="1:15" x14ac:dyDescent="0.35">
      <c r="A87" s="1">
        <v>45742</v>
      </c>
      <c r="B87">
        <v>117</v>
      </c>
      <c r="C87">
        <f t="shared" si="5"/>
        <v>-0.18181818181818177</v>
      </c>
      <c r="I87" s="1">
        <v>45736</v>
      </c>
      <c r="J87">
        <v>73</v>
      </c>
      <c r="K87">
        <v>116</v>
      </c>
      <c r="L87">
        <v>161</v>
      </c>
      <c r="M87" s="12">
        <f t="shared" si="6"/>
        <v>-0.10398971352404764</v>
      </c>
      <c r="N87" s="12">
        <f t="shared" si="6"/>
        <v>-1.7094433359300068E-2</v>
      </c>
      <c r="O87" s="12">
        <f t="shared" si="6"/>
        <v>-7.7650934230065999E-2</v>
      </c>
    </row>
    <row r="88" spans="1:15" x14ac:dyDescent="0.35">
      <c r="A88" s="1">
        <v>45743</v>
      </c>
      <c r="B88">
        <v>175</v>
      </c>
      <c r="C88">
        <f t="shared" si="5"/>
        <v>0.49572649572649574</v>
      </c>
      <c r="I88" s="1">
        <v>45737</v>
      </c>
      <c r="J88">
        <v>67</v>
      </c>
      <c r="K88">
        <v>114</v>
      </c>
      <c r="L88">
        <v>180</v>
      </c>
      <c r="M88" s="12">
        <f t="shared" si="6"/>
        <v>-8.576682175742506E-2</v>
      </c>
      <c r="N88" s="12">
        <f t="shared" si="6"/>
        <v>-1.7391742711869222E-2</v>
      </c>
      <c r="O88" s="12">
        <f t="shared" si="6"/>
        <v>0.11155248590574728</v>
      </c>
    </row>
    <row r="89" spans="1:15" x14ac:dyDescent="0.35">
      <c r="A89" s="1">
        <v>45744</v>
      </c>
      <c r="B89">
        <v>191</v>
      </c>
      <c r="C89">
        <f t="shared" si="5"/>
        <v>9.1428571428571415E-2</v>
      </c>
      <c r="I89" s="1">
        <v>45738</v>
      </c>
      <c r="J89">
        <v>68</v>
      </c>
      <c r="K89">
        <v>126</v>
      </c>
      <c r="L89">
        <v>169</v>
      </c>
      <c r="M89" s="12">
        <f t="shared" si="6"/>
        <v>1.4815085785140682E-2</v>
      </c>
      <c r="N89" s="12">
        <f t="shared" si="6"/>
        <v>0.10008345855698263</v>
      </c>
      <c r="O89" s="12">
        <f t="shared" si="6"/>
        <v>-6.3058135967136913E-2</v>
      </c>
    </row>
    <row r="90" spans="1:15" x14ac:dyDescent="0.35">
      <c r="A90" s="1">
        <v>45745</v>
      </c>
      <c r="B90">
        <v>113</v>
      </c>
      <c r="C90">
        <f t="shared" si="5"/>
        <v>-0.40837696335078533</v>
      </c>
      <c r="I90" s="1">
        <v>45739</v>
      </c>
      <c r="J90">
        <v>83</v>
      </c>
      <c r="K90">
        <v>130</v>
      </c>
      <c r="L90">
        <v>160</v>
      </c>
      <c r="M90" s="12">
        <f t="shared" si="6"/>
        <v>0.1993329026204913</v>
      </c>
      <c r="N90" s="12">
        <f t="shared" si="6"/>
        <v>3.125254350410453E-2</v>
      </c>
      <c r="O90" s="12">
        <f t="shared" si="6"/>
        <v>-5.4724899689246605E-2</v>
      </c>
    </row>
    <row r="91" spans="1:15" x14ac:dyDescent="0.35">
      <c r="A91" s="1">
        <v>45746</v>
      </c>
      <c r="B91">
        <v>197</v>
      </c>
      <c r="C91">
        <f t="shared" si="5"/>
        <v>0.74336283185840712</v>
      </c>
      <c r="I91" s="1">
        <v>45740</v>
      </c>
      <c r="J91">
        <v>78</v>
      </c>
      <c r="K91">
        <v>118</v>
      </c>
      <c r="L91">
        <v>177</v>
      </c>
      <c r="M91" s="12">
        <f t="shared" si="6"/>
        <v>-6.2131781107006158E-2</v>
      </c>
      <c r="N91" s="12">
        <f t="shared" si="6"/>
        <v>-9.6849825989917662E-2</v>
      </c>
      <c r="O91" s="12">
        <f t="shared" si="6"/>
        <v>0.10097591734000218</v>
      </c>
    </row>
    <row r="92" spans="1:15" x14ac:dyDescent="0.35">
      <c r="A92" s="1">
        <v>45747</v>
      </c>
      <c r="B92">
        <v>140</v>
      </c>
      <c r="C92">
        <f t="shared" si="5"/>
        <v>-0.28934010152284262</v>
      </c>
      <c r="I92" s="1">
        <v>45741</v>
      </c>
      <c r="J92">
        <v>77</v>
      </c>
      <c r="K92">
        <v>125</v>
      </c>
      <c r="L92">
        <v>172</v>
      </c>
      <c r="M92" s="12">
        <f t="shared" si="6"/>
        <v>-1.2903404835907841E-2</v>
      </c>
      <c r="N92" s="12">
        <f t="shared" si="6"/>
        <v>5.7629112836636423E-2</v>
      </c>
      <c r="O92" s="12">
        <f t="shared" si="6"/>
        <v>-2.8655255760376062E-2</v>
      </c>
    </row>
    <row r="93" spans="1:15" x14ac:dyDescent="0.35">
      <c r="A93" s="1">
        <v>45748</v>
      </c>
      <c r="B93">
        <v>190</v>
      </c>
      <c r="C93">
        <f t="shared" si="5"/>
        <v>0.35714285714285721</v>
      </c>
      <c r="I93" s="1">
        <v>45742</v>
      </c>
      <c r="J93">
        <v>81</v>
      </c>
      <c r="K93">
        <v>103</v>
      </c>
      <c r="L93">
        <v>199</v>
      </c>
      <c r="M93" s="12">
        <f t="shared" si="6"/>
        <v>5.0643732818754936E-2</v>
      </c>
      <c r="N93" s="12">
        <f t="shared" si="6"/>
        <v>-0.1935847490726654</v>
      </c>
      <c r="O93" s="12">
        <f t="shared" si="6"/>
        <v>0.14581034791103939</v>
      </c>
    </row>
    <row r="94" spans="1:15" x14ac:dyDescent="0.35">
      <c r="A94" s="1">
        <v>45749</v>
      </c>
      <c r="B94">
        <v>154</v>
      </c>
      <c r="C94">
        <f t="shared" si="5"/>
        <v>-0.18947368421052635</v>
      </c>
      <c r="I94" s="1">
        <v>45743</v>
      </c>
      <c r="J94">
        <v>69</v>
      </c>
      <c r="K94">
        <v>123</v>
      </c>
      <c r="L94">
        <v>171</v>
      </c>
      <c r="M94" s="12">
        <f t="shared" si="6"/>
        <v>-0.16034265007517937</v>
      </c>
      <c r="N94" s="12">
        <f t="shared" si="6"/>
        <v>0.17745536714278165</v>
      </c>
      <c r="O94" s="12">
        <f t="shared" si="6"/>
        <v>-0.1516412682218326</v>
      </c>
    </row>
    <row r="95" spans="1:15" x14ac:dyDescent="0.35">
      <c r="A95" s="1">
        <v>45750</v>
      </c>
      <c r="B95">
        <v>117</v>
      </c>
      <c r="C95">
        <f t="shared" si="5"/>
        <v>-0.24025974025974028</v>
      </c>
      <c r="I95" s="1">
        <v>45744</v>
      </c>
      <c r="J95">
        <v>78</v>
      </c>
      <c r="K95">
        <v>106</v>
      </c>
      <c r="L95">
        <v>184</v>
      </c>
      <c r="M95" s="12">
        <f t="shared" si="6"/>
        <v>0.12260232209233228</v>
      </c>
      <c r="N95" s="12">
        <f t="shared" si="6"/>
        <v>-0.14874526126035031</v>
      </c>
      <c r="O95" s="12">
        <f t="shared" si="6"/>
        <v>7.3272201106325721E-2</v>
      </c>
    </row>
    <row r="96" spans="1:15" x14ac:dyDescent="0.35">
      <c r="A96" s="1">
        <v>45751</v>
      </c>
      <c r="B96">
        <v>146</v>
      </c>
      <c r="C96">
        <f t="shared" si="5"/>
        <v>0.24786324786324787</v>
      </c>
      <c r="I96" s="1">
        <v>45745</v>
      </c>
      <c r="J96">
        <v>69</v>
      </c>
      <c r="K96">
        <v>127</v>
      </c>
      <c r="L96">
        <v>175</v>
      </c>
      <c r="M96" s="12">
        <f t="shared" si="6"/>
        <v>-0.12260232209233239</v>
      </c>
      <c r="N96" s="12">
        <f t="shared" si="6"/>
        <v>0.18074799234652419</v>
      </c>
      <c r="O96" s="12">
        <f t="shared" si="6"/>
        <v>-5.0149783685471558E-2</v>
      </c>
    </row>
    <row r="97" spans="1:15" x14ac:dyDescent="0.35">
      <c r="A97" s="1">
        <v>45752</v>
      </c>
      <c r="B97">
        <v>190</v>
      </c>
      <c r="C97">
        <f t="shared" si="5"/>
        <v>0.30136986301369872</v>
      </c>
      <c r="I97" s="1">
        <v>45746</v>
      </c>
      <c r="J97">
        <v>69</v>
      </c>
      <c r="K97">
        <v>129</v>
      </c>
      <c r="L97">
        <v>169</v>
      </c>
      <c r="M97" s="12">
        <f t="shared" si="6"/>
        <v>0</v>
      </c>
      <c r="N97" s="12">
        <f t="shared" si="6"/>
        <v>1.5625317903080815E-2</v>
      </c>
      <c r="O97" s="12">
        <f t="shared" si="6"/>
        <v>-3.4887259000440547E-2</v>
      </c>
    </row>
    <row r="98" spans="1:15" x14ac:dyDescent="0.35">
      <c r="A98" s="1">
        <v>45753</v>
      </c>
      <c r="B98">
        <v>105</v>
      </c>
      <c r="C98">
        <f t="shared" si="5"/>
        <v>-0.44736842105263153</v>
      </c>
      <c r="I98" s="1">
        <v>45747</v>
      </c>
      <c r="J98">
        <v>60</v>
      </c>
      <c r="K98">
        <v>128</v>
      </c>
      <c r="L98">
        <v>194</v>
      </c>
      <c r="M98" s="12">
        <f t="shared" si="6"/>
        <v>-0.13976194237515874</v>
      </c>
      <c r="N98" s="12">
        <f t="shared" si="6"/>
        <v>-7.7821404420549628E-3</v>
      </c>
      <c r="O98" s="12">
        <f t="shared" si="6"/>
        <v>0.13795944414025474</v>
      </c>
    </row>
    <row r="99" spans="1:15" x14ac:dyDescent="0.35">
      <c r="A99" s="1">
        <v>45754</v>
      </c>
      <c r="B99">
        <v>108</v>
      </c>
      <c r="C99">
        <f t="shared" si="5"/>
        <v>2.857142857142847E-2</v>
      </c>
      <c r="I99" s="1">
        <v>45748</v>
      </c>
      <c r="J99">
        <v>72</v>
      </c>
      <c r="K99">
        <v>125</v>
      </c>
      <c r="L99">
        <v>160</v>
      </c>
      <c r="M99" s="12">
        <f t="shared" si="6"/>
        <v>0.18232155679395459</v>
      </c>
      <c r="N99" s="12">
        <f t="shared" si="6"/>
        <v>-2.3716526617316044E-2</v>
      </c>
      <c r="O99" s="12">
        <f t="shared" si="6"/>
        <v>-0.19268434382950125</v>
      </c>
    </row>
    <row r="100" spans="1:15" x14ac:dyDescent="0.35">
      <c r="A100" s="1">
        <v>45755</v>
      </c>
      <c r="B100">
        <v>190</v>
      </c>
      <c r="C100">
        <f t="shared" si="5"/>
        <v>0.7592592592592593</v>
      </c>
      <c r="I100" s="1">
        <v>45749</v>
      </c>
      <c r="J100">
        <v>88</v>
      </c>
      <c r="K100">
        <v>123</v>
      </c>
      <c r="L100">
        <v>160</v>
      </c>
      <c r="M100" s="12">
        <f t="shared" si="6"/>
        <v>0.20067069546215124</v>
      </c>
      <c r="N100" s="12">
        <f t="shared" si="6"/>
        <v>-1.6129381929883644E-2</v>
      </c>
      <c r="O100" s="12">
        <f t="shared" si="6"/>
        <v>0</v>
      </c>
    </row>
    <row r="101" spans="1:15" x14ac:dyDescent="0.35">
      <c r="A101" s="1">
        <v>45756</v>
      </c>
      <c r="B101">
        <v>110</v>
      </c>
      <c r="C101">
        <f t="shared" si="5"/>
        <v>-0.42105263157894735</v>
      </c>
      <c r="I101" s="1">
        <v>45750</v>
      </c>
      <c r="J101">
        <v>71</v>
      </c>
      <c r="K101">
        <v>115</v>
      </c>
      <c r="L101">
        <v>155</v>
      </c>
      <c r="M101" s="12">
        <f t="shared" si="6"/>
        <v>-0.21465693743689113</v>
      </c>
      <c r="N101" s="12">
        <f t="shared" si="6"/>
        <v>-6.7252227009167456E-2</v>
      </c>
      <c r="O101" s="12">
        <f t="shared" si="6"/>
        <v>-3.1748698314580298E-2</v>
      </c>
    </row>
    <row r="102" spans="1:15" x14ac:dyDescent="0.35">
      <c r="A102" s="1">
        <v>45757</v>
      </c>
      <c r="B102">
        <v>126</v>
      </c>
      <c r="C102">
        <f t="shared" si="5"/>
        <v>0.1454545454545455</v>
      </c>
      <c r="I102" s="1">
        <v>45751</v>
      </c>
      <c r="J102">
        <v>74</v>
      </c>
      <c r="K102">
        <v>114</v>
      </c>
      <c r="L102">
        <v>152</v>
      </c>
      <c r="M102" s="12">
        <f t="shared" si="6"/>
        <v>4.1385216162854281E-2</v>
      </c>
      <c r="N102" s="12">
        <f t="shared" si="6"/>
        <v>-8.7336799687545534E-3</v>
      </c>
      <c r="O102" s="12">
        <f t="shared" si="6"/>
        <v>-1.9544596072970283E-2</v>
      </c>
    </row>
    <row r="103" spans="1:15" x14ac:dyDescent="0.35">
      <c r="A103" s="1">
        <v>45758</v>
      </c>
      <c r="B103">
        <v>186</v>
      </c>
      <c r="C103">
        <f t="shared" si="5"/>
        <v>0.47619047619047628</v>
      </c>
      <c r="I103" s="1">
        <v>45752</v>
      </c>
      <c r="J103">
        <v>60</v>
      </c>
      <c r="K103">
        <v>100</v>
      </c>
      <c r="L103">
        <v>192</v>
      </c>
      <c r="M103" s="12">
        <f t="shared" si="6"/>
        <v>-0.20972053098206903</v>
      </c>
      <c r="N103" s="12">
        <f t="shared" si="6"/>
        <v>-0.13102826240640414</v>
      </c>
      <c r="O103" s="12">
        <f t="shared" si="6"/>
        <v>0.2336148511815051</v>
      </c>
    </row>
    <row r="104" spans="1:15" x14ac:dyDescent="0.35">
      <c r="A104" s="1">
        <v>45759</v>
      </c>
      <c r="B104">
        <v>104</v>
      </c>
      <c r="C104">
        <f t="shared" si="5"/>
        <v>-0.44086021505376349</v>
      </c>
      <c r="I104" s="1">
        <v>45753</v>
      </c>
      <c r="J104">
        <v>72</v>
      </c>
      <c r="K104">
        <v>114</v>
      </c>
      <c r="L104">
        <v>175</v>
      </c>
      <c r="M104" s="12">
        <f t="shared" si="6"/>
        <v>0.18232155679395459</v>
      </c>
      <c r="N104" s="12">
        <f t="shared" si="6"/>
        <v>0.131028262406404</v>
      </c>
      <c r="O104" s="12">
        <f t="shared" si="6"/>
        <v>-9.2709398104267454E-2</v>
      </c>
    </row>
    <row r="105" spans="1:15" x14ac:dyDescent="0.35">
      <c r="A105" s="1">
        <v>45760</v>
      </c>
      <c r="B105">
        <v>173</v>
      </c>
      <c r="C105">
        <f t="shared" si="5"/>
        <v>0.66346153846153855</v>
      </c>
      <c r="I105" s="1">
        <v>45754</v>
      </c>
      <c r="J105">
        <v>74</v>
      </c>
      <c r="K105">
        <v>110</v>
      </c>
      <c r="L105">
        <v>193</v>
      </c>
      <c r="M105" s="12">
        <f t="shared" si="6"/>
        <v>2.7398974188114347E-2</v>
      </c>
      <c r="N105" s="12">
        <f t="shared" si="6"/>
        <v>-3.5718082602079232E-2</v>
      </c>
      <c r="O105" s="12">
        <f t="shared" si="6"/>
        <v>9.7904214981371404E-2</v>
      </c>
    </row>
    <row r="106" spans="1:15" x14ac:dyDescent="0.35">
      <c r="A106" s="1">
        <v>45761</v>
      </c>
      <c r="B106">
        <v>155</v>
      </c>
      <c r="C106">
        <f t="shared" si="5"/>
        <v>-0.10404624277456642</v>
      </c>
      <c r="I106" s="1">
        <v>45755</v>
      </c>
      <c r="J106">
        <v>80</v>
      </c>
      <c r="K106">
        <v>104</v>
      </c>
      <c r="L106">
        <v>177</v>
      </c>
      <c r="M106" s="12">
        <f t="shared" si="6"/>
        <v>7.7961541469711917E-2</v>
      </c>
      <c r="N106" s="12">
        <f t="shared" si="6"/>
        <v>-5.6089466651043585E-2</v>
      </c>
      <c r="O106" s="12">
        <f t="shared" si="6"/>
        <v>-8.6540456331056365E-2</v>
      </c>
    </row>
    <row r="107" spans="1:15" x14ac:dyDescent="0.35">
      <c r="A107" s="1">
        <v>45762</v>
      </c>
      <c r="B107">
        <v>120</v>
      </c>
      <c r="C107">
        <f t="shared" si="5"/>
        <v>-0.22580645161290325</v>
      </c>
      <c r="I107" s="1">
        <v>45756</v>
      </c>
      <c r="J107">
        <v>60</v>
      </c>
      <c r="K107">
        <v>115</v>
      </c>
      <c r="L107">
        <v>177</v>
      </c>
      <c r="M107" s="12">
        <f t="shared" si="6"/>
        <v>-0.2876820724517809</v>
      </c>
      <c r="N107" s="12">
        <f t="shared" si="6"/>
        <v>0.10054122922187746</v>
      </c>
      <c r="O107" s="12">
        <f t="shared" si="6"/>
        <v>0</v>
      </c>
    </row>
    <row r="108" spans="1:15" x14ac:dyDescent="0.35">
      <c r="A108" s="1">
        <v>45763</v>
      </c>
      <c r="B108">
        <v>140</v>
      </c>
      <c r="C108">
        <f t="shared" si="5"/>
        <v>0.16666666666666674</v>
      </c>
      <c r="I108" s="1">
        <v>45757</v>
      </c>
      <c r="J108">
        <v>64</v>
      </c>
      <c r="K108">
        <v>122</v>
      </c>
      <c r="L108">
        <v>191</v>
      </c>
      <c r="M108" s="12">
        <f t="shared" si="6"/>
        <v>6.4538521137571164E-2</v>
      </c>
      <c r="N108" s="12">
        <f t="shared" si="6"/>
        <v>5.9088916370006579E-2</v>
      </c>
      <c r="O108" s="12">
        <f t="shared" si="6"/>
        <v>7.6123695472800679E-2</v>
      </c>
    </row>
    <row r="109" spans="1:15" x14ac:dyDescent="0.35">
      <c r="A109" s="1">
        <v>45764</v>
      </c>
      <c r="B109">
        <v>104</v>
      </c>
      <c r="C109">
        <f t="shared" si="5"/>
        <v>-0.25714285714285712</v>
      </c>
      <c r="I109" s="1">
        <v>45758</v>
      </c>
      <c r="J109">
        <v>75</v>
      </c>
      <c r="K109">
        <v>124</v>
      </c>
      <c r="L109">
        <v>169</v>
      </c>
      <c r="M109" s="12">
        <f t="shared" si="6"/>
        <v>0.15860503017663857</v>
      </c>
      <c r="N109" s="12">
        <f t="shared" si="6"/>
        <v>1.6260520871780326E-2</v>
      </c>
      <c r="O109" s="12">
        <f t="shared" si="6"/>
        <v>-0.12237471312355641</v>
      </c>
    </row>
    <row r="110" spans="1:15" x14ac:dyDescent="0.35">
      <c r="A110" s="1">
        <v>45765</v>
      </c>
      <c r="B110">
        <v>138</v>
      </c>
      <c r="C110">
        <f t="shared" si="5"/>
        <v>0.32692307692307687</v>
      </c>
      <c r="I110" s="1">
        <v>45759</v>
      </c>
      <c r="J110">
        <v>77</v>
      </c>
      <c r="K110">
        <v>124</v>
      </c>
      <c r="L110">
        <v>182</v>
      </c>
      <c r="M110" s="12">
        <f t="shared" si="6"/>
        <v>2.6317308317373358E-2</v>
      </c>
      <c r="N110" s="12">
        <f t="shared" si="6"/>
        <v>0</v>
      </c>
      <c r="O110" s="12">
        <f t="shared" si="6"/>
        <v>7.4107972153721835E-2</v>
      </c>
    </row>
    <row r="111" spans="1:15" x14ac:dyDescent="0.35">
      <c r="A111" s="1">
        <v>45766</v>
      </c>
      <c r="B111">
        <v>170</v>
      </c>
      <c r="C111">
        <f t="shared" si="5"/>
        <v>0.23188405797101441</v>
      </c>
      <c r="I111" s="1">
        <v>45760</v>
      </c>
      <c r="J111">
        <v>82</v>
      </c>
      <c r="K111">
        <v>123</v>
      </c>
      <c r="L111">
        <v>195</v>
      </c>
      <c r="M111" s="12">
        <f t="shared" si="6"/>
        <v>6.2913825410569182E-2</v>
      </c>
      <c r="N111" s="12">
        <f t="shared" si="6"/>
        <v>-8.0972102326193618E-3</v>
      </c>
      <c r="O111" s="12">
        <f t="shared" si="6"/>
        <v>6.8992871486951421E-2</v>
      </c>
    </row>
    <row r="112" spans="1:15" x14ac:dyDescent="0.35">
      <c r="A112" s="1">
        <v>45767</v>
      </c>
      <c r="B112">
        <v>117</v>
      </c>
      <c r="C112">
        <f t="shared" si="5"/>
        <v>-0.31176470588235294</v>
      </c>
      <c r="I112" s="1">
        <v>45761</v>
      </c>
      <c r="J112">
        <v>84</v>
      </c>
      <c r="K112">
        <v>116</v>
      </c>
      <c r="L112">
        <v>185</v>
      </c>
      <c r="M112" s="12">
        <f t="shared" si="6"/>
        <v>2.4097551579060524E-2</v>
      </c>
      <c r="N112" s="12">
        <f t="shared" si="6"/>
        <v>-5.8594164266052823E-2</v>
      </c>
      <c r="O112" s="12">
        <f t="shared" si="6"/>
        <v>-5.2643733485422027E-2</v>
      </c>
    </row>
    <row r="113" spans="1:15" x14ac:dyDescent="0.35">
      <c r="A113" s="1">
        <v>45768</v>
      </c>
      <c r="B113">
        <v>149</v>
      </c>
      <c r="C113">
        <f t="shared" si="5"/>
        <v>0.27350427350427342</v>
      </c>
      <c r="I113" s="1">
        <v>45762</v>
      </c>
      <c r="J113">
        <v>87</v>
      </c>
      <c r="K113">
        <v>111</v>
      </c>
      <c r="L113">
        <v>169</v>
      </c>
      <c r="M113" s="12">
        <f t="shared" si="6"/>
        <v>3.5091319811270193E-2</v>
      </c>
      <c r="N113" s="12">
        <f t="shared" si="6"/>
        <v>-4.4059989794030543E-2</v>
      </c>
      <c r="O113" s="12">
        <f t="shared" si="6"/>
        <v>-9.0457110155251347E-2</v>
      </c>
    </row>
    <row r="114" spans="1:15" x14ac:dyDescent="0.35">
      <c r="A114" s="1">
        <v>45769</v>
      </c>
      <c r="B114">
        <v>127</v>
      </c>
      <c r="C114">
        <f t="shared" si="5"/>
        <v>-0.1476510067114094</v>
      </c>
      <c r="I114" s="1">
        <v>45763</v>
      </c>
      <c r="J114">
        <v>88</v>
      </c>
      <c r="K114">
        <v>116</v>
      </c>
      <c r="L114">
        <v>187</v>
      </c>
      <c r="M114" s="12">
        <f t="shared" si="6"/>
        <v>1.142869582362285E-2</v>
      </c>
      <c r="N114" s="12">
        <f t="shared" si="6"/>
        <v>4.4059989794030495E-2</v>
      </c>
      <c r="O114" s="12">
        <f t="shared" si="6"/>
        <v>0.10120990193151325</v>
      </c>
    </row>
    <row r="115" spans="1:15" x14ac:dyDescent="0.35">
      <c r="A115" s="1">
        <v>45770</v>
      </c>
      <c r="B115">
        <v>136</v>
      </c>
      <c r="C115">
        <f t="shared" si="5"/>
        <v>7.0866141732283561E-2</v>
      </c>
      <c r="I115" s="1">
        <v>45764</v>
      </c>
      <c r="J115">
        <v>71</v>
      </c>
      <c r="K115">
        <v>130</v>
      </c>
      <c r="L115">
        <v>161</v>
      </c>
      <c r="M115" s="12">
        <f t="shared" si="6"/>
        <v>-0.21465693743689113</v>
      </c>
      <c r="N115" s="12">
        <f t="shared" si="6"/>
        <v>0.11394425934921769</v>
      </c>
      <c r="O115" s="12">
        <f t="shared" si="6"/>
        <v>-0.14970425187012362</v>
      </c>
    </row>
    <row r="116" spans="1:15" x14ac:dyDescent="0.35">
      <c r="A116" s="1">
        <v>45771</v>
      </c>
      <c r="B116">
        <v>111</v>
      </c>
      <c r="C116">
        <f t="shared" si="5"/>
        <v>-0.18382352941176472</v>
      </c>
      <c r="I116" s="1">
        <v>45765</v>
      </c>
      <c r="J116">
        <v>73</v>
      </c>
      <c r="K116">
        <v>116</v>
      </c>
      <c r="L116">
        <v>163</v>
      </c>
      <c r="M116" s="12">
        <f t="shared" si="6"/>
        <v>2.7779564107075671E-2</v>
      </c>
      <c r="N116" s="12">
        <f t="shared" si="6"/>
        <v>-0.11394425934921772</v>
      </c>
      <c r="O116" s="12">
        <f t="shared" si="6"/>
        <v>1.2345835822299362E-2</v>
      </c>
    </row>
    <row r="117" spans="1:15" x14ac:dyDescent="0.35">
      <c r="A117" s="1">
        <v>45772</v>
      </c>
      <c r="B117">
        <v>163</v>
      </c>
      <c r="C117">
        <f t="shared" si="5"/>
        <v>0.46846846846846857</v>
      </c>
      <c r="I117" s="1">
        <v>45766</v>
      </c>
      <c r="J117">
        <v>87</v>
      </c>
      <c r="K117">
        <v>102</v>
      </c>
      <c r="L117">
        <v>194</v>
      </c>
      <c r="M117" s="12">
        <f t="shared" si="6"/>
        <v>0.17544867750619267</v>
      </c>
      <c r="N117" s="12">
        <f t="shared" si="6"/>
        <v>-0.12861737782209359</v>
      </c>
      <c r="O117" s="12">
        <f t="shared" si="6"/>
        <v>0.1741079582565658</v>
      </c>
    </row>
    <row r="118" spans="1:15" x14ac:dyDescent="0.35">
      <c r="A118" s="1">
        <v>45773</v>
      </c>
      <c r="B118">
        <v>119</v>
      </c>
      <c r="C118">
        <f t="shared" si="5"/>
        <v>-0.26993865030674846</v>
      </c>
      <c r="I118" s="1">
        <v>45767</v>
      </c>
      <c r="J118">
        <v>61</v>
      </c>
      <c r="K118">
        <v>108</v>
      </c>
      <c r="L118">
        <v>162</v>
      </c>
      <c r="M118" s="12">
        <f t="shared" si="6"/>
        <v>-0.3550342544812724</v>
      </c>
      <c r="N118" s="12">
        <f t="shared" si="6"/>
        <v>5.7158413839948623E-2</v>
      </c>
      <c r="O118" s="12">
        <f t="shared" si="6"/>
        <v>-0.18026182383094402</v>
      </c>
    </row>
    <row r="119" spans="1:15" x14ac:dyDescent="0.35">
      <c r="A119" s="1">
        <v>45774</v>
      </c>
      <c r="B119">
        <v>177</v>
      </c>
      <c r="C119">
        <f t="shared" si="5"/>
        <v>0.48739495798319332</v>
      </c>
      <c r="I119" s="1">
        <v>45768</v>
      </c>
      <c r="J119">
        <v>62</v>
      </c>
      <c r="K119">
        <v>107</v>
      </c>
      <c r="L119">
        <v>167</v>
      </c>
      <c r="M119" s="12">
        <f t="shared" si="6"/>
        <v>1.6260520871780326E-2</v>
      </c>
      <c r="N119" s="12">
        <f t="shared" si="6"/>
        <v>-9.3023926623135612E-3</v>
      </c>
      <c r="O119" s="12">
        <f t="shared" si="6"/>
        <v>3.0397477184370948E-2</v>
      </c>
    </row>
    <row r="120" spans="1:15" x14ac:dyDescent="0.35">
      <c r="A120" s="1">
        <v>45775</v>
      </c>
      <c r="B120">
        <v>200</v>
      </c>
      <c r="C120">
        <f t="shared" si="5"/>
        <v>0.12994350282485878</v>
      </c>
      <c r="I120" s="1">
        <v>45769</v>
      </c>
      <c r="J120">
        <v>65</v>
      </c>
      <c r="K120">
        <v>110</v>
      </c>
      <c r="L120">
        <v>180</v>
      </c>
      <c r="M120" s="12">
        <f t="shared" si="6"/>
        <v>4.7252884850545511E-2</v>
      </c>
      <c r="N120" s="12">
        <f t="shared" si="6"/>
        <v>2.7651531330509949E-2</v>
      </c>
      <c r="O120" s="12">
        <f t="shared" si="6"/>
        <v>7.4963038473455326E-2</v>
      </c>
    </row>
    <row r="121" spans="1:15" x14ac:dyDescent="0.35">
      <c r="A121" s="1">
        <v>45776</v>
      </c>
      <c r="B121">
        <v>135</v>
      </c>
      <c r="C121">
        <f t="shared" si="5"/>
        <v>-0.32499999999999996</v>
      </c>
      <c r="I121" s="1">
        <v>45770</v>
      </c>
      <c r="J121">
        <v>88</v>
      </c>
      <c r="K121">
        <v>111</v>
      </c>
      <c r="L121">
        <v>165</v>
      </c>
      <c r="M121" s="12">
        <f t="shared" si="6"/>
        <v>0.3029495445825694</v>
      </c>
      <c r="N121" s="12">
        <f t="shared" si="6"/>
        <v>9.0498355199178562E-3</v>
      </c>
      <c r="O121" s="12">
        <f t="shared" si="6"/>
        <v>-8.701137698962981E-2</v>
      </c>
    </row>
    <row r="122" spans="1:15" x14ac:dyDescent="0.35">
      <c r="A122" s="1">
        <v>45777</v>
      </c>
      <c r="B122">
        <v>174</v>
      </c>
      <c r="C122">
        <f t="shared" si="5"/>
        <v>0.28888888888888897</v>
      </c>
      <c r="I122" s="1">
        <v>45771</v>
      </c>
      <c r="J122">
        <v>74</v>
      </c>
      <c r="K122">
        <v>114</v>
      </c>
      <c r="L122">
        <v>188</v>
      </c>
      <c r="M122" s="12">
        <f t="shared" si="6"/>
        <v>-0.17327172127403667</v>
      </c>
      <c r="N122" s="12">
        <f t="shared" si="6"/>
        <v>2.6668247082161273E-2</v>
      </c>
      <c r="O122" s="12">
        <f t="shared" si="6"/>
        <v>0.1304964889293686</v>
      </c>
    </row>
    <row r="123" spans="1:15" x14ac:dyDescent="0.35">
      <c r="A123" s="1">
        <v>45778</v>
      </c>
      <c r="B123">
        <v>172</v>
      </c>
      <c r="C123">
        <f t="shared" si="5"/>
        <v>-1.1494252873563204E-2</v>
      </c>
      <c r="I123" s="1">
        <v>45772</v>
      </c>
      <c r="J123">
        <v>79</v>
      </c>
      <c r="K123">
        <v>104</v>
      </c>
      <c r="L123">
        <v>175</v>
      </c>
      <c r="M123" s="12">
        <f t="shared" si="6"/>
        <v>6.5382759262851711E-2</v>
      </c>
      <c r="N123" s="12">
        <f t="shared" si="6"/>
        <v>-9.1807549253122858E-2</v>
      </c>
      <c r="O123" s="12">
        <f t="shared" si="6"/>
        <v>-7.1655988906435167E-2</v>
      </c>
    </row>
    <row r="124" spans="1:15" x14ac:dyDescent="0.35">
      <c r="A124" s="1">
        <v>45779</v>
      </c>
      <c r="B124">
        <v>145</v>
      </c>
      <c r="C124">
        <f t="shared" si="5"/>
        <v>-0.15697674418604646</v>
      </c>
      <c r="I124" s="1">
        <v>45773</v>
      </c>
      <c r="J124">
        <v>69</v>
      </c>
      <c r="K124">
        <v>114</v>
      </c>
      <c r="L124">
        <v>172</v>
      </c>
      <c r="M124" s="12">
        <f t="shared" si="6"/>
        <v>-0.13534134786976212</v>
      </c>
      <c r="N124" s="12">
        <f t="shared" si="6"/>
        <v>9.1807549253122886E-2</v>
      </c>
      <c r="O124" s="12">
        <f t="shared" si="6"/>
        <v>-1.7291497110060994E-2</v>
      </c>
    </row>
    <row r="125" spans="1:15" x14ac:dyDescent="0.35">
      <c r="A125" s="1">
        <v>45780</v>
      </c>
      <c r="B125">
        <v>154</v>
      </c>
      <c r="C125">
        <f t="shared" si="5"/>
        <v>6.2068965517241281E-2</v>
      </c>
      <c r="I125" s="1">
        <v>45774</v>
      </c>
      <c r="J125">
        <v>80</v>
      </c>
      <c r="K125">
        <v>108</v>
      </c>
      <c r="L125">
        <v>170</v>
      </c>
      <c r="M125" s="12">
        <f t="shared" si="6"/>
        <v>0.14792013007662227</v>
      </c>
      <c r="N125" s="12">
        <f t="shared" si="6"/>
        <v>-5.4067221270275821E-2</v>
      </c>
      <c r="O125" s="12">
        <f t="shared" si="6"/>
        <v>-1.1696039763191298E-2</v>
      </c>
    </row>
    <row r="126" spans="1:15" x14ac:dyDescent="0.35">
      <c r="A126" s="1">
        <v>45781</v>
      </c>
      <c r="B126">
        <v>128</v>
      </c>
      <c r="C126">
        <f t="shared" si="5"/>
        <v>-0.16883116883116878</v>
      </c>
      <c r="I126" s="1">
        <v>45775</v>
      </c>
      <c r="J126">
        <v>82</v>
      </c>
      <c r="K126">
        <v>107</v>
      </c>
      <c r="L126">
        <v>176</v>
      </c>
      <c r="M126" s="12">
        <f t="shared" si="6"/>
        <v>2.4692612590371414E-2</v>
      </c>
      <c r="N126" s="12">
        <f t="shared" si="6"/>
        <v>-9.3023926623135612E-3</v>
      </c>
      <c r="O126" s="12">
        <f t="shared" si="6"/>
        <v>3.4685557987890109E-2</v>
      </c>
    </row>
    <row r="127" spans="1:15" x14ac:dyDescent="0.35">
      <c r="A127" s="1">
        <v>45782</v>
      </c>
      <c r="B127">
        <v>151</v>
      </c>
      <c r="C127">
        <f t="shared" si="5"/>
        <v>0.1796875</v>
      </c>
      <c r="I127" s="1">
        <v>45776</v>
      </c>
      <c r="J127">
        <v>90</v>
      </c>
      <c r="K127">
        <v>119</v>
      </c>
      <c r="L127">
        <v>198</v>
      </c>
      <c r="M127" s="12">
        <f t="shared" si="6"/>
        <v>9.3090423066012035E-2</v>
      </c>
      <c r="N127" s="12">
        <f t="shared" si="6"/>
        <v>0.10629465864962322</v>
      </c>
      <c r="O127" s="12">
        <f t="shared" si="6"/>
        <v>0.11778303565638346</v>
      </c>
    </row>
    <row r="128" spans="1:15" x14ac:dyDescent="0.35">
      <c r="A128" s="1">
        <v>45783</v>
      </c>
      <c r="B128">
        <v>178</v>
      </c>
      <c r="C128">
        <f t="shared" si="5"/>
        <v>0.17880794701986757</v>
      </c>
      <c r="I128" s="1">
        <v>45777</v>
      </c>
      <c r="J128">
        <v>65</v>
      </c>
      <c r="K128">
        <v>127</v>
      </c>
      <c r="L128">
        <v>190</v>
      </c>
      <c r="M128" s="12">
        <f t="shared" si="6"/>
        <v>-0.325422400434628</v>
      </c>
      <c r="N128" s="12">
        <f t="shared" si="6"/>
        <v>6.5063593347061868E-2</v>
      </c>
      <c r="O128" s="12">
        <f t="shared" si="6"/>
        <v>-4.1242958534049134E-2</v>
      </c>
    </row>
    <row r="129" spans="1:15" x14ac:dyDescent="0.35">
      <c r="A129" s="1">
        <v>45784</v>
      </c>
      <c r="B129">
        <v>157</v>
      </c>
      <c r="C129">
        <f t="shared" si="5"/>
        <v>-0.1179775280898876</v>
      </c>
      <c r="I129" s="1">
        <v>45778</v>
      </c>
      <c r="J129">
        <v>76</v>
      </c>
      <c r="K129">
        <v>130</v>
      </c>
      <c r="L129">
        <v>190</v>
      </c>
      <c r="M129" s="12">
        <f t="shared" si="6"/>
        <v>0.15634607039069404</v>
      </c>
      <c r="N129" s="12">
        <f t="shared" si="6"/>
        <v>2.3347363996991107E-2</v>
      </c>
      <c r="O129" s="12">
        <f t="shared" si="6"/>
        <v>0</v>
      </c>
    </row>
    <row r="130" spans="1:15" x14ac:dyDescent="0.35">
      <c r="A130" s="1">
        <v>45785</v>
      </c>
      <c r="B130">
        <v>131</v>
      </c>
      <c r="C130">
        <f t="shared" si="5"/>
        <v>-0.16560509554140124</v>
      </c>
      <c r="I130" s="1">
        <v>45779</v>
      </c>
      <c r="J130">
        <v>67</v>
      </c>
      <c r="K130">
        <v>103</v>
      </c>
      <c r="L130">
        <v>196</v>
      </c>
      <c r="M130" s="12">
        <f t="shared" si="6"/>
        <v>-0.12604072089536505</v>
      </c>
      <c r="N130" s="12">
        <f t="shared" si="6"/>
        <v>-0.2328054622259467</v>
      </c>
      <c r="O130" s="12">
        <f t="shared" si="6"/>
        <v>3.1090587070031182E-2</v>
      </c>
    </row>
    <row r="131" spans="1:15" x14ac:dyDescent="0.35">
      <c r="A131" s="1">
        <v>45786</v>
      </c>
      <c r="B131">
        <v>187</v>
      </c>
      <c r="C131">
        <f t="shared" si="5"/>
        <v>0.4274809160305344</v>
      </c>
      <c r="I131" s="1">
        <v>45780</v>
      </c>
      <c r="J131">
        <v>76</v>
      </c>
      <c r="K131">
        <v>121</v>
      </c>
      <c r="L131">
        <v>174</v>
      </c>
      <c r="M131" s="12">
        <f t="shared" si="6"/>
        <v>0.12604072089536497</v>
      </c>
      <c r="N131" s="12">
        <f t="shared" si="6"/>
        <v>0.16106155736710526</v>
      </c>
      <c r="O131" s="12">
        <f t="shared" si="6"/>
        <v>-0.11905936001598821</v>
      </c>
    </row>
    <row r="132" spans="1:15" x14ac:dyDescent="0.35">
      <c r="A132" s="1">
        <v>45787</v>
      </c>
      <c r="B132">
        <v>164</v>
      </c>
      <c r="C132">
        <f t="shared" si="5"/>
        <v>-0.12299465240641716</v>
      </c>
      <c r="I132" s="1">
        <v>45781</v>
      </c>
      <c r="J132">
        <v>85</v>
      </c>
      <c r="K132">
        <v>100</v>
      </c>
      <c r="L132">
        <v>190</v>
      </c>
      <c r="M132" s="12">
        <f t="shared" si="6"/>
        <v>0.1119179162039854</v>
      </c>
      <c r="N132" s="12">
        <f t="shared" si="6"/>
        <v>-0.1906203596086497</v>
      </c>
      <c r="O132" s="12">
        <f t="shared" si="6"/>
        <v>8.7968772945957216E-2</v>
      </c>
    </row>
    <row r="133" spans="1:15" x14ac:dyDescent="0.35">
      <c r="A133" s="1">
        <v>45788</v>
      </c>
      <c r="B133">
        <v>173</v>
      </c>
      <c r="C133">
        <f t="shared" ref="C133:C196" si="7">(B133/B132)-1</f>
        <v>5.4878048780487854E-2</v>
      </c>
      <c r="I133" s="1">
        <v>45782</v>
      </c>
      <c r="J133">
        <v>65</v>
      </c>
      <c r="K133">
        <v>112</v>
      </c>
      <c r="L133">
        <v>176</v>
      </c>
      <c r="M133" s="12">
        <f t="shared" si="6"/>
        <v>-0.26826398659467943</v>
      </c>
      <c r="N133" s="12">
        <f t="shared" si="6"/>
        <v>0.11332868530700327</v>
      </c>
      <c r="O133" s="12">
        <f t="shared" si="6"/>
        <v>-7.6540077122334377E-2</v>
      </c>
    </row>
    <row r="134" spans="1:15" x14ac:dyDescent="0.35">
      <c r="A134" s="1">
        <v>45789</v>
      </c>
      <c r="B134">
        <v>141</v>
      </c>
      <c r="C134">
        <f t="shared" si="7"/>
        <v>-0.18497109826589597</v>
      </c>
      <c r="I134" s="1">
        <v>45783</v>
      </c>
      <c r="J134">
        <v>78</v>
      </c>
      <c r="K134">
        <v>114</v>
      </c>
      <c r="L134">
        <v>150</v>
      </c>
      <c r="M134" s="12">
        <f t="shared" si="6"/>
        <v>0.18232155679395459</v>
      </c>
      <c r="N134" s="12">
        <f t="shared" si="6"/>
        <v>1.7699577099400857E-2</v>
      </c>
      <c r="O134" s="12">
        <f t="shared" si="6"/>
        <v>-0.15984870094189602</v>
      </c>
    </row>
    <row r="135" spans="1:15" x14ac:dyDescent="0.35">
      <c r="A135" s="1">
        <v>45790</v>
      </c>
      <c r="B135">
        <v>194</v>
      </c>
      <c r="C135">
        <f t="shared" si="7"/>
        <v>0.37588652482269502</v>
      </c>
      <c r="I135" s="1">
        <v>45784</v>
      </c>
      <c r="J135">
        <v>71</v>
      </c>
      <c r="K135">
        <v>123</v>
      </c>
      <c r="L135">
        <v>163</v>
      </c>
      <c r="M135" s="12">
        <f t="shared" si="6"/>
        <v>-9.4028949648276336E-2</v>
      </c>
      <c r="N135" s="12">
        <f t="shared" si="6"/>
        <v>7.5985906977922055E-2</v>
      </c>
      <c r="O135" s="12">
        <f t="shared" si="6"/>
        <v>8.3114906710506586E-2</v>
      </c>
    </row>
    <row r="136" spans="1:15" x14ac:dyDescent="0.35">
      <c r="A136" s="1">
        <v>45791</v>
      </c>
      <c r="B136">
        <v>139</v>
      </c>
      <c r="C136">
        <f t="shared" si="7"/>
        <v>-0.28350515463917525</v>
      </c>
      <c r="I136" s="1">
        <v>45785</v>
      </c>
      <c r="J136">
        <v>68</v>
      </c>
      <c r="K136">
        <v>128</v>
      </c>
      <c r="L136">
        <v>179</v>
      </c>
      <c r="M136" s="12">
        <f t="shared" si="6"/>
        <v>-4.3172171865208782E-2</v>
      </c>
      <c r="N136" s="12">
        <f t="shared" si="6"/>
        <v>3.9845908547199778E-2</v>
      </c>
      <c r="O136" s="12">
        <f t="shared" si="6"/>
        <v>9.363560503399275E-2</v>
      </c>
    </row>
    <row r="137" spans="1:15" x14ac:dyDescent="0.35">
      <c r="A137" s="1">
        <v>45792</v>
      </c>
      <c r="B137">
        <v>185</v>
      </c>
      <c r="C137">
        <f t="shared" si="7"/>
        <v>0.33093525179856109</v>
      </c>
      <c r="I137" s="1">
        <v>45786</v>
      </c>
      <c r="J137">
        <v>63</v>
      </c>
      <c r="K137">
        <v>114</v>
      </c>
      <c r="L137">
        <v>176</v>
      </c>
      <c r="M137" s="12">
        <f t="shared" si="6"/>
        <v>-7.6372978784573969E-2</v>
      </c>
      <c r="N137" s="12">
        <f t="shared" si="6"/>
        <v>-0.1158318155251217</v>
      </c>
      <c r="O137" s="12">
        <f t="shared" si="6"/>
        <v>-1.6901810802603254E-2</v>
      </c>
    </row>
    <row r="138" spans="1:15" x14ac:dyDescent="0.35">
      <c r="A138" s="1">
        <v>45793</v>
      </c>
      <c r="B138">
        <v>141</v>
      </c>
      <c r="C138">
        <f t="shared" si="7"/>
        <v>-0.23783783783783785</v>
      </c>
      <c r="I138" s="1">
        <v>45787</v>
      </c>
      <c r="J138">
        <v>85</v>
      </c>
      <c r="K138">
        <v>112</v>
      </c>
      <c r="L138">
        <v>158</v>
      </c>
      <c r="M138" s="12">
        <f t="shared" si="6"/>
        <v>0.29951653009878382</v>
      </c>
      <c r="N138" s="12">
        <f t="shared" si="6"/>
        <v>-1.7699577099400975E-2</v>
      </c>
      <c r="O138" s="12">
        <f t="shared" si="6"/>
        <v>-0.107888962011185</v>
      </c>
    </row>
    <row r="139" spans="1:15" x14ac:dyDescent="0.35">
      <c r="A139" s="1">
        <v>45794</v>
      </c>
      <c r="B139">
        <v>148</v>
      </c>
      <c r="C139">
        <f t="shared" si="7"/>
        <v>4.9645390070921946E-2</v>
      </c>
      <c r="I139" s="1">
        <v>45788</v>
      </c>
      <c r="J139">
        <v>76</v>
      </c>
      <c r="K139">
        <v>101</v>
      </c>
      <c r="L139">
        <v>167</v>
      </c>
      <c r="M139" s="12">
        <f t="shared" ref="M139:O202" si="8">LN(J139/J138)</f>
        <v>-0.11191791620398532</v>
      </c>
      <c r="N139" s="12">
        <f t="shared" si="8"/>
        <v>-0.10337835445383507</v>
      </c>
      <c r="O139" s="12">
        <f t="shared" si="8"/>
        <v>5.5398779389788377E-2</v>
      </c>
    </row>
    <row r="140" spans="1:15" x14ac:dyDescent="0.35">
      <c r="A140" s="1">
        <v>45795</v>
      </c>
      <c r="B140">
        <v>156</v>
      </c>
      <c r="C140">
        <f t="shared" si="7"/>
        <v>5.4054054054053946E-2</v>
      </c>
      <c r="I140" s="1">
        <v>45789</v>
      </c>
      <c r="J140">
        <v>85</v>
      </c>
      <c r="K140">
        <v>113</v>
      </c>
      <c r="L140">
        <v>176</v>
      </c>
      <c r="M140" s="12">
        <f t="shared" si="8"/>
        <v>0.1119179162039854</v>
      </c>
      <c r="N140" s="12">
        <f t="shared" si="8"/>
        <v>0.11226730187108121</v>
      </c>
      <c r="O140" s="12">
        <f t="shared" si="8"/>
        <v>5.2490182621396764E-2</v>
      </c>
    </row>
    <row r="141" spans="1:15" x14ac:dyDescent="0.35">
      <c r="A141" s="1">
        <v>45796</v>
      </c>
      <c r="B141">
        <v>181</v>
      </c>
      <c r="C141">
        <f t="shared" si="7"/>
        <v>0.16025641025641035</v>
      </c>
      <c r="I141" s="1">
        <v>45790</v>
      </c>
      <c r="J141">
        <v>90</v>
      </c>
      <c r="K141">
        <v>112</v>
      </c>
      <c r="L141">
        <v>193</v>
      </c>
      <c r="M141" s="12">
        <f t="shared" si="8"/>
        <v>5.7158413839948623E-2</v>
      </c>
      <c r="N141" s="12">
        <f t="shared" si="8"/>
        <v>-8.8889474172460393E-3</v>
      </c>
      <c r="O141" s="12">
        <f t="shared" si="8"/>
        <v>9.2206193866733843E-2</v>
      </c>
    </row>
    <row r="142" spans="1:15" x14ac:dyDescent="0.35">
      <c r="A142" s="1">
        <v>45797</v>
      </c>
      <c r="B142">
        <v>136</v>
      </c>
      <c r="C142">
        <f t="shared" si="7"/>
        <v>-0.24861878453038677</v>
      </c>
      <c r="I142" s="1">
        <v>45791</v>
      </c>
      <c r="J142">
        <v>76</v>
      </c>
      <c r="K142">
        <v>120</v>
      </c>
      <c r="L142">
        <v>179</v>
      </c>
      <c r="M142" s="12">
        <f t="shared" si="8"/>
        <v>-0.16907633004393399</v>
      </c>
      <c r="N142" s="12">
        <f t="shared" si="8"/>
        <v>6.8992871486951421E-2</v>
      </c>
      <c r="O142" s="12">
        <f t="shared" si="8"/>
        <v>-7.5304383064130592E-2</v>
      </c>
    </row>
    <row r="143" spans="1:15" x14ac:dyDescent="0.35">
      <c r="A143" s="1">
        <v>45798</v>
      </c>
      <c r="B143">
        <v>116</v>
      </c>
      <c r="C143">
        <f t="shared" si="7"/>
        <v>-0.1470588235294118</v>
      </c>
      <c r="I143" s="1">
        <v>45792</v>
      </c>
      <c r="J143">
        <v>65</v>
      </c>
      <c r="K143">
        <v>122</v>
      </c>
      <c r="L143">
        <v>187</v>
      </c>
      <c r="M143" s="12">
        <f t="shared" si="8"/>
        <v>-0.15634607039069398</v>
      </c>
      <c r="N143" s="12">
        <f t="shared" si="8"/>
        <v>1.6529301951210506E-2</v>
      </c>
      <c r="O143" s="12">
        <f t="shared" si="8"/>
        <v>4.3722811013831582E-2</v>
      </c>
    </row>
    <row r="144" spans="1:15" x14ac:dyDescent="0.35">
      <c r="A144" s="1">
        <v>45799</v>
      </c>
      <c r="B144">
        <v>110</v>
      </c>
      <c r="C144">
        <f t="shared" si="7"/>
        <v>-5.1724137931034475E-2</v>
      </c>
      <c r="I144" s="1">
        <v>45793</v>
      </c>
      <c r="J144">
        <v>61</v>
      </c>
      <c r="K144">
        <v>124</v>
      </c>
      <c r="L144">
        <v>163</v>
      </c>
      <c r="M144" s="12">
        <f t="shared" si="8"/>
        <v>-6.3513405722325861E-2</v>
      </c>
      <c r="N144" s="12">
        <f t="shared" si="8"/>
        <v>1.6260520871780326E-2</v>
      </c>
      <c r="O144" s="12">
        <f t="shared" si="8"/>
        <v>-0.13735841604782426</v>
      </c>
    </row>
    <row r="145" spans="1:15" x14ac:dyDescent="0.35">
      <c r="A145" s="1">
        <v>45800</v>
      </c>
      <c r="B145">
        <v>167</v>
      </c>
      <c r="C145">
        <f t="shared" si="7"/>
        <v>0.51818181818181808</v>
      </c>
      <c r="I145" s="1">
        <v>45794</v>
      </c>
      <c r="J145">
        <v>72</v>
      </c>
      <c r="K145">
        <v>125</v>
      </c>
      <c r="L145">
        <v>167</v>
      </c>
      <c r="M145" s="12">
        <f t="shared" si="8"/>
        <v>0.16579225484274404</v>
      </c>
      <c r="N145" s="12">
        <f t="shared" si="8"/>
        <v>8.0321716972642527E-3</v>
      </c>
      <c r="O145" s="12">
        <f t="shared" si="8"/>
        <v>2.4243611609992853E-2</v>
      </c>
    </row>
    <row r="146" spans="1:15" x14ac:dyDescent="0.35">
      <c r="A146" s="1">
        <v>45801</v>
      </c>
      <c r="B146">
        <v>147</v>
      </c>
      <c r="C146">
        <f t="shared" si="7"/>
        <v>-0.11976047904191611</v>
      </c>
      <c r="I146" s="1">
        <v>45795</v>
      </c>
      <c r="J146">
        <v>89</v>
      </c>
      <c r="K146">
        <v>121</v>
      </c>
      <c r="L146">
        <v>186</v>
      </c>
      <c r="M146" s="12">
        <f t="shared" si="8"/>
        <v>0.21197025071608458</v>
      </c>
      <c r="N146" s="12">
        <f t="shared" si="8"/>
        <v>-3.2523191705560062E-2</v>
      </c>
      <c r="O146" s="12">
        <f t="shared" si="8"/>
        <v>0.10775286129644605</v>
      </c>
    </row>
    <row r="147" spans="1:15" x14ac:dyDescent="0.35">
      <c r="A147" s="1">
        <v>45802</v>
      </c>
      <c r="B147">
        <v>151</v>
      </c>
      <c r="C147">
        <f t="shared" si="7"/>
        <v>2.7210884353741527E-2</v>
      </c>
      <c r="I147" s="1">
        <v>45796</v>
      </c>
      <c r="J147">
        <v>74</v>
      </c>
      <c r="K147">
        <v>126</v>
      </c>
      <c r="L147">
        <v>188</v>
      </c>
      <c r="M147" s="12">
        <f t="shared" si="8"/>
        <v>-0.18457127652797004</v>
      </c>
      <c r="N147" s="12">
        <f t="shared" si="8"/>
        <v>4.0491361354736993E-2</v>
      </c>
      <c r="O147" s="12">
        <f t="shared" si="8"/>
        <v>1.069528911674795E-2</v>
      </c>
    </row>
    <row r="148" spans="1:15" x14ac:dyDescent="0.35">
      <c r="A148" s="1">
        <v>45803</v>
      </c>
      <c r="B148">
        <v>104</v>
      </c>
      <c r="C148">
        <f t="shared" si="7"/>
        <v>-0.3112582781456954</v>
      </c>
      <c r="I148" s="1">
        <v>45797</v>
      </c>
      <c r="J148">
        <v>90</v>
      </c>
      <c r="K148">
        <v>101</v>
      </c>
      <c r="L148">
        <v>159</v>
      </c>
      <c r="M148" s="12">
        <f t="shared" si="8"/>
        <v>0.19574457712609533</v>
      </c>
      <c r="N148" s="12">
        <f t="shared" si="8"/>
        <v>-0.22116139011021849</v>
      </c>
      <c r="O148" s="12">
        <f t="shared" si="8"/>
        <v>-0.1675377606097177</v>
      </c>
    </row>
    <row r="149" spans="1:15" x14ac:dyDescent="0.35">
      <c r="A149" s="1">
        <v>45804</v>
      </c>
      <c r="B149">
        <v>109</v>
      </c>
      <c r="C149">
        <f t="shared" si="7"/>
        <v>4.8076923076923128E-2</v>
      </c>
      <c r="I149" s="1">
        <v>45798</v>
      </c>
      <c r="J149">
        <v>85</v>
      </c>
      <c r="K149">
        <v>124</v>
      </c>
      <c r="L149">
        <v>156</v>
      </c>
      <c r="M149" s="12">
        <f t="shared" si="8"/>
        <v>-5.7158413839948637E-2</v>
      </c>
      <c r="N149" s="12">
        <f t="shared" si="8"/>
        <v>0.20516104876377739</v>
      </c>
      <c r="O149" s="12">
        <f t="shared" si="8"/>
        <v>-1.9048194970694474E-2</v>
      </c>
    </row>
    <row r="150" spans="1:15" x14ac:dyDescent="0.35">
      <c r="A150" s="1">
        <v>45805</v>
      </c>
      <c r="B150">
        <v>152</v>
      </c>
      <c r="C150">
        <f t="shared" si="7"/>
        <v>0.39449541284403677</v>
      </c>
      <c r="I150" s="1">
        <v>45799</v>
      </c>
      <c r="J150">
        <v>84</v>
      </c>
      <c r="K150">
        <v>100</v>
      </c>
      <c r="L150">
        <v>155</v>
      </c>
      <c r="M150" s="12">
        <f t="shared" si="8"/>
        <v>-1.1834457647002796E-2</v>
      </c>
      <c r="N150" s="12">
        <f t="shared" si="8"/>
        <v>-0.21511137961694557</v>
      </c>
      <c r="O150" s="12">
        <f t="shared" si="8"/>
        <v>-6.4308903302904025E-3</v>
      </c>
    </row>
    <row r="151" spans="1:15" x14ac:dyDescent="0.35">
      <c r="A151" s="1">
        <v>45806</v>
      </c>
      <c r="B151">
        <v>153</v>
      </c>
      <c r="C151">
        <f t="shared" si="7"/>
        <v>6.5789473684210176E-3</v>
      </c>
      <c r="I151" s="1">
        <v>45800</v>
      </c>
      <c r="J151">
        <v>74</v>
      </c>
      <c r="K151">
        <v>108</v>
      </c>
      <c r="L151">
        <v>152</v>
      </c>
      <c r="M151" s="12">
        <f t="shared" si="8"/>
        <v>-0.1267517056391439</v>
      </c>
      <c r="N151" s="12">
        <f t="shared" si="8"/>
        <v>7.6961041136128394E-2</v>
      </c>
      <c r="O151" s="12">
        <f t="shared" si="8"/>
        <v>-1.9544596072970283E-2</v>
      </c>
    </row>
    <row r="152" spans="1:15" x14ac:dyDescent="0.35">
      <c r="A152" s="1">
        <v>45807</v>
      </c>
      <c r="B152">
        <v>138</v>
      </c>
      <c r="C152">
        <f t="shared" si="7"/>
        <v>-9.8039215686274495E-2</v>
      </c>
      <c r="I152" s="1">
        <v>45801</v>
      </c>
      <c r="J152">
        <v>61</v>
      </c>
      <c r="K152">
        <v>106</v>
      </c>
      <c r="L152">
        <v>191</v>
      </c>
      <c r="M152" s="12">
        <f t="shared" si="8"/>
        <v>-0.19319122903085847</v>
      </c>
      <c r="N152" s="12">
        <f t="shared" si="8"/>
        <v>-1.8692133012152522E-2</v>
      </c>
      <c r="O152" s="12">
        <f t="shared" si="8"/>
        <v>0.22839290720035346</v>
      </c>
    </row>
    <row r="153" spans="1:15" x14ac:dyDescent="0.35">
      <c r="A153" s="1">
        <v>45808</v>
      </c>
      <c r="B153">
        <v>135</v>
      </c>
      <c r="C153">
        <f t="shared" si="7"/>
        <v>-2.1739130434782594E-2</v>
      </c>
      <c r="I153" s="1">
        <v>45802</v>
      </c>
      <c r="J153">
        <v>87</v>
      </c>
      <c r="K153">
        <v>124</v>
      </c>
      <c r="L153">
        <v>187</v>
      </c>
      <c r="M153" s="12">
        <f t="shared" si="8"/>
        <v>0.35503425448127252</v>
      </c>
      <c r="N153" s="12">
        <f t="shared" si="8"/>
        <v>0.15684247149296968</v>
      </c>
      <c r="O153" s="12">
        <f t="shared" si="8"/>
        <v>-2.1164811192043272E-2</v>
      </c>
    </row>
    <row r="154" spans="1:15" x14ac:dyDescent="0.35">
      <c r="A154" s="1">
        <v>45809</v>
      </c>
      <c r="B154">
        <v>156</v>
      </c>
      <c r="C154">
        <f t="shared" si="7"/>
        <v>0.15555555555555545</v>
      </c>
      <c r="I154" s="1">
        <v>45803</v>
      </c>
      <c r="J154">
        <v>86</v>
      </c>
      <c r="K154">
        <v>117</v>
      </c>
      <c r="L154">
        <v>150</v>
      </c>
      <c r="M154" s="12">
        <f t="shared" si="8"/>
        <v>-1.1560822401075971E-2</v>
      </c>
      <c r="N154" s="12">
        <f t="shared" si="8"/>
        <v>-5.8107630807280694E-2</v>
      </c>
      <c r="O154" s="12">
        <f t="shared" si="8"/>
        <v>-0.2204733227583309</v>
      </c>
    </row>
    <row r="155" spans="1:15" x14ac:dyDescent="0.35">
      <c r="A155" s="1">
        <v>45810</v>
      </c>
      <c r="B155">
        <v>130</v>
      </c>
      <c r="C155">
        <f t="shared" si="7"/>
        <v>-0.16666666666666663</v>
      </c>
      <c r="I155" s="1">
        <v>45804</v>
      </c>
      <c r="J155">
        <v>69</v>
      </c>
      <c r="K155">
        <v>116</v>
      </c>
      <c r="L155">
        <v>172</v>
      </c>
      <c r="M155" s="12">
        <f t="shared" si="8"/>
        <v>-0.22024079165624838</v>
      </c>
      <c r="N155" s="12">
        <f t="shared" si="8"/>
        <v>-8.5837436913914419E-3</v>
      </c>
      <c r="O155" s="12">
        <f t="shared" si="8"/>
        <v>0.13685918271719735</v>
      </c>
    </row>
    <row r="156" spans="1:15" x14ac:dyDescent="0.35">
      <c r="A156" s="1">
        <v>45811</v>
      </c>
      <c r="B156">
        <v>186</v>
      </c>
      <c r="C156">
        <f t="shared" si="7"/>
        <v>0.43076923076923079</v>
      </c>
      <c r="I156" s="1">
        <v>45805</v>
      </c>
      <c r="J156">
        <v>73</v>
      </c>
      <c r="K156">
        <v>118</v>
      </c>
      <c r="L156">
        <v>178</v>
      </c>
      <c r="M156" s="12">
        <f t="shared" si="8"/>
        <v>5.6352936551131778E-2</v>
      </c>
      <c r="N156" s="12">
        <f t="shared" si="8"/>
        <v>1.709443335930004E-2</v>
      </c>
      <c r="O156" s="12">
        <f t="shared" si="8"/>
        <v>3.4289073478632165E-2</v>
      </c>
    </row>
    <row r="157" spans="1:15" x14ac:dyDescent="0.35">
      <c r="A157" s="1">
        <v>45812</v>
      </c>
      <c r="B157">
        <v>184</v>
      </c>
      <c r="C157">
        <f t="shared" si="7"/>
        <v>-1.0752688172043001E-2</v>
      </c>
      <c r="I157" s="1">
        <v>45806</v>
      </c>
      <c r="J157">
        <v>69</v>
      </c>
      <c r="K157">
        <v>125</v>
      </c>
      <c r="L157">
        <v>170</v>
      </c>
      <c r="M157" s="12">
        <f t="shared" si="8"/>
        <v>-5.6352936551131744E-2</v>
      </c>
      <c r="N157" s="12">
        <f t="shared" si="8"/>
        <v>5.7629112836636423E-2</v>
      </c>
      <c r="O157" s="12">
        <f t="shared" si="8"/>
        <v>-4.5985113241823382E-2</v>
      </c>
    </row>
    <row r="158" spans="1:15" x14ac:dyDescent="0.35">
      <c r="A158" s="1">
        <v>45813</v>
      </c>
      <c r="B158">
        <v>150</v>
      </c>
      <c r="C158">
        <f t="shared" si="7"/>
        <v>-0.18478260869565222</v>
      </c>
      <c r="I158" s="1">
        <v>45807</v>
      </c>
      <c r="J158">
        <v>77</v>
      </c>
      <c r="K158">
        <v>121</v>
      </c>
      <c r="L158">
        <v>195</v>
      </c>
      <c r="M158" s="12">
        <f t="shared" si="8"/>
        <v>0.10969891725642453</v>
      </c>
      <c r="N158" s="12">
        <f t="shared" si="8"/>
        <v>-3.2523191705560062E-2</v>
      </c>
      <c r="O158" s="12">
        <f t="shared" si="8"/>
        <v>0.13720112151348496</v>
      </c>
    </row>
    <row r="159" spans="1:15" x14ac:dyDescent="0.35">
      <c r="A159" s="1">
        <v>45814</v>
      </c>
      <c r="B159">
        <v>189</v>
      </c>
      <c r="C159">
        <f t="shared" si="7"/>
        <v>0.26</v>
      </c>
      <c r="I159" s="1">
        <v>45808</v>
      </c>
      <c r="J159">
        <v>89</v>
      </c>
      <c r="K159">
        <v>115</v>
      </c>
      <c r="L159">
        <v>172</v>
      </c>
      <c r="M159" s="12">
        <f t="shared" si="8"/>
        <v>0.14483094787845605</v>
      </c>
      <c r="N159" s="12">
        <f t="shared" si="8"/>
        <v>-5.0858417233490966E-2</v>
      </c>
      <c r="O159" s="12">
        <f t="shared" si="8"/>
        <v>-0.12550508175029379</v>
      </c>
    </row>
    <row r="160" spans="1:15" x14ac:dyDescent="0.35">
      <c r="A160" s="1">
        <v>45815</v>
      </c>
      <c r="B160">
        <v>145</v>
      </c>
      <c r="C160">
        <f t="shared" si="7"/>
        <v>-0.23280423280423279</v>
      </c>
      <c r="I160" s="1">
        <v>45809</v>
      </c>
      <c r="J160">
        <v>68</v>
      </c>
      <c r="K160">
        <v>128</v>
      </c>
      <c r="L160">
        <v>188</v>
      </c>
      <c r="M160" s="12">
        <f t="shared" si="8"/>
        <v>-0.26912866455603318</v>
      </c>
      <c r="N160" s="12">
        <f t="shared" si="8"/>
        <v>0.10709813555636712</v>
      </c>
      <c r="O160" s="12">
        <f t="shared" si="8"/>
        <v>8.8947486016496116E-2</v>
      </c>
    </row>
    <row r="161" spans="1:15" x14ac:dyDescent="0.35">
      <c r="A161" s="1">
        <v>45816</v>
      </c>
      <c r="B161">
        <v>179</v>
      </c>
      <c r="C161">
        <f t="shared" si="7"/>
        <v>0.23448275862068968</v>
      </c>
      <c r="I161" s="1">
        <v>45810</v>
      </c>
      <c r="J161">
        <v>72</v>
      </c>
      <c r="K161">
        <v>112</v>
      </c>
      <c r="L161">
        <v>168</v>
      </c>
      <c r="M161" s="12">
        <f t="shared" si="8"/>
        <v>5.7158413839948623E-2</v>
      </c>
      <c r="N161" s="12">
        <f t="shared" si="8"/>
        <v>-0.13353139262452263</v>
      </c>
      <c r="O161" s="12">
        <f t="shared" si="8"/>
        <v>-0.11247798342669033</v>
      </c>
    </row>
    <row r="162" spans="1:15" x14ac:dyDescent="0.35">
      <c r="A162" s="1">
        <v>45817</v>
      </c>
      <c r="B162">
        <v>133</v>
      </c>
      <c r="C162">
        <f t="shared" si="7"/>
        <v>-0.25698324022346364</v>
      </c>
      <c r="I162" s="1">
        <v>45811</v>
      </c>
      <c r="J162">
        <v>79</v>
      </c>
      <c r="K162">
        <v>108</v>
      </c>
      <c r="L162">
        <v>197</v>
      </c>
      <c r="M162" s="12">
        <f t="shared" si="8"/>
        <v>9.2781733450966269E-2</v>
      </c>
      <c r="N162" s="12">
        <f t="shared" si="8"/>
        <v>-3.6367644170874833E-2</v>
      </c>
      <c r="O162" s="12">
        <f t="shared" si="8"/>
        <v>0.15923974933472962</v>
      </c>
    </row>
    <row r="163" spans="1:15" x14ac:dyDescent="0.35">
      <c r="A163" s="1">
        <v>45818</v>
      </c>
      <c r="B163">
        <v>163</v>
      </c>
      <c r="C163">
        <f t="shared" si="7"/>
        <v>0.22556390977443619</v>
      </c>
      <c r="I163" s="1">
        <v>45812</v>
      </c>
      <c r="J163">
        <v>88</v>
      </c>
      <c r="K163">
        <v>109</v>
      </c>
      <c r="L163">
        <v>157</v>
      </c>
      <c r="M163" s="12">
        <f t="shared" si="8"/>
        <v>0.10788896201118492</v>
      </c>
      <c r="N163" s="12">
        <f t="shared" si="8"/>
        <v>9.2166551049240476E-3</v>
      </c>
      <c r="O163" s="12">
        <f t="shared" si="8"/>
        <v>-0.22695792338968052</v>
      </c>
    </row>
    <row r="164" spans="1:15" x14ac:dyDescent="0.35">
      <c r="A164" s="1">
        <v>45819</v>
      </c>
      <c r="B164">
        <v>105</v>
      </c>
      <c r="C164">
        <f t="shared" si="7"/>
        <v>-0.35582822085889576</v>
      </c>
      <c r="I164" s="1">
        <v>45813</v>
      </c>
      <c r="J164">
        <v>77</v>
      </c>
      <c r="K164">
        <v>117</v>
      </c>
      <c r="L164">
        <v>156</v>
      </c>
      <c r="M164" s="12">
        <f t="shared" si="8"/>
        <v>-0.13353139262452263</v>
      </c>
      <c r="N164" s="12">
        <f t="shared" si="8"/>
        <v>7.0826052568612421E-2</v>
      </c>
      <c r="O164" s="12">
        <f t="shared" si="8"/>
        <v>-6.38979809877101E-3</v>
      </c>
    </row>
    <row r="165" spans="1:15" x14ac:dyDescent="0.35">
      <c r="A165" s="1">
        <v>45820</v>
      </c>
      <c r="B165">
        <v>193</v>
      </c>
      <c r="C165">
        <f t="shared" si="7"/>
        <v>0.838095238095238</v>
      </c>
      <c r="I165" s="1">
        <v>45814</v>
      </c>
      <c r="J165">
        <v>73</v>
      </c>
      <c r="K165">
        <v>113</v>
      </c>
      <c r="L165">
        <v>197</v>
      </c>
      <c r="M165" s="12">
        <f t="shared" si="8"/>
        <v>-5.3345980705292735E-2</v>
      </c>
      <c r="N165" s="12">
        <f t="shared" si="8"/>
        <v>-3.4786116085415542E-2</v>
      </c>
      <c r="O165" s="12">
        <f t="shared" si="8"/>
        <v>0.23334772148845143</v>
      </c>
    </row>
    <row r="166" spans="1:15" x14ac:dyDescent="0.35">
      <c r="A166" s="1">
        <v>45821</v>
      </c>
      <c r="B166">
        <v>127</v>
      </c>
      <c r="C166">
        <f t="shared" si="7"/>
        <v>-0.34196891191709844</v>
      </c>
      <c r="I166" s="1">
        <v>45815</v>
      </c>
      <c r="J166">
        <v>68</v>
      </c>
      <c r="K166">
        <v>101</v>
      </c>
      <c r="L166">
        <v>175</v>
      </c>
      <c r="M166" s="12">
        <f t="shared" si="8"/>
        <v>-7.0951735972284491E-2</v>
      </c>
      <c r="N166" s="12">
        <f t="shared" si="8"/>
        <v>-0.11226730187108118</v>
      </c>
      <c r="O166" s="12">
        <f t="shared" si="8"/>
        <v>-0.11841775481447446</v>
      </c>
    </row>
    <row r="167" spans="1:15" x14ac:dyDescent="0.35">
      <c r="A167" s="1">
        <v>45822</v>
      </c>
      <c r="B167">
        <v>192</v>
      </c>
      <c r="C167">
        <f t="shared" si="7"/>
        <v>0.51181102362204722</v>
      </c>
      <c r="I167" s="1">
        <v>45816</v>
      </c>
      <c r="J167">
        <v>73</v>
      </c>
      <c r="K167">
        <v>111</v>
      </c>
      <c r="L167">
        <v>159</v>
      </c>
      <c r="M167" s="12">
        <f t="shared" si="8"/>
        <v>7.0951735972284394E-2</v>
      </c>
      <c r="N167" s="12">
        <f t="shared" si="8"/>
        <v>9.440968447107477E-2</v>
      </c>
      <c r="O167" s="12">
        <f t="shared" si="8"/>
        <v>-9.588177170328252E-2</v>
      </c>
    </row>
    <row r="168" spans="1:15" x14ac:dyDescent="0.35">
      <c r="A168" s="1">
        <v>45823</v>
      </c>
      <c r="B168">
        <v>130</v>
      </c>
      <c r="C168">
        <f t="shared" si="7"/>
        <v>-0.32291666666666663</v>
      </c>
      <c r="I168" s="1">
        <v>45817</v>
      </c>
      <c r="J168">
        <v>72</v>
      </c>
      <c r="K168">
        <v>109</v>
      </c>
      <c r="L168">
        <v>153</v>
      </c>
      <c r="M168" s="12">
        <f t="shared" si="8"/>
        <v>-1.3793322132335873E-2</v>
      </c>
      <c r="N168" s="12">
        <f t="shared" si="8"/>
        <v>-1.8182319083190474E-2</v>
      </c>
      <c r="O168" s="12">
        <f t="shared" si="8"/>
        <v>-3.8466280827796052E-2</v>
      </c>
    </row>
    <row r="169" spans="1:15" x14ac:dyDescent="0.35">
      <c r="A169" s="1">
        <v>45824</v>
      </c>
      <c r="B169">
        <v>192</v>
      </c>
      <c r="C169">
        <f t="shared" si="7"/>
        <v>0.47692307692307701</v>
      </c>
      <c r="I169" s="1">
        <v>45818</v>
      </c>
      <c r="J169">
        <v>78</v>
      </c>
      <c r="K169">
        <v>104</v>
      </c>
      <c r="L169">
        <v>169</v>
      </c>
      <c r="M169" s="12">
        <f t="shared" si="8"/>
        <v>8.0042707673536356E-2</v>
      </c>
      <c r="N169" s="12">
        <f t="shared" si="8"/>
        <v>-4.6956983087770979E-2</v>
      </c>
      <c r="O169" s="12">
        <f t="shared" si="8"/>
        <v>9.9460793530638081E-2</v>
      </c>
    </row>
    <row r="170" spans="1:15" x14ac:dyDescent="0.35">
      <c r="A170" s="1">
        <v>45825</v>
      </c>
      <c r="B170">
        <v>145</v>
      </c>
      <c r="C170">
        <f t="shared" si="7"/>
        <v>-0.24479166666666663</v>
      </c>
      <c r="I170" s="1">
        <v>45819</v>
      </c>
      <c r="J170">
        <v>83</v>
      </c>
      <c r="K170">
        <v>120</v>
      </c>
      <c r="L170">
        <v>188</v>
      </c>
      <c r="M170" s="12">
        <f t="shared" si="8"/>
        <v>6.2131781107006179E-2</v>
      </c>
      <c r="N170" s="12">
        <f t="shared" si="8"/>
        <v>0.14310084364067324</v>
      </c>
      <c r="O170" s="12">
        <f t="shared" si="8"/>
        <v>0.10654324790687565</v>
      </c>
    </row>
    <row r="171" spans="1:15" x14ac:dyDescent="0.35">
      <c r="A171" s="1">
        <v>45826</v>
      </c>
      <c r="B171">
        <v>173</v>
      </c>
      <c r="C171">
        <f t="shared" si="7"/>
        <v>0.19310344827586201</v>
      </c>
      <c r="I171" s="1">
        <v>45820</v>
      </c>
      <c r="J171">
        <v>85</v>
      </c>
      <c r="K171">
        <v>110</v>
      </c>
      <c r="L171">
        <v>159</v>
      </c>
      <c r="M171" s="12">
        <f t="shared" si="8"/>
        <v>2.3810648693718607E-2</v>
      </c>
      <c r="N171" s="12">
        <f t="shared" si="8"/>
        <v>-8.701137698962981E-2</v>
      </c>
      <c r="O171" s="12">
        <f t="shared" si="8"/>
        <v>-0.1675377606097177</v>
      </c>
    </row>
    <row r="172" spans="1:15" x14ac:dyDescent="0.35">
      <c r="A172" s="1">
        <v>45827</v>
      </c>
      <c r="B172">
        <v>147</v>
      </c>
      <c r="C172">
        <f t="shared" si="7"/>
        <v>-0.1502890173410405</v>
      </c>
      <c r="I172" s="1">
        <v>45821</v>
      </c>
      <c r="J172">
        <v>68</v>
      </c>
      <c r="K172">
        <v>130</v>
      </c>
      <c r="L172">
        <v>154</v>
      </c>
      <c r="M172" s="12">
        <f t="shared" si="8"/>
        <v>-0.22314355131420971</v>
      </c>
      <c r="N172" s="12">
        <f t="shared" si="8"/>
        <v>0.16705408466316624</v>
      </c>
      <c r="O172" s="12">
        <f t="shared" si="8"/>
        <v>-3.1951599806602358E-2</v>
      </c>
    </row>
    <row r="173" spans="1:15" x14ac:dyDescent="0.35">
      <c r="A173" s="1">
        <v>45828</v>
      </c>
      <c r="B173">
        <v>100</v>
      </c>
      <c r="C173">
        <f t="shared" si="7"/>
        <v>-0.31972789115646261</v>
      </c>
      <c r="I173" s="1">
        <v>45822</v>
      </c>
      <c r="J173">
        <v>89</v>
      </c>
      <c r="K173">
        <v>102</v>
      </c>
      <c r="L173">
        <v>152</v>
      </c>
      <c r="M173" s="12">
        <f t="shared" si="8"/>
        <v>0.26912866455603313</v>
      </c>
      <c r="N173" s="12">
        <f t="shared" si="8"/>
        <v>-0.24256163717131135</v>
      </c>
      <c r="O173" s="12">
        <f t="shared" si="8"/>
        <v>-1.3072081567352775E-2</v>
      </c>
    </row>
    <row r="174" spans="1:15" x14ac:dyDescent="0.35">
      <c r="A174" s="1">
        <v>45829</v>
      </c>
      <c r="B174">
        <v>151</v>
      </c>
      <c r="C174">
        <f t="shared" si="7"/>
        <v>0.51</v>
      </c>
      <c r="I174" s="1">
        <v>45823</v>
      </c>
      <c r="J174">
        <v>74</v>
      </c>
      <c r="K174">
        <v>113</v>
      </c>
      <c r="L174">
        <v>156</v>
      </c>
      <c r="M174" s="12">
        <f t="shared" si="8"/>
        <v>-0.18457127652797004</v>
      </c>
      <c r="N174" s="12">
        <f t="shared" si="8"/>
        <v>0.10241500542806954</v>
      </c>
      <c r="O174" s="12">
        <f t="shared" si="8"/>
        <v>2.5975486403260736E-2</v>
      </c>
    </row>
    <row r="175" spans="1:15" x14ac:dyDescent="0.35">
      <c r="A175" s="1">
        <v>45830</v>
      </c>
      <c r="B175">
        <v>168</v>
      </c>
      <c r="C175">
        <f t="shared" si="7"/>
        <v>0.11258278145695355</v>
      </c>
      <c r="I175" s="1">
        <v>45824</v>
      </c>
      <c r="J175">
        <v>63</v>
      </c>
      <c r="K175">
        <v>105</v>
      </c>
      <c r="L175">
        <v>158</v>
      </c>
      <c r="M175" s="12">
        <f t="shared" si="8"/>
        <v>-0.16093036681263712</v>
      </c>
      <c r="N175" s="12">
        <f t="shared" si="8"/>
        <v>-7.3427468554817202E-2</v>
      </c>
      <c r="O175" s="12">
        <f t="shared" si="8"/>
        <v>1.2739025777429712E-2</v>
      </c>
    </row>
    <row r="176" spans="1:15" x14ac:dyDescent="0.35">
      <c r="A176" s="1">
        <v>45831</v>
      </c>
      <c r="B176">
        <v>105</v>
      </c>
      <c r="C176">
        <f t="shared" si="7"/>
        <v>-0.375</v>
      </c>
      <c r="I176" s="1">
        <v>45825</v>
      </c>
      <c r="J176">
        <v>67</v>
      </c>
      <c r="K176">
        <v>119</v>
      </c>
      <c r="L176">
        <v>164</v>
      </c>
      <c r="M176" s="12">
        <f t="shared" si="8"/>
        <v>6.1557892999433365E-2</v>
      </c>
      <c r="N176" s="12">
        <f t="shared" si="8"/>
        <v>0.12516314295400599</v>
      </c>
      <c r="O176" s="12">
        <f t="shared" si="8"/>
        <v>3.72713947972316E-2</v>
      </c>
    </row>
    <row r="177" spans="1:15" x14ac:dyDescent="0.35">
      <c r="A177" s="1">
        <v>45832</v>
      </c>
      <c r="B177">
        <v>165</v>
      </c>
      <c r="C177">
        <f t="shared" si="7"/>
        <v>0.5714285714285714</v>
      </c>
      <c r="I177" s="1">
        <v>45826</v>
      </c>
      <c r="J177">
        <v>71</v>
      </c>
      <c r="K177">
        <v>128</v>
      </c>
      <c r="L177">
        <v>179</v>
      </c>
      <c r="M177" s="12">
        <f t="shared" si="8"/>
        <v>5.7987257650349316E-2</v>
      </c>
      <c r="N177" s="12">
        <f t="shared" si="8"/>
        <v>7.2906770808087731E-2</v>
      </c>
      <c r="O177" s="12">
        <f t="shared" si="8"/>
        <v>8.7519378016556654E-2</v>
      </c>
    </row>
    <row r="178" spans="1:15" x14ac:dyDescent="0.35">
      <c r="A178" s="1">
        <v>45833</v>
      </c>
      <c r="B178">
        <v>165</v>
      </c>
      <c r="C178">
        <f t="shared" si="7"/>
        <v>0</v>
      </c>
      <c r="I178" s="1">
        <v>45827</v>
      </c>
      <c r="J178">
        <v>83</v>
      </c>
      <c r="K178">
        <v>115</v>
      </c>
      <c r="L178">
        <v>175</v>
      </c>
      <c r="M178" s="12">
        <f t="shared" si="8"/>
        <v>0.1561607307552825</v>
      </c>
      <c r="N178" s="12">
        <f t="shared" si="8"/>
        <v>-0.1070981355563671</v>
      </c>
      <c r="O178" s="12">
        <f t="shared" si="8"/>
        <v>-2.2599831917240919E-2</v>
      </c>
    </row>
    <row r="179" spans="1:15" x14ac:dyDescent="0.35">
      <c r="A179" s="1">
        <v>45834</v>
      </c>
      <c r="B179">
        <v>177</v>
      </c>
      <c r="C179">
        <f t="shared" si="7"/>
        <v>7.2727272727272751E-2</v>
      </c>
      <c r="I179" s="1">
        <v>45828</v>
      </c>
      <c r="J179">
        <v>75</v>
      </c>
      <c r="K179">
        <v>128</v>
      </c>
      <c r="L179">
        <v>170</v>
      </c>
      <c r="M179" s="12">
        <f t="shared" si="8"/>
        <v>-0.10135249426028746</v>
      </c>
      <c r="N179" s="12">
        <f t="shared" si="8"/>
        <v>0.10709813555636712</v>
      </c>
      <c r="O179" s="12">
        <f t="shared" si="8"/>
        <v>-2.8987536873252298E-2</v>
      </c>
    </row>
    <row r="180" spans="1:15" x14ac:dyDescent="0.35">
      <c r="A180" s="1">
        <v>45835</v>
      </c>
      <c r="B180">
        <v>157</v>
      </c>
      <c r="C180">
        <f t="shared" si="7"/>
        <v>-0.11299435028248583</v>
      </c>
      <c r="I180" s="1">
        <v>45829</v>
      </c>
      <c r="J180">
        <v>77</v>
      </c>
      <c r="K180">
        <v>102</v>
      </c>
      <c r="L180">
        <v>177</v>
      </c>
      <c r="M180" s="12">
        <f t="shared" si="8"/>
        <v>2.6317308317373358E-2</v>
      </c>
      <c r="N180" s="12">
        <f t="shared" si="8"/>
        <v>-0.22705745063534608</v>
      </c>
      <c r="O180" s="12">
        <f t="shared" si="8"/>
        <v>4.0351295523567449E-2</v>
      </c>
    </row>
    <row r="181" spans="1:15" x14ac:dyDescent="0.35">
      <c r="A181" s="1">
        <v>45836</v>
      </c>
      <c r="B181">
        <v>172</v>
      </c>
      <c r="C181">
        <f t="shared" si="7"/>
        <v>9.5541401273885329E-2</v>
      </c>
      <c r="I181" s="1">
        <v>45830</v>
      </c>
      <c r="J181">
        <v>68</v>
      </c>
      <c r="K181">
        <v>114</v>
      </c>
      <c r="L181">
        <v>200</v>
      </c>
      <c r="M181" s="12">
        <f t="shared" si="8"/>
        <v>-0.12429771667757719</v>
      </c>
      <c r="N181" s="12">
        <f t="shared" si="8"/>
        <v>0.1112256351102244</v>
      </c>
      <c r="O181" s="12">
        <f t="shared" si="8"/>
        <v>0.12216763397420756</v>
      </c>
    </row>
    <row r="182" spans="1:15" x14ac:dyDescent="0.35">
      <c r="A182" s="1">
        <v>45837</v>
      </c>
      <c r="B182">
        <v>173</v>
      </c>
      <c r="C182">
        <f t="shared" si="7"/>
        <v>5.8139534883721034E-3</v>
      </c>
      <c r="I182" s="1">
        <v>45831</v>
      </c>
      <c r="J182">
        <v>77</v>
      </c>
      <c r="K182">
        <v>102</v>
      </c>
      <c r="L182">
        <v>192</v>
      </c>
      <c r="M182" s="12">
        <f t="shared" si="8"/>
        <v>0.12429771667757712</v>
      </c>
      <c r="N182" s="12">
        <f t="shared" si="8"/>
        <v>-0.11122563511022437</v>
      </c>
      <c r="O182" s="12">
        <f t="shared" si="8"/>
        <v>-4.0821994520255166E-2</v>
      </c>
    </row>
    <row r="183" spans="1:15" x14ac:dyDescent="0.35">
      <c r="A183" s="1">
        <v>45838</v>
      </c>
      <c r="B183">
        <v>138</v>
      </c>
      <c r="C183">
        <f t="shared" si="7"/>
        <v>-0.20231213872832365</v>
      </c>
      <c r="I183" s="1">
        <v>45832</v>
      </c>
      <c r="J183">
        <v>88</v>
      </c>
      <c r="K183">
        <v>124</v>
      </c>
      <c r="L183">
        <v>189</v>
      </c>
      <c r="M183" s="12">
        <f t="shared" si="8"/>
        <v>0.13353139262452257</v>
      </c>
      <c r="N183" s="12">
        <f t="shared" si="8"/>
        <v>0.19530875232076569</v>
      </c>
      <c r="O183" s="12">
        <f t="shared" si="8"/>
        <v>-1.5748356968139168E-2</v>
      </c>
    </row>
    <row r="184" spans="1:15" x14ac:dyDescent="0.35">
      <c r="A184" s="1">
        <v>45839</v>
      </c>
      <c r="B184">
        <v>176</v>
      </c>
      <c r="C184">
        <f t="shared" si="7"/>
        <v>0.2753623188405796</v>
      </c>
      <c r="I184" s="1">
        <v>45833</v>
      </c>
      <c r="J184">
        <v>82</v>
      </c>
      <c r="K184">
        <v>123</v>
      </c>
      <c r="L184">
        <v>183</v>
      </c>
      <c r="M184" s="12">
        <f t="shared" si="8"/>
        <v>-7.0617567213953417E-2</v>
      </c>
      <c r="N184" s="12">
        <f t="shared" si="8"/>
        <v>-8.0972102326193618E-3</v>
      </c>
      <c r="O184" s="12">
        <f t="shared" si="8"/>
        <v>-3.2260862218221435E-2</v>
      </c>
    </row>
    <row r="185" spans="1:15" x14ac:dyDescent="0.35">
      <c r="A185" s="1">
        <v>45840</v>
      </c>
      <c r="B185">
        <v>199</v>
      </c>
      <c r="C185">
        <f t="shared" si="7"/>
        <v>0.13068181818181812</v>
      </c>
      <c r="I185" s="1">
        <v>45834</v>
      </c>
      <c r="J185">
        <v>78</v>
      </c>
      <c r="K185">
        <v>123</v>
      </c>
      <c r="L185">
        <v>154</v>
      </c>
      <c r="M185" s="12">
        <f t="shared" si="8"/>
        <v>-5.0010420574661422E-2</v>
      </c>
      <c r="N185" s="12">
        <f t="shared" si="8"/>
        <v>0</v>
      </c>
      <c r="O185" s="12">
        <f t="shared" si="8"/>
        <v>-0.17253355042779173</v>
      </c>
    </row>
    <row r="186" spans="1:15" x14ac:dyDescent="0.35">
      <c r="A186" s="1">
        <v>45841</v>
      </c>
      <c r="B186">
        <v>131</v>
      </c>
      <c r="C186">
        <f t="shared" si="7"/>
        <v>-0.34170854271356788</v>
      </c>
      <c r="I186" s="1">
        <v>45835</v>
      </c>
      <c r="J186">
        <v>71</v>
      </c>
      <c r="K186">
        <v>102</v>
      </c>
      <c r="L186">
        <v>177</v>
      </c>
      <c r="M186" s="12">
        <f t="shared" si="8"/>
        <v>-9.4028949648276336E-2</v>
      </c>
      <c r="N186" s="12">
        <f t="shared" si="8"/>
        <v>-0.18721154208814647</v>
      </c>
      <c r="O186" s="12">
        <f t="shared" si="8"/>
        <v>0.13919713016019997</v>
      </c>
    </row>
    <row r="187" spans="1:15" x14ac:dyDescent="0.35">
      <c r="A187" s="1">
        <v>45842</v>
      </c>
      <c r="B187">
        <v>121</v>
      </c>
      <c r="C187">
        <f t="shared" si="7"/>
        <v>-7.6335877862595436E-2</v>
      </c>
      <c r="I187" s="1">
        <v>45836</v>
      </c>
      <c r="J187">
        <v>89</v>
      </c>
      <c r="K187">
        <v>118</v>
      </c>
      <c r="L187">
        <v>157</v>
      </c>
      <c r="M187" s="12">
        <f t="shared" si="8"/>
        <v>0.22595649269082449</v>
      </c>
      <c r="N187" s="12">
        <f t="shared" si="8"/>
        <v>0.14571181118139379</v>
      </c>
      <c r="O187" s="12">
        <f t="shared" si="8"/>
        <v>-0.11990392722552104</v>
      </c>
    </row>
    <row r="188" spans="1:15" x14ac:dyDescent="0.35">
      <c r="A188" s="1">
        <v>45843</v>
      </c>
      <c r="B188">
        <v>187</v>
      </c>
      <c r="C188">
        <f t="shared" si="7"/>
        <v>0.54545454545454541</v>
      </c>
      <c r="I188" s="1">
        <v>45837</v>
      </c>
      <c r="J188">
        <v>82</v>
      </c>
      <c r="K188">
        <v>128</v>
      </c>
      <c r="L188">
        <v>174</v>
      </c>
      <c r="M188" s="12">
        <f t="shared" si="8"/>
        <v>-8.1917122467886697E-2</v>
      </c>
      <c r="N188" s="12">
        <f t="shared" si="8"/>
        <v>8.1345639453952401E-2</v>
      </c>
      <c r="O188" s="12">
        <f t="shared" si="8"/>
        <v>0.10280949386622094</v>
      </c>
    </row>
    <row r="189" spans="1:15" x14ac:dyDescent="0.35">
      <c r="A189" s="1">
        <v>45844</v>
      </c>
      <c r="B189">
        <v>121</v>
      </c>
      <c r="C189">
        <f t="shared" si="7"/>
        <v>-0.3529411764705882</v>
      </c>
      <c r="I189" s="1">
        <v>45838</v>
      </c>
      <c r="J189">
        <v>77</v>
      </c>
      <c r="K189">
        <v>125</v>
      </c>
      <c r="L189">
        <v>151</v>
      </c>
      <c r="M189" s="12">
        <f t="shared" si="8"/>
        <v>-6.2913825410569321E-2</v>
      </c>
      <c r="N189" s="12">
        <f t="shared" si="8"/>
        <v>-2.3716526617316044E-2</v>
      </c>
      <c r="O189" s="12">
        <f t="shared" si="8"/>
        <v>-0.1417754623996047</v>
      </c>
    </row>
    <row r="190" spans="1:15" x14ac:dyDescent="0.35">
      <c r="A190" s="1">
        <v>45845</v>
      </c>
      <c r="B190">
        <v>153</v>
      </c>
      <c r="C190">
        <f t="shared" si="7"/>
        <v>0.26446280991735538</v>
      </c>
      <c r="I190" s="1">
        <v>45839</v>
      </c>
      <c r="J190">
        <v>64</v>
      </c>
      <c r="K190">
        <v>124</v>
      </c>
      <c r="L190">
        <v>189</v>
      </c>
      <c r="M190" s="12">
        <f t="shared" si="8"/>
        <v>-0.18492233849401193</v>
      </c>
      <c r="N190" s="12">
        <f t="shared" si="8"/>
        <v>-8.0321716972642666E-3</v>
      </c>
      <c r="O190" s="12">
        <f t="shared" si="8"/>
        <v>0.22446717824471801</v>
      </c>
    </row>
    <row r="191" spans="1:15" x14ac:dyDescent="0.35">
      <c r="A191" s="1">
        <v>45846</v>
      </c>
      <c r="B191">
        <v>112</v>
      </c>
      <c r="C191">
        <f t="shared" si="7"/>
        <v>-0.26797385620915037</v>
      </c>
      <c r="I191" s="1">
        <v>45840</v>
      </c>
      <c r="J191">
        <v>65</v>
      </c>
      <c r="K191">
        <v>104</v>
      </c>
      <c r="L191">
        <v>175</v>
      </c>
      <c r="M191" s="12">
        <f t="shared" si="8"/>
        <v>1.5504186535965254E-2</v>
      </c>
      <c r="N191" s="12">
        <f t="shared" si="8"/>
        <v>-0.17589066646366416</v>
      </c>
      <c r="O191" s="12">
        <f t="shared" si="8"/>
        <v>-7.6961041136128325E-2</v>
      </c>
    </row>
    <row r="192" spans="1:15" x14ac:dyDescent="0.35">
      <c r="A192" s="1">
        <v>45847</v>
      </c>
      <c r="B192">
        <v>178</v>
      </c>
      <c r="C192">
        <f t="shared" si="7"/>
        <v>0.58928571428571419</v>
      </c>
      <c r="I192" s="1">
        <v>45841</v>
      </c>
      <c r="J192">
        <v>67</v>
      </c>
      <c r="K192">
        <v>109</v>
      </c>
      <c r="L192">
        <v>178</v>
      </c>
      <c r="M192" s="12">
        <f t="shared" si="8"/>
        <v>3.0305349495328843E-2</v>
      </c>
      <c r="N192" s="12">
        <f t="shared" si="8"/>
        <v>4.6956983087771083E-2</v>
      </c>
      <c r="O192" s="12">
        <f t="shared" si="8"/>
        <v>1.6997576368571077E-2</v>
      </c>
    </row>
    <row r="193" spans="1:15" x14ac:dyDescent="0.35">
      <c r="A193" s="1">
        <v>45848</v>
      </c>
      <c r="B193">
        <v>187</v>
      </c>
      <c r="C193">
        <f t="shared" si="7"/>
        <v>5.0561797752809001E-2</v>
      </c>
      <c r="I193" s="1">
        <v>45842</v>
      </c>
      <c r="J193">
        <v>79</v>
      </c>
      <c r="K193">
        <v>125</v>
      </c>
      <c r="L193">
        <v>192</v>
      </c>
      <c r="M193" s="12">
        <f t="shared" si="8"/>
        <v>0.1647552330760555</v>
      </c>
      <c r="N193" s="12">
        <f t="shared" si="8"/>
        <v>0.13696585507315742</v>
      </c>
      <c r="O193" s="12">
        <f t="shared" si="8"/>
        <v>7.5711821735696377E-2</v>
      </c>
    </row>
    <row r="194" spans="1:15" x14ac:dyDescent="0.35">
      <c r="A194" s="1">
        <v>45849</v>
      </c>
      <c r="B194">
        <v>142</v>
      </c>
      <c r="C194">
        <f t="shared" si="7"/>
        <v>-0.24064171122994649</v>
      </c>
      <c r="I194" s="1">
        <v>45843</v>
      </c>
      <c r="J194">
        <v>74</v>
      </c>
      <c r="K194">
        <v>114</v>
      </c>
      <c r="L194">
        <v>164</v>
      </c>
      <c r="M194" s="12">
        <f t="shared" si="8"/>
        <v>-6.5382759262851739E-2</v>
      </c>
      <c r="N194" s="12">
        <f t="shared" si="8"/>
        <v>-9.2115288907805626E-2</v>
      </c>
      <c r="O194" s="12">
        <f t="shared" si="8"/>
        <v>-0.15762894420358317</v>
      </c>
    </row>
    <row r="195" spans="1:15" x14ac:dyDescent="0.35">
      <c r="A195" s="1">
        <v>45850</v>
      </c>
      <c r="B195">
        <v>188</v>
      </c>
      <c r="C195">
        <f t="shared" si="7"/>
        <v>0.323943661971831</v>
      </c>
      <c r="I195" s="1">
        <v>45844</v>
      </c>
      <c r="J195">
        <v>64</v>
      </c>
      <c r="K195">
        <v>130</v>
      </c>
      <c r="L195">
        <v>155</v>
      </c>
      <c r="M195" s="12">
        <f t="shared" si="8"/>
        <v>-0.14518200984449783</v>
      </c>
      <c r="N195" s="12">
        <f t="shared" si="8"/>
        <v>0.13133600206108695</v>
      </c>
      <c r="O195" s="12">
        <f t="shared" si="8"/>
        <v>-5.6441310904951851E-2</v>
      </c>
    </row>
    <row r="196" spans="1:15" x14ac:dyDescent="0.35">
      <c r="A196" s="1">
        <v>45851</v>
      </c>
      <c r="B196">
        <v>124</v>
      </c>
      <c r="C196">
        <f t="shared" si="7"/>
        <v>-0.34042553191489366</v>
      </c>
      <c r="I196" s="1">
        <v>45845</v>
      </c>
      <c r="J196">
        <v>90</v>
      </c>
      <c r="K196">
        <v>105</v>
      </c>
      <c r="L196">
        <v>180</v>
      </c>
      <c r="M196" s="12">
        <f t="shared" si="8"/>
        <v>0.34092658697059319</v>
      </c>
      <c r="N196" s="12">
        <f t="shared" si="8"/>
        <v>-0.21357410029805904</v>
      </c>
      <c r="O196" s="12">
        <f t="shared" si="8"/>
        <v>0.14953173397096384</v>
      </c>
    </row>
    <row r="197" spans="1:15" x14ac:dyDescent="0.35">
      <c r="A197" s="1">
        <v>45852</v>
      </c>
      <c r="B197">
        <v>127</v>
      </c>
      <c r="C197">
        <f t="shared" ref="C197:C260" si="9">(B197/B196)-1</f>
        <v>2.4193548387096753E-2</v>
      </c>
      <c r="I197" s="1">
        <v>45846</v>
      </c>
      <c r="J197">
        <v>75</v>
      </c>
      <c r="K197">
        <v>117</v>
      </c>
      <c r="L197">
        <v>176</v>
      </c>
      <c r="M197" s="12">
        <f t="shared" si="8"/>
        <v>-0.18232155679395459</v>
      </c>
      <c r="N197" s="12">
        <f t="shared" si="8"/>
        <v>0.10821358464023279</v>
      </c>
      <c r="O197" s="12">
        <f t="shared" si="8"/>
        <v>-2.2472855852058628E-2</v>
      </c>
    </row>
    <row r="198" spans="1:15" x14ac:dyDescent="0.35">
      <c r="A198" s="1">
        <v>45853</v>
      </c>
      <c r="B198">
        <v>192</v>
      </c>
      <c r="C198">
        <f t="shared" si="9"/>
        <v>0.51181102362204722</v>
      </c>
      <c r="I198" s="1">
        <v>45847</v>
      </c>
      <c r="J198">
        <v>83</v>
      </c>
      <c r="K198">
        <v>119</v>
      </c>
      <c r="L198">
        <v>200</v>
      </c>
      <c r="M198" s="12">
        <f t="shared" si="8"/>
        <v>0.1013524942602875</v>
      </c>
      <c r="N198" s="12">
        <f t="shared" si="8"/>
        <v>1.6949558313773205E-2</v>
      </c>
      <c r="O198" s="12">
        <f t="shared" si="8"/>
        <v>0.127833371509885</v>
      </c>
    </row>
    <row r="199" spans="1:15" x14ac:dyDescent="0.35">
      <c r="A199" s="1">
        <v>45854</v>
      </c>
      <c r="B199">
        <v>199</v>
      </c>
      <c r="C199">
        <f t="shared" si="9"/>
        <v>3.6458333333333259E-2</v>
      </c>
      <c r="I199" s="1">
        <v>45848</v>
      </c>
      <c r="J199">
        <v>60</v>
      </c>
      <c r="K199">
        <v>105</v>
      </c>
      <c r="L199">
        <v>159</v>
      </c>
      <c r="M199" s="12">
        <f t="shared" si="8"/>
        <v>-0.32449604557449724</v>
      </c>
      <c r="N199" s="12">
        <f t="shared" si="8"/>
        <v>-0.12516314295400605</v>
      </c>
      <c r="O199" s="12">
        <f t="shared" si="8"/>
        <v>-0.22941316432780509</v>
      </c>
    </row>
    <row r="200" spans="1:15" x14ac:dyDescent="0.35">
      <c r="A200" s="1">
        <v>45855</v>
      </c>
      <c r="B200">
        <v>106</v>
      </c>
      <c r="C200">
        <f t="shared" si="9"/>
        <v>-0.46733668341708545</v>
      </c>
      <c r="I200" s="1">
        <v>45849</v>
      </c>
      <c r="J200">
        <v>84</v>
      </c>
      <c r="K200">
        <v>125</v>
      </c>
      <c r="L200">
        <v>184</v>
      </c>
      <c r="M200" s="12">
        <f t="shared" si="8"/>
        <v>0.33647223662121289</v>
      </c>
      <c r="N200" s="12">
        <f t="shared" si="8"/>
        <v>0.17435338714477774</v>
      </c>
      <c r="O200" s="12">
        <f t="shared" si="8"/>
        <v>0.14603155538875406</v>
      </c>
    </row>
    <row r="201" spans="1:15" x14ac:dyDescent="0.35">
      <c r="A201" s="1">
        <v>45856</v>
      </c>
      <c r="B201">
        <v>200</v>
      </c>
      <c r="C201">
        <f t="shared" si="9"/>
        <v>0.8867924528301887</v>
      </c>
      <c r="I201" s="1">
        <v>45850</v>
      </c>
      <c r="J201">
        <v>71</v>
      </c>
      <c r="K201">
        <v>112</v>
      </c>
      <c r="L201">
        <v>200</v>
      </c>
      <c r="M201" s="12">
        <f t="shared" si="8"/>
        <v>-0.16813692180199821</v>
      </c>
      <c r="N201" s="12">
        <f t="shared" si="8"/>
        <v>-0.10981486600720657</v>
      </c>
      <c r="O201" s="12">
        <f t="shared" si="8"/>
        <v>8.3381608939051E-2</v>
      </c>
    </row>
    <row r="202" spans="1:15" x14ac:dyDescent="0.35">
      <c r="A202" s="1">
        <v>45857</v>
      </c>
      <c r="B202">
        <v>159</v>
      </c>
      <c r="C202">
        <f t="shared" si="9"/>
        <v>-0.20499999999999996</v>
      </c>
      <c r="I202" s="1">
        <v>45851</v>
      </c>
      <c r="J202">
        <v>68</v>
      </c>
      <c r="K202">
        <v>104</v>
      </c>
      <c r="L202">
        <v>191</v>
      </c>
      <c r="M202" s="12">
        <f t="shared" si="8"/>
        <v>-4.3172171865208782E-2</v>
      </c>
      <c r="N202" s="12">
        <f t="shared" si="8"/>
        <v>-7.4107972153721849E-2</v>
      </c>
      <c r="O202" s="12">
        <f t="shared" si="8"/>
        <v>-4.6043938501406846E-2</v>
      </c>
    </row>
    <row r="203" spans="1:15" x14ac:dyDescent="0.35">
      <c r="A203" s="1">
        <v>45858</v>
      </c>
      <c r="B203">
        <v>190</v>
      </c>
      <c r="C203">
        <f t="shared" si="9"/>
        <v>0.19496855345911945</v>
      </c>
      <c r="I203" s="1">
        <v>45852</v>
      </c>
      <c r="J203">
        <v>75</v>
      </c>
      <c r="K203">
        <v>111</v>
      </c>
      <c r="L203">
        <v>177</v>
      </c>
      <c r="M203" s="12">
        <f t="shared" ref="M203:O266" si="10">LN(J203/J202)</f>
        <v>9.7980408360203816E-2</v>
      </c>
      <c r="N203" s="12">
        <f t="shared" si="10"/>
        <v>6.5139302170961449E-2</v>
      </c>
      <c r="O203" s="12">
        <f t="shared" si="10"/>
        <v>-7.6123695472800693E-2</v>
      </c>
    </row>
    <row r="204" spans="1:15" x14ac:dyDescent="0.35">
      <c r="A204" s="1">
        <v>45859</v>
      </c>
      <c r="B204">
        <v>124</v>
      </c>
      <c r="C204">
        <f t="shared" si="9"/>
        <v>-0.34736842105263155</v>
      </c>
      <c r="I204" s="1">
        <v>45853</v>
      </c>
      <c r="J204">
        <v>89</v>
      </c>
      <c r="K204">
        <v>129</v>
      </c>
      <c r="L204">
        <v>169</v>
      </c>
      <c r="M204" s="12">
        <f t="shared" si="10"/>
        <v>0.17114825619582946</v>
      </c>
      <c r="N204" s="12">
        <f t="shared" si="10"/>
        <v>0.1502822030493379</v>
      </c>
      <c r="O204" s="12">
        <f t="shared" si="10"/>
        <v>-4.6251017650755698E-2</v>
      </c>
    </row>
    <row r="205" spans="1:15" x14ac:dyDescent="0.35">
      <c r="A205" s="1">
        <v>45860</v>
      </c>
      <c r="B205">
        <v>116</v>
      </c>
      <c r="C205">
        <f t="shared" si="9"/>
        <v>-6.4516129032258118E-2</v>
      </c>
      <c r="I205" s="1">
        <v>45854</v>
      </c>
      <c r="J205">
        <v>73</v>
      </c>
      <c r="K205">
        <v>130</v>
      </c>
      <c r="L205">
        <v>192</v>
      </c>
      <c r="M205" s="12">
        <f t="shared" si="10"/>
        <v>-0.19817692858374869</v>
      </c>
      <c r="N205" s="12">
        <f t="shared" si="10"/>
        <v>7.7220460939103185E-3</v>
      </c>
      <c r="O205" s="12">
        <f t="shared" si="10"/>
        <v>0.12759665710470811</v>
      </c>
    </row>
    <row r="206" spans="1:15" x14ac:dyDescent="0.35">
      <c r="A206" s="1">
        <v>45861</v>
      </c>
      <c r="B206">
        <v>116</v>
      </c>
      <c r="C206">
        <f t="shared" si="9"/>
        <v>0</v>
      </c>
      <c r="I206" s="1">
        <v>45855</v>
      </c>
      <c r="J206">
        <v>85</v>
      </c>
      <c r="K206">
        <v>115</v>
      </c>
      <c r="L206">
        <v>164</v>
      </c>
      <c r="M206" s="12">
        <f t="shared" si="10"/>
        <v>0.15219181534192533</v>
      </c>
      <c r="N206" s="12">
        <f t="shared" si="10"/>
        <v>-0.12260232209233239</v>
      </c>
      <c r="O206" s="12">
        <f t="shared" si="10"/>
        <v>-0.15762894420358317</v>
      </c>
    </row>
    <row r="207" spans="1:15" x14ac:dyDescent="0.35">
      <c r="A207" s="1">
        <v>45862</v>
      </c>
      <c r="B207">
        <v>133</v>
      </c>
      <c r="C207">
        <f t="shared" si="9"/>
        <v>0.14655172413793105</v>
      </c>
      <c r="I207" s="1">
        <v>45856</v>
      </c>
      <c r="J207">
        <v>68</v>
      </c>
      <c r="K207">
        <v>116</v>
      </c>
      <c r="L207">
        <v>193</v>
      </c>
      <c r="M207" s="12">
        <f t="shared" si="10"/>
        <v>-0.22314355131420971</v>
      </c>
      <c r="N207" s="12">
        <f t="shared" si="10"/>
        <v>8.6580627431145311E-3</v>
      </c>
      <c r="O207" s="12">
        <f t="shared" si="10"/>
        <v>0.16282376108068708</v>
      </c>
    </row>
    <row r="208" spans="1:15" x14ac:dyDescent="0.35">
      <c r="A208" s="1">
        <v>45863</v>
      </c>
      <c r="B208">
        <v>170</v>
      </c>
      <c r="C208">
        <f t="shared" si="9"/>
        <v>0.27819548872180455</v>
      </c>
      <c r="I208" s="1">
        <v>45857</v>
      </c>
      <c r="J208">
        <v>67</v>
      </c>
      <c r="K208">
        <v>105</v>
      </c>
      <c r="L208">
        <v>200</v>
      </c>
      <c r="M208" s="12">
        <f t="shared" si="10"/>
        <v>-1.4815085785140587E-2</v>
      </c>
      <c r="N208" s="12">
        <f t="shared" si="10"/>
        <v>-9.9629840948841294E-2</v>
      </c>
      <c r="O208" s="12">
        <f t="shared" si="10"/>
        <v>3.5627177643151035E-2</v>
      </c>
    </row>
    <row r="209" spans="1:15" x14ac:dyDescent="0.35">
      <c r="A209" s="1">
        <v>45864</v>
      </c>
      <c r="B209">
        <v>124</v>
      </c>
      <c r="C209">
        <f t="shared" si="9"/>
        <v>-0.27058823529411768</v>
      </c>
      <c r="I209" s="1">
        <v>45858</v>
      </c>
      <c r="J209">
        <v>90</v>
      </c>
      <c r="K209">
        <v>100</v>
      </c>
      <c r="L209">
        <v>184</v>
      </c>
      <c r="M209" s="12">
        <f t="shared" si="10"/>
        <v>0.29511705093929907</v>
      </c>
      <c r="N209" s="12">
        <f t="shared" si="10"/>
        <v>-4.8790164169432056E-2</v>
      </c>
      <c r="O209" s="12">
        <f t="shared" si="10"/>
        <v>-8.3381608939051013E-2</v>
      </c>
    </row>
    <row r="210" spans="1:15" x14ac:dyDescent="0.35">
      <c r="A210" s="1">
        <v>45865</v>
      </c>
      <c r="B210">
        <v>155</v>
      </c>
      <c r="C210">
        <f t="shared" si="9"/>
        <v>0.25</v>
      </c>
      <c r="I210" s="1">
        <v>45859</v>
      </c>
      <c r="J210">
        <v>80</v>
      </c>
      <c r="K210">
        <v>102</v>
      </c>
      <c r="L210">
        <v>161</v>
      </c>
      <c r="M210" s="12">
        <f t="shared" si="10"/>
        <v>-0.11778303565638351</v>
      </c>
      <c r="N210" s="12">
        <f t="shared" si="10"/>
        <v>1.980262729617973E-2</v>
      </c>
      <c r="O210" s="12">
        <f t="shared" si="10"/>
        <v>-0.13353139262452263</v>
      </c>
    </row>
    <row r="211" spans="1:15" x14ac:dyDescent="0.35">
      <c r="A211" s="1">
        <v>45866</v>
      </c>
      <c r="B211">
        <v>146</v>
      </c>
      <c r="C211">
        <f t="shared" si="9"/>
        <v>-5.8064516129032295E-2</v>
      </c>
      <c r="I211" s="1">
        <v>45860</v>
      </c>
      <c r="J211">
        <v>81</v>
      </c>
      <c r="K211">
        <v>115</v>
      </c>
      <c r="L211">
        <v>152</v>
      </c>
      <c r="M211" s="12">
        <f t="shared" si="10"/>
        <v>1.242251999855711E-2</v>
      </c>
      <c r="N211" s="12">
        <f t="shared" si="10"/>
        <v>0.11995931507897897</v>
      </c>
      <c r="O211" s="12">
        <f t="shared" si="10"/>
        <v>-5.7523844138186599E-2</v>
      </c>
    </row>
    <row r="212" spans="1:15" x14ac:dyDescent="0.35">
      <c r="A212" s="1">
        <v>45867</v>
      </c>
      <c r="B212">
        <v>124</v>
      </c>
      <c r="C212">
        <f t="shared" si="9"/>
        <v>-0.15068493150684936</v>
      </c>
      <c r="I212" s="1">
        <v>45861</v>
      </c>
      <c r="J212">
        <v>90</v>
      </c>
      <c r="K212">
        <v>114</v>
      </c>
      <c r="L212">
        <v>177</v>
      </c>
      <c r="M212" s="12">
        <f t="shared" si="10"/>
        <v>0.10536051565782635</v>
      </c>
      <c r="N212" s="12">
        <f t="shared" si="10"/>
        <v>-8.7336799687545534E-3</v>
      </c>
      <c r="O212" s="12">
        <f t="shared" si="10"/>
        <v>0.15226921172755276</v>
      </c>
    </row>
    <row r="213" spans="1:15" x14ac:dyDescent="0.35">
      <c r="A213" s="1">
        <v>45868</v>
      </c>
      <c r="B213">
        <v>151</v>
      </c>
      <c r="C213">
        <f t="shared" si="9"/>
        <v>0.217741935483871</v>
      </c>
      <c r="I213" s="1">
        <v>45862</v>
      </c>
      <c r="J213">
        <v>84</v>
      </c>
      <c r="K213">
        <v>122</v>
      </c>
      <c r="L213">
        <v>199</v>
      </c>
      <c r="M213" s="12">
        <f t="shared" si="10"/>
        <v>-6.8992871486951435E-2</v>
      </c>
      <c r="N213" s="12">
        <f t="shared" si="10"/>
        <v>6.7822596338761088E-2</v>
      </c>
      <c r="O213" s="12">
        <f t="shared" si="10"/>
        <v>0.11715509215066322</v>
      </c>
    </row>
    <row r="214" spans="1:15" x14ac:dyDescent="0.35">
      <c r="A214" s="1">
        <v>45869</v>
      </c>
      <c r="B214">
        <v>160</v>
      </c>
      <c r="C214">
        <f t="shared" si="9"/>
        <v>5.9602649006622599E-2</v>
      </c>
      <c r="I214" s="1">
        <v>45863</v>
      </c>
      <c r="J214">
        <v>60</v>
      </c>
      <c r="K214">
        <v>101</v>
      </c>
      <c r="L214">
        <v>155</v>
      </c>
      <c r="M214" s="12">
        <f t="shared" si="10"/>
        <v>-0.33647223662121289</v>
      </c>
      <c r="N214" s="12">
        <f t="shared" si="10"/>
        <v>-0.18890052789199707</v>
      </c>
      <c r="O214" s="12">
        <f t="shared" si="10"/>
        <v>-0.24987970780524571</v>
      </c>
    </row>
    <row r="215" spans="1:15" x14ac:dyDescent="0.35">
      <c r="A215" s="1">
        <v>45870</v>
      </c>
      <c r="B215">
        <v>132</v>
      </c>
      <c r="C215">
        <f t="shared" si="9"/>
        <v>-0.17500000000000004</v>
      </c>
      <c r="I215" s="1">
        <v>45864</v>
      </c>
      <c r="J215">
        <v>73</v>
      </c>
      <c r="K215">
        <v>119</v>
      </c>
      <c r="L215">
        <v>198</v>
      </c>
      <c r="M215" s="12">
        <f t="shared" si="10"/>
        <v>0.19611487892629037</v>
      </c>
      <c r="N215" s="12">
        <f t="shared" si="10"/>
        <v>0.16400297627026988</v>
      </c>
      <c r="O215" s="12">
        <f t="shared" si="10"/>
        <v>0.24484191377528855</v>
      </c>
    </row>
    <row r="216" spans="1:15" x14ac:dyDescent="0.35">
      <c r="A216" s="1">
        <v>45871</v>
      </c>
      <c r="B216">
        <v>120</v>
      </c>
      <c r="C216">
        <f t="shared" si="9"/>
        <v>-9.0909090909090939E-2</v>
      </c>
      <c r="I216" s="1">
        <v>45865</v>
      </c>
      <c r="J216">
        <v>84</v>
      </c>
      <c r="K216">
        <v>129</v>
      </c>
      <c r="L216">
        <v>187</v>
      </c>
      <c r="M216" s="12">
        <f t="shared" si="10"/>
        <v>0.14035735769492244</v>
      </c>
      <c r="N216" s="12">
        <f t="shared" si="10"/>
        <v>8.0688911250142659E-2</v>
      </c>
      <c r="O216" s="12">
        <f t="shared" si="10"/>
        <v>-5.7158413839948637E-2</v>
      </c>
    </row>
    <row r="217" spans="1:15" x14ac:dyDescent="0.35">
      <c r="A217" s="1">
        <v>45872</v>
      </c>
      <c r="B217">
        <v>148</v>
      </c>
      <c r="C217">
        <f t="shared" si="9"/>
        <v>0.23333333333333339</v>
      </c>
      <c r="I217" s="1">
        <v>45866</v>
      </c>
      <c r="J217">
        <v>76</v>
      </c>
      <c r="K217">
        <v>102</v>
      </c>
      <c r="L217">
        <v>155</v>
      </c>
      <c r="M217" s="12">
        <f t="shared" si="10"/>
        <v>-0.10008345855698253</v>
      </c>
      <c r="N217" s="12">
        <f t="shared" si="10"/>
        <v>-0.23483959107740107</v>
      </c>
      <c r="O217" s="12">
        <f t="shared" si="10"/>
        <v>-0.18768349993534003</v>
      </c>
    </row>
    <row r="218" spans="1:15" x14ac:dyDescent="0.35">
      <c r="A218" s="1">
        <v>45873</v>
      </c>
      <c r="B218">
        <v>192</v>
      </c>
      <c r="C218">
        <f t="shared" si="9"/>
        <v>0.29729729729729737</v>
      </c>
      <c r="I218" s="1">
        <v>45867</v>
      </c>
      <c r="J218">
        <v>83</v>
      </c>
      <c r="K218">
        <v>109</v>
      </c>
      <c r="L218">
        <v>195</v>
      </c>
      <c r="M218" s="12">
        <f t="shared" si="10"/>
        <v>8.8107267510266804E-2</v>
      </c>
      <c r="N218" s="12">
        <f t="shared" si="10"/>
        <v>6.6375068944872592E-2</v>
      </c>
      <c r="O218" s="12">
        <f t="shared" si="10"/>
        <v>0.22957444164450017</v>
      </c>
    </row>
    <row r="219" spans="1:15" x14ac:dyDescent="0.35">
      <c r="A219" s="1">
        <v>45874</v>
      </c>
      <c r="B219">
        <v>151</v>
      </c>
      <c r="C219">
        <f t="shared" si="9"/>
        <v>-0.21354166666666663</v>
      </c>
      <c r="I219" s="1">
        <v>45868</v>
      </c>
      <c r="J219">
        <v>81</v>
      </c>
      <c r="K219">
        <v>118</v>
      </c>
      <c r="L219">
        <v>190</v>
      </c>
      <c r="M219" s="12">
        <f t="shared" si="10"/>
        <v>-2.4391453124159124E-2</v>
      </c>
      <c r="N219" s="12">
        <f t="shared" si="10"/>
        <v>7.9336742236521013E-2</v>
      </c>
      <c r="O219" s="12">
        <f t="shared" si="10"/>
        <v>-2.5975486403260677E-2</v>
      </c>
    </row>
    <row r="220" spans="1:15" x14ac:dyDescent="0.35">
      <c r="A220" s="1">
        <v>45875</v>
      </c>
      <c r="B220">
        <v>172</v>
      </c>
      <c r="C220">
        <f t="shared" si="9"/>
        <v>0.13907284768211925</v>
      </c>
      <c r="I220" s="1">
        <v>45869</v>
      </c>
      <c r="J220">
        <v>61</v>
      </c>
      <c r="K220">
        <v>121</v>
      </c>
      <c r="L220">
        <v>159</v>
      </c>
      <c r="M220" s="12">
        <f t="shared" si="10"/>
        <v>-0.2835752904991275</v>
      </c>
      <c r="N220" s="12">
        <f t="shared" si="10"/>
        <v>2.5105921131076261E-2</v>
      </c>
      <c r="O220" s="12">
        <f t="shared" si="10"/>
        <v>-0.17811986994025455</v>
      </c>
    </row>
    <row r="221" spans="1:15" x14ac:dyDescent="0.35">
      <c r="A221" s="1">
        <v>45876</v>
      </c>
      <c r="B221">
        <v>172</v>
      </c>
      <c r="C221">
        <f t="shared" si="9"/>
        <v>0</v>
      </c>
      <c r="I221" s="1">
        <v>45870</v>
      </c>
      <c r="J221">
        <v>75</v>
      </c>
      <c r="K221">
        <v>121</v>
      </c>
      <c r="L221">
        <v>154</v>
      </c>
      <c r="M221" s="12">
        <f t="shared" si="10"/>
        <v>0.20661424936299921</v>
      </c>
      <c r="N221" s="12">
        <f t="shared" si="10"/>
        <v>0</v>
      </c>
      <c r="O221" s="12">
        <f t="shared" si="10"/>
        <v>-3.1951599806602358E-2</v>
      </c>
    </row>
    <row r="222" spans="1:15" x14ac:dyDescent="0.35">
      <c r="A222" s="1">
        <v>45877</v>
      </c>
      <c r="B222">
        <v>200</v>
      </c>
      <c r="C222">
        <f t="shared" si="9"/>
        <v>0.16279069767441867</v>
      </c>
      <c r="I222" s="1">
        <v>45871</v>
      </c>
      <c r="J222">
        <v>88</v>
      </c>
      <c r="K222">
        <v>127</v>
      </c>
      <c r="L222">
        <v>200</v>
      </c>
      <c r="M222" s="12">
        <f t="shared" si="10"/>
        <v>0.15984870094189604</v>
      </c>
      <c r="N222" s="12">
        <f t="shared" si="10"/>
        <v>4.8396540861850239E-2</v>
      </c>
      <c r="O222" s="12">
        <f t="shared" si="10"/>
        <v>0.26136476413440751</v>
      </c>
    </row>
    <row r="223" spans="1:15" x14ac:dyDescent="0.35">
      <c r="A223" s="1">
        <v>45878</v>
      </c>
      <c r="B223">
        <v>198</v>
      </c>
      <c r="C223">
        <f t="shared" si="9"/>
        <v>-1.0000000000000009E-2</v>
      </c>
      <c r="I223" s="1">
        <v>45872</v>
      </c>
      <c r="J223">
        <v>63</v>
      </c>
      <c r="K223">
        <v>107</v>
      </c>
      <c r="L223">
        <v>178</v>
      </c>
      <c r="M223" s="12">
        <f t="shared" si="10"/>
        <v>-0.33420208808667373</v>
      </c>
      <c r="N223" s="12">
        <f t="shared" si="10"/>
        <v>-0.17135825199668517</v>
      </c>
      <c r="O223" s="12">
        <f t="shared" si="10"/>
        <v>-0.11653381625595151</v>
      </c>
    </row>
    <row r="224" spans="1:15" x14ac:dyDescent="0.35">
      <c r="A224" s="1">
        <v>45879</v>
      </c>
      <c r="B224">
        <v>145</v>
      </c>
      <c r="C224">
        <f t="shared" si="9"/>
        <v>-0.26767676767676762</v>
      </c>
      <c r="I224" s="1">
        <v>45873</v>
      </c>
      <c r="J224">
        <v>76</v>
      </c>
      <c r="K224">
        <v>130</v>
      </c>
      <c r="L224">
        <v>165</v>
      </c>
      <c r="M224" s="12">
        <f t="shared" si="10"/>
        <v>0.18759861389479834</v>
      </c>
      <c r="N224" s="12">
        <f t="shared" si="10"/>
        <v>0.19470561599367617</v>
      </c>
      <c r="O224" s="12">
        <f t="shared" si="10"/>
        <v>-7.5838076391504486E-2</v>
      </c>
    </row>
    <row r="225" spans="1:15" x14ac:dyDescent="0.35">
      <c r="A225" s="1">
        <v>45880</v>
      </c>
      <c r="B225">
        <v>118</v>
      </c>
      <c r="C225">
        <f t="shared" si="9"/>
        <v>-0.18620689655172418</v>
      </c>
      <c r="I225" s="1">
        <v>45874</v>
      </c>
      <c r="J225">
        <v>77</v>
      </c>
      <c r="K225">
        <v>103</v>
      </c>
      <c r="L225">
        <v>157</v>
      </c>
      <c r="M225" s="12">
        <f t="shared" si="10"/>
        <v>1.3072081567352701E-2</v>
      </c>
      <c r="N225" s="12">
        <f t="shared" si="10"/>
        <v>-0.2328054622259467</v>
      </c>
      <c r="O225" s="12">
        <f t="shared" si="10"/>
        <v>-4.9699668552272529E-2</v>
      </c>
    </row>
    <row r="226" spans="1:15" x14ac:dyDescent="0.35">
      <c r="A226" s="1">
        <v>45881</v>
      </c>
      <c r="B226">
        <v>104</v>
      </c>
      <c r="C226">
        <f t="shared" si="9"/>
        <v>-0.11864406779661019</v>
      </c>
      <c r="I226" s="1">
        <v>45875</v>
      </c>
      <c r="J226">
        <v>78</v>
      </c>
      <c r="K226">
        <v>111</v>
      </c>
      <c r="L226">
        <v>184</v>
      </c>
      <c r="M226" s="12">
        <f t="shared" si="10"/>
        <v>1.2903404835907782E-2</v>
      </c>
      <c r="N226" s="12">
        <f t="shared" si="10"/>
        <v>7.480121308269834E-2</v>
      </c>
      <c r="O226" s="12">
        <f t="shared" si="10"/>
        <v>0.15868995226067753</v>
      </c>
    </row>
    <row r="227" spans="1:15" x14ac:dyDescent="0.35">
      <c r="A227" s="1">
        <v>45882</v>
      </c>
      <c r="B227">
        <v>107</v>
      </c>
      <c r="C227">
        <f t="shared" si="9"/>
        <v>2.8846153846153744E-2</v>
      </c>
      <c r="I227" s="1">
        <v>45876</v>
      </c>
      <c r="J227">
        <v>86</v>
      </c>
      <c r="K227">
        <v>129</v>
      </c>
      <c r="L227">
        <v>176</v>
      </c>
      <c r="M227" s="12">
        <f t="shared" si="10"/>
        <v>9.7638469563916072E-2</v>
      </c>
      <c r="N227" s="12">
        <f t="shared" si="10"/>
        <v>0.1502822030493379</v>
      </c>
      <c r="O227" s="12">
        <f t="shared" si="10"/>
        <v>-4.445176257083381E-2</v>
      </c>
    </row>
    <row r="228" spans="1:15" x14ac:dyDescent="0.35">
      <c r="A228" s="1">
        <v>45883</v>
      </c>
      <c r="B228">
        <v>101</v>
      </c>
      <c r="C228">
        <f t="shared" si="9"/>
        <v>-5.6074766355140193E-2</v>
      </c>
      <c r="I228" s="1">
        <v>45877</v>
      </c>
      <c r="J228">
        <v>63</v>
      </c>
      <c r="K228">
        <v>124</v>
      </c>
      <c r="L228">
        <v>197</v>
      </c>
      <c r="M228" s="12">
        <f t="shared" si="10"/>
        <v>-0.3112125698619751</v>
      </c>
      <c r="N228" s="12">
        <f t="shared" si="10"/>
        <v>-3.9530838756635205E-2</v>
      </c>
      <c r="O228" s="12">
        <f t="shared" si="10"/>
        <v>0.11271973369983677</v>
      </c>
    </row>
    <row r="229" spans="1:15" x14ac:dyDescent="0.35">
      <c r="A229" s="1">
        <v>45884</v>
      </c>
      <c r="B229">
        <v>103</v>
      </c>
      <c r="C229">
        <f t="shared" si="9"/>
        <v>1.980198019801982E-2</v>
      </c>
      <c r="I229" s="1">
        <v>45878</v>
      </c>
      <c r="J229">
        <v>68</v>
      </c>
      <c r="K229">
        <v>112</v>
      </c>
      <c r="L229">
        <v>200</v>
      </c>
      <c r="M229" s="12">
        <f t="shared" si="10"/>
        <v>7.6372978784573956E-2</v>
      </c>
      <c r="N229" s="12">
        <f t="shared" si="10"/>
        <v>-0.10178269430994236</v>
      </c>
      <c r="O229" s="12">
        <f t="shared" si="10"/>
        <v>1.5113637810048106E-2</v>
      </c>
    </row>
    <row r="230" spans="1:15" x14ac:dyDescent="0.35">
      <c r="A230" s="1">
        <v>45885</v>
      </c>
      <c r="B230">
        <v>176</v>
      </c>
      <c r="C230">
        <f t="shared" si="9"/>
        <v>0.70873786407766981</v>
      </c>
      <c r="I230" s="1">
        <v>45879</v>
      </c>
      <c r="J230">
        <v>70</v>
      </c>
      <c r="K230">
        <v>112</v>
      </c>
      <c r="L230">
        <v>166</v>
      </c>
      <c r="M230" s="12">
        <f t="shared" si="10"/>
        <v>2.8987536873252187E-2</v>
      </c>
      <c r="N230" s="12">
        <f t="shared" si="10"/>
        <v>0</v>
      </c>
      <c r="O230" s="12">
        <f t="shared" si="10"/>
        <v>-0.18632957819149348</v>
      </c>
    </row>
    <row r="231" spans="1:15" x14ac:dyDescent="0.35">
      <c r="A231" s="1">
        <v>45886</v>
      </c>
      <c r="B231">
        <v>133</v>
      </c>
      <c r="C231">
        <f t="shared" si="9"/>
        <v>-0.24431818181818177</v>
      </c>
      <c r="I231" s="1">
        <v>45880</v>
      </c>
      <c r="J231">
        <v>66</v>
      </c>
      <c r="K231">
        <v>128</v>
      </c>
      <c r="L231">
        <v>174</v>
      </c>
      <c r="M231" s="12">
        <f t="shared" si="10"/>
        <v>-5.8840500022933465E-2</v>
      </c>
      <c r="N231" s="12">
        <f t="shared" si="10"/>
        <v>0.13353139262452257</v>
      </c>
      <c r="O231" s="12">
        <f t="shared" si="10"/>
        <v>4.7067510857985731E-2</v>
      </c>
    </row>
    <row r="232" spans="1:15" x14ac:dyDescent="0.35">
      <c r="A232" s="1">
        <v>45887</v>
      </c>
      <c r="B232">
        <v>108</v>
      </c>
      <c r="C232">
        <f t="shared" si="9"/>
        <v>-0.18796992481203012</v>
      </c>
      <c r="I232" s="1">
        <v>45881</v>
      </c>
      <c r="J232">
        <v>71</v>
      </c>
      <c r="K232">
        <v>123</v>
      </c>
      <c r="L232">
        <v>197</v>
      </c>
      <c r="M232" s="12">
        <f t="shared" si="10"/>
        <v>7.3025135014889817E-2</v>
      </c>
      <c r="N232" s="12">
        <f t="shared" si="10"/>
        <v>-3.9845908547199674E-2</v>
      </c>
      <c r="O232" s="12">
        <f t="shared" si="10"/>
        <v>0.12414842952345949</v>
      </c>
    </row>
    <row r="233" spans="1:15" x14ac:dyDescent="0.35">
      <c r="A233" s="1">
        <v>45888</v>
      </c>
      <c r="B233">
        <v>180</v>
      </c>
      <c r="C233">
        <f t="shared" si="9"/>
        <v>0.66666666666666674</v>
      </c>
      <c r="I233" s="1">
        <v>45882</v>
      </c>
      <c r="J233">
        <v>72</v>
      </c>
      <c r="K233">
        <v>119</v>
      </c>
      <c r="L233">
        <v>151</v>
      </c>
      <c r="M233" s="12">
        <f t="shared" si="10"/>
        <v>1.398624197473987E-2</v>
      </c>
      <c r="N233" s="12">
        <f t="shared" si="10"/>
        <v>-3.3060862260888065E-2</v>
      </c>
      <c r="O233" s="12">
        <f t="shared" si="10"/>
        <v>-0.2659238919230642</v>
      </c>
    </row>
    <row r="234" spans="1:15" x14ac:dyDescent="0.35">
      <c r="A234" s="1">
        <v>45889</v>
      </c>
      <c r="B234">
        <v>174</v>
      </c>
      <c r="C234">
        <f t="shared" si="9"/>
        <v>-3.3333333333333326E-2</v>
      </c>
      <c r="I234" s="1">
        <v>45883</v>
      </c>
      <c r="J234">
        <v>89</v>
      </c>
      <c r="K234">
        <v>125</v>
      </c>
      <c r="L234">
        <v>186</v>
      </c>
      <c r="M234" s="12">
        <f t="shared" si="10"/>
        <v>0.21197025071608458</v>
      </c>
      <c r="N234" s="12">
        <f t="shared" si="10"/>
        <v>4.9190244190771781E-2</v>
      </c>
      <c r="O234" s="12">
        <f t="shared" si="10"/>
        <v>0.20846683689827697</v>
      </c>
    </row>
    <row r="235" spans="1:15" x14ac:dyDescent="0.35">
      <c r="A235" s="1">
        <v>45890</v>
      </c>
      <c r="B235">
        <v>145</v>
      </c>
      <c r="C235">
        <f t="shared" si="9"/>
        <v>-0.16666666666666663</v>
      </c>
      <c r="I235" s="1">
        <v>45884</v>
      </c>
      <c r="J235">
        <v>70</v>
      </c>
      <c r="K235">
        <v>124</v>
      </c>
      <c r="L235">
        <v>165</v>
      </c>
      <c r="M235" s="12">
        <f t="shared" si="10"/>
        <v>-0.24014112768278081</v>
      </c>
      <c r="N235" s="12">
        <f t="shared" si="10"/>
        <v>-8.0321716972642666E-3</v>
      </c>
      <c r="O235" s="12">
        <f t="shared" si="10"/>
        <v>-0.11980119981262065</v>
      </c>
    </row>
    <row r="236" spans="1:15" x14ac:dyDescent="0.35">
      <c r="A236" s="1">
        <v>45891</v>
      </c>
      <c r="B236">
        <v>100</v>
      </c>
      <c r="C236">
        <f t="shared" si="9"/>
        <v>-0.31034482758620685</v>
      </c>
      <c r="I236" s="1">
        <v>45885</v>
      </c>
      <c r="J236">
        <v>81</v>
      </c>
      <c r="K236">
        <v>111</v>
      </c>
      <c r="L236">
        <v>164</v>
      </c>
      <c r="M236" s="12">
        <f t="shared" si="10"/>
        <v>0.14595391262307986</v>
      </c>
      <c r="N236" s="12">
        <f t="shared" si="10"/>
        <v>-0.11075136429270276</v>
      </c>
      <c r="O236" s="12">
        <f t="shared" si="10"/>
        <v>-6.0790460763822263E-3</v>
      </c>
    </row>
    <row r="237" spans="1:15" x14ac:dyDescent="0.35">
      <c r="A237" s="1">
        <v>45892</v>
      </c>
      <c r="B237">
        <v>162</v>
      </c>
      <c r="C237">
        <f t="shared" si="9"/>
        <v>0.62000000000000011</v>
      </c>
      <c r="I237" s="1">
        <v>45886</v>
      </c>
      <c r="J237">
        <v>60</v>
      </c>
      <c r="K237">
        <v>124</v>
      </c>
      <c r="L237">
        <v>183</v>
      </c>
      <c r="M237" s="12">
        <f t="shared" si="10"/>
        <v>-0.30010459245033816</v>
      </c>
      <c r="N237" s="12">
        <f t="shared" si="10"/>
        <v>0.11075136429270266</v>
      </c>
      <c r="O237" s="12">
        <f t="shared" si="10"/>
        <v>0.10961972501722261</v>
      </c>
    </row>
    <row r="238" spans="1:15" x14ac:dyDescent="0.35">
      <c r="A238" s="1">
        <v>45893</v>
      </c>
      <c r="B238">
        <v>165</v>
      </c>
      <c r="C238">
        <f t="shared" si="9"/>
        <v>1.8518518518518601E-2</v>
      </c>
      <c r="I238" s="1">
        <v>45887</v>
      </c>
      <c r="J238">
        <v>77</v>
      </c>
      <c r="K238">
        <v>109</v>
      </c>
      <c r="L238">
        <v>177</v>
      </c>
      <c r="M238" s="12">
        <f t="shared" si="10"/>
        <v>0.24946085963158324</v>
      </c>
      <c r="N238" s="12">
        <f t="shared" si="10"/>
        <v>-0.12893368337589317</v>
      </c>
      <c r="O238" s="12">
        <f t="shared" si="10"/>
        <v>-3.3336420267591836E-2</v>
      </c>
    </row>
    <row r="239" spans="1:15" x14ac:dyDescent="0.35">
      <c r="A239" s="1">
        <v>45894</v>
      </c>
      <c r="B239">
        <v>119</v>
      </c>
      <c r="C239">
        <f t="shared" si="9"/>
        <v>-0.27878787878787881</v>
      </c>
      <c r="I239" s="1">
        <v>45888</v>
      </c>
      <c r="J239">
        <v>69</v>
      </c>
      <c r="K239">
        <v>110</v>
      </c>
      <c r="L239">
        <v>190</v>
      </c>
      <c r="M239" s="12">
        <f t="shared" si="10"/>
        <v>-0.1096989172564245</v>
      </c>
      <c r="N239" s="12">
        <f t="shared" si="10"/>
        <v>9.1324835632724723E-3</v>
      </c>
      <c r="O239" s="12">
        <f t="shared" si="10"/>
        <v>7.0874339586657092E-2</v>
      </c>
    </row>
    <row r="240" spans="1:15" x14ac:dyDescent="0.35">
      <c r="A240" s="1">
        <v>45895</v>
      </c>
      <c r="B240">
        <v>105</v>
      </c>
      <c r="C240">
        <f t="shared" si="9"/>
        <v>-0.11764705882352944</v>
      </c>
      <c r="I240" s="1">
        <v>45889</v>
      </c>
      <c r="J240">
        <v>81</v>
      </c>
      <c r="K240">
        <v>111</v>
      </c>
      <c r="L240">
        <v>185</v>
      </c>
      <c r="M240" s="12">
        <f t="shared" si="10"/>
        <v>0.16034265007517948</v>
      </c>
      <c r="N240" s="12">
        <f t="shared" si="10"/>
        <v>9.0498355199178562E-3</v>
      </c>
      <c r="O240" s="12">
        <f t="shared" si="10"/>
        <v>-2.6668247082161294E-2</v>
      </c>
    </row>
    <row r="241" spans="1:15" x14ac:dyDescent="0.35">
      <c r="A241" s="1">
        <v>45896</v>
      </c>
      <c r="B241">
        <v>164</v>
      </c>
      <c r="C241">
        <f t="shared" si="9"/>
        <v>0.56190476190476191</v>
      </c>
      <c r="I241" s="1">
        <v>45890</v>
      </c>
      <c r="J241">
        <v>63</v>
      </c>
      <c r="K241">
        <v>101</v>
      </c>
      <c r="L241">
        <v>159</v>
      </c>
      <c r="M241" s="12">
        <f t="shared" si="10"/>
        <v>-0.25131442828090605</v>
      </c>
      <c r="N241" s="12">
        <f t="shared" si="10"/>
        <v>-9.4409684471074645E-2</v>
      </c>
      <c r="O241" s="12">
        <f t="shared" si="10"/>
        <v>-0.1514516228580933</v>
      </c>
    </row>
    <row r="242" spans="1:15" x14ac:dyDescent="0.35">
      <c r="A242" s="1">
        <v>45897</v>
      </c>
      <c r="B242">
        <v>192</v>
      </c>
      <c r="C242">
        <f t="shared" si="9"/>
        <v>0.1707317073170731</v>
      </c>
      <c r="I242" s="1">
        <v>45891</v>
      </c>
      <c r="J242">
        <v>88</v>
      </c>
      <c r="K242">
        <v>130</v>
      </c>
      <c r="L242">
        <v>191</v>
      </c>
      <c r="M242" s="12">
        <f t="shared" si="10"/>
        <v>0.33420208808667373</v>
      </c>
      <c r="N242" s="12">
        <f t="shared" si="10"/>
        <v>0.25241393361432302</v>
      </c>
      <c r="O242" s="12">
        <f t="shared" si="10"/>
        <v>0.18336922582639831</v>
      </c>
    </row>
    <row r="243" spans="1:15" x14ac:dyDescent="0.35">
      <c r="A243" s="1">
        <v>45898</v>
      </c>
      <c r="B243">
        <v>126</v>
      </c>
      <c r="C243">
        <f t="shared" si="9"/>
        <v>-0.34375</v>
      </c>
      <c r="I243" s="1">
        <v>45892</v>
      </c>
      <c r="J243">
        <v>67</v>
      </c>
      <c r="K243">
        <v>100</v>
      </c>
      <c r="L243">
        <v>194</v>
      </c>
      <c r="M243" s="12">
        <f t="shared" si="10"/>
        <v>-0.27264419508724042</v>
      </c>
      <c r="N243" s="12">
        <f t="shared" si="10"/>
        <v>-0.262364264467491</v>
      </c>
      <c r="O243" s="12">
        <f t="shared" si="10"/>
        <v>1.5584731016698329E-2</v>
      </c>
    </row>
    <row r="244" spans="1:15" x14ac:dyDescent="0.35">
      <c r="A244" s="1">
        <v>45899</v>
      </c>
      <c r="B244">
        <v>125</v>
      </c>
      <c r="C244">
        <f t="shared" si="9"/>
        <v>-7.9365079365079083E-3</v>
      </c>
      <c r="I244" s="1">
        <v>45893</v>
      </c>
      <c r="J244">
        <v>85</v>
      </c>
      <c r="K244">
        <v>122</v>
      </c>
      <c r="L244">
        <v>192</v>
      </c>
      <c r="M244" s="12">
        <f t="shared" si="10"/>
        <v>0.23795863709935047</v>
      </c>
      <c r="N244" s="12">
        <f t="shared" si="10"/>
        <v>0.19885085874516517</v>
      </c>
      <c r="O244" s="12">
        <f t="shared" si="10"/>
        <v>-1.0362787035546547E-2</v>
      </c>
    </row>
    <row r="245" spans="1:15" x14ac:dyDescent="0.35">
      <c r="A245" s="1">
        <v>45900</v>
      </c>
      <c r="B245">
        <v>145</v>
      </c>
      <c r="C245">
        <f t="shared" si="9"/>
        <v>0.15999999999999992</v>
      </c>
      <c r="I245" s="1">
        <v>45894</v>
      </c>
      <c r="J245">
        <v>85</v>
      </c>
      <c r="K245">
        <v>123</v>
      </c>
      <c r="L245">
        <v>153</v>
      </c>
      <c r="M245" s="12">
        <f t="shared" si="10"/>
        <v>0</v>
      </c>
      <c r="N245" s="12">
        <f t="shared" si="10"/>
        <v>8.1633106391608354E-3</v>
      </c>
      <c r="O245" s="12">
        <f t="shared" si="10"/>
        <v>-0.22705745063534608</v>
      </c>
    </row>
    <row r="246" spans="1:15" x14ac:dyDescent="0.35">
      <c r="A246" s="1">
        <v>45901</v>
      </c>
      <c r="B246">
        <v>196</v>
      </c>
      <c r="C246">
        <f t="shared" si="9"/>
        <v>0.35172413793103452</v>
      </c>
      <c r="I246" s="1">
        <v>45895</v>
      </c>
      <c r="J246">
        <v>79</v>
      </c>
      <c r="K246">
        <v>130</v>
      </c>
      <c r="L246">
        <v>183</v>
      </c>
      <c r="M246" s="12">
        <f t="shared" si="10"/>
        <v>-7.3203404023294935E-2</v>
      </c>
      <c r="N246" s="12">
        <f t="shared" si="10"/>
        <v>5.5350095083164901E-2</v>
      </c>
      <c r="O246" s="12">
        <f t="shared" si="10"/>
        <v>0.17904823144898546</v>
      </c>
    </row>
    <row r="247" spans="1:15" x14ac:dyDescent="0.35">
      <c r="A247" s="1">
        <v>45902</v>
      </c>
      <c r="B247">
        <v>116</v>
      </c>
      <c r="C247">
        <f t="shared" si="9"/>
        <v>-0.40816326530612246</v>
      </c>
      <c r="I247" s="1">
        <v>45896</v>
      </c>
      <c r="J247">
        <v>85</v>
      </c>
      <c r="K247">
        <v>121</v>
      </c>
      <c r="L247">
        <v>156</v>
      </c>
      <c r="M247" s="12">
        <f t="shared" si="10"/>
        <v>7.3203404023294921E-2</v>
      </c>
      <c r="N247" s="12">
        <f t="shared" si="10"/>
        <v>-7.1743904858841301E-2</v>
      </c>
      <c r="O247" s="12">
        <f t="shared" si="10"/>
        <v>-0.15963014559188396</v>
      </c>
    </row>
    <row r="248" spans="1:15" x14ac:dyDescent="0.35">
      <c r="A248" s="1">
        <v>45903</v>
      </c>
      <c r="B248">
        <v>142</v>
      </c>
      <c r="C248">
        <f t="shared" si="9"/>
        <v>0.22413793103448265</v>
      </c>
      <c r="I248" s="1">
        <v>45897</v>
      </c>
      <c r="J248">
        <v>67</v>
      </c>
      <c r="K248">
        <v>110</v>
      </c>
      <c r="L248">
        <v>169</v>
      </c>
      <c r="M248" s="12">
        <f t="shared" si="10"/>
        <v>-0.23795863709935042</v>
      </c>
      <c r="N248" s="12">
        <f t="shared" si="10"/>
        <v>-9.5310179804324893E-2</v>
      </c>
      <c r="O248" s="12">
        <f t="shared" si="10"/>
        <v>8.0042707673536356E-2</v>
      </c>
    </row>
    <row r="249" spans="1:15" x14ac:dyDescent="0.35">
      <c r="A249" s="1">
        <v>45904</v>
      </c>
      <c r="B249">
        <v>166</v>
      </c>
      <c r="C249">
        <f t="shared" si="9"/>
        <v>0.16901408450704225</v>
      </c>
      <c r="I249" s="1">
        <v>45898</v>
      </c>
      <c r="J249">
        <v>89</v>
      </c>
      <c r="K249">
        <v>108</v>
      </c>
      <c r="L249">
        <v>170</v>
      </c>
      <c r="M249" s="12">
        <f t="shared" si="10"/>
        <v>0.28394375034117381</v>
      </c>
      <c r="N249" s="12">
        <f t="shared" si="10"/>
        <v>-1.8349138668196541E-2</v>
      </c>
      <c r="O249" s="12">
        <f t="shared" si="10"/>
        <v>5.899722127188322E-3</v>
      </c>
    </row>
    <row r="250" spans="1:15" x14ac:dyDescent="0.35">
      <c r="A250" s="1">
        <v>45905</v>
      </c>
      <c r="B250">
        <v>168</v>
      </c>
      <c r="C250">
        <f t="shared" si="9"/>
        <v>1.2048192771084265E-2</v>
      </c>
      <c r="I250" s="1">
        <v>45899</v>
      </c>
      <c r="J250">
        <v>82</v>
      </c>
      <c r="K250">
        <v>130</v>
      </c>
      <c r="L250">
        <v>164</v>
      </c>
      <c r="M250" s="12">
        <f t="shared" si="10"/>
        <v>-8.1917122467886697E-2</v>
      </c>
      <c r="N250" s="12">
        <f t="shared" si="10"/>
        <v>0.18540322333136275</v>
      </c>
      <c r="O250" s="12">
        <f t="shared" si="10"/>
        <v>-3.5932009226063329E-2</v>
      </c>
    </row>
    <row r="251" spans="1:15" x14ac:dyDescent="0.35">
      <c r="A251" s="1">
        <v>45906</v>
      </c>
      <c r="B251">
        <v>119</v>
      </c>
      <c r="C251">
        <f t="shared" si="9"/>
        <v>-0.29166666666666663</v>
      </c>
      <c r="I251" s="1">
        <v>45900</v>
      </c>
      <c r="J251">
        <v>84</v>
      </c>
      <c r="K251">
        <v>108</v>
      </c>
      <c r="L251">
        <v>192</v>
      </c>
      <c r="M251" s="12">
        <f t="shared" si="10"/>
        <v>2.4097551579060524E-2</v>
      </c>
      <c r="N251" s="12">
        <f t="shared" si="10"/>
        <v>-0.18540322333136267</v>
      </c>
      <c r="O251" s="12">
        <f t="shared" si="10"/>
        <v>0.15762894420358306</v>
      </c>
    </row>
    <row r="252" spans="1:15" x14ac:dyDescent="0.35">
      <c r="A252" s="1">
        <v>45907</v>
      </c>
      <c r="B252">
        <v>160</v>
      </c>
      <c r="C252">
        <f t="shared" si="9"/>
        <v>0.34453781512605053</v>
      </c>
      <c r="I252" s="1">
        <v>45901</v>
      </c>
      <c r="J252">
        <v>82</v>
      </c>
      <c r="K252">
        <v>130</v>
      </c>
      <c r="L252">
        <v>181</v>
      </c>
      <c r="M252" s="12">
        <f t="shared" si="10"/>
        <v>-2.409755157906053E-2</v>
      </c>
      <c r="N252" s="12">
        <f t="shared" si="10"/>
        <v>0.18540322333136275</v>
      </c>
      <c r="O252" s="12">
        <f t="shared" si="10"/>
        <v>-5.8998340761955759E-2</v>
      </c>
    </row>
    <row r="253" spans="1:15" x14ac:dyDescent="0.35">
      <c r="A253" s="1">
        <v>45908</v>
      </c>
      <c r="B253">
        <v>183</v>
      </c>
      <c r="C253">
        <f t="shared" si="9"/>
        <v>0.14375000000000004</v>
      </c>
      <c r="I253" s="1">
        <v>45902</v>
      </c>
      <c r="J253">
        <v>87</v>
      </c>
      <c r="K253">
        <v>125</v>
      </c>
      <c r="L253">
        <v>150</v>
      </c>
      <c r="M253" s="12">
        <f t="shared" si="10"/>
        <v>5.9188871390330654E-2</v>
      </c>
      <c r="N253" s="12">
        <f t="shared" si="10"/>
        <v>-3.9220713153281267E-2</v>
      </c>
      <c r="O253" s="12">
        <f t="shared" si="10"/>
        <v>-0.18786173716957</v>
      </c>
    </row>
    <row r="254" spans="1:15" x14ac:dyDescent="0.35">
      <c r="A254" s="1">
        <v>45909</v>
      </c>
      <c r="B254">
        <v>148</v>
      </c>
      <c r="C254">
        <f t="shared" si="9"/>
        <v>-0.19125683060109289</v>
      </c>
      <c r="I254" s="1">
        <v>45903</v>
      </c>
      <c r="J254">
        <v>64</v>
      </c>
      <c r="K254">
        <v>101</v>
      </c>
      <c r="L254">
        <v>190</v>
      </c>
      <c r="M254" s="12">
        <f t="shared" si="10"/>
        <v>-0.30702503529491187</v>
      </c>
      <c r="N254" s="12">
        <f t="shared" si="10"/>
        <v>-0.21319322046104161</v>
      </c>
      <c r="O254" s="12">
        <f t="shared" si="10"/>
        <v>0.23638877806423034</v>
      </c>
    </row>
    <row r="255" spans="1:15" x14ac:dyDescent="0.35">
      <c r="A255" s="1">
        <v>45910</v>
      </c>
      <c r="B255">
        <v>171</v>
      </c>
      <c r="C255">
        <f t="shared" si="9"/>
        <v>0.15540540540540548</v>
      </c>
      <c r="I255" s="1">
        <v>45904</v>
      </c>
      <c r="J255">
        <v>81</v>
      </c>
      <c r="K255">
        <v>128</v>
      </c>
      <c r="L255">
        <v>184</v>
      </c>
      <c r="M255" s="12">
        <f t="shared" si="10"/>
        <v>0.23556607131276691</v>
      </c>
      <c r="N255" s="12">
        <f t="shared" si="10"/>
        <v>0.23690974707835774</v>
      </c>
      <c r="O255" s="12">
        <f t="shared" si="10"/>
        <v>-3.2088314551500512E-2</v>
      </c>
    </row>
    <row r="256" spans="1:15" x14ac:dyDescent="0.35">
      <c r="A256" s="1">
        <v>45911</v>
      </c>
      <c r="B256">
        <v>156</v>
      </c>
      <c r="C256">
        <f t="shared" si="9"/>
        <v>-8.7719298245614086E-2</v>
      </c>
      <c r="I256" s="1">
        <v>45905</v>
      </c>
      <c r="J256">
        <v>83</v>
      </c>
      <c r="K256">
        <v>114</v>
      </c>
      <c r="L256">
        <v>181</v>
      </c>
      <c r="M256" s="12">
        <f t="shared" si="10"/>
        <v>2.4391453124159263E-2</v>
      </c>
      <c r="N256" s="12">
        <f t="shared" si="10"/>
        <v>-0.1158318155251217</v>
      </c>
      <c r="O256" s="12">
        <f t="shared" si="10"/>
        <v>-1.6438726343159835E-2</v>
      </c>
    </row>
    <row r="257" spans="1:15" x14ac:dyDescent="0.35">
      <c r="A257" s="1">
        <v>45912</v>
      </c>
      <c r="B257">
        <v>188</v>
      </c>
      <c r="C257">
        <f t="shared" si="9"/>
        <v>0.20512820512820507</v>
      </c>
      <c r="I257" s="1">
        <v>45906</v>
      </c>
      <c r="J257">
        <v>85</v>
      </c>
      <c r="K257">
        <v>108</v>
      </c>
      <c r="L257">
        <v>192</v>
      </c>
      <c r="M257" s="12">
        <f t="shared" si="10"/>
        <v>2.3810648693718607E-2</v>
      </c>
      <c r="N257" s="12">
        <f t="shared" si="10"/>
        <v>-5.4067221270275821E-2</v>
      </c>
      <c r="O257" s="12">
        <f t="shared" si="10"/>
        <v>5.8998340761955759E-2</v>
      </c>
    </row>
    <row r="258" spans="1:15" x14ac:dyDescent="0.35">
      <c r="A258" s="1">
        <v>45913</v>
      </c>
      <c r="B258">
        <v>191</v>
      </c>
      <c r="C258">
        <f t="shared" si="9"/>
        <v>1.5957446808510634E-2</v>
      </c>
      <c r="I258" s="1">
        <v>45907</v>
      </c>
      <c r="J258">
        <v>90</v>
      </c>
      <c r="K258">
        <v>100</v>
      </c>
      <c r="L258">
        <v>166</v>
      </c>
      <c r="M258" s="12">
        <f t="shared" si="10"/>
        <v>5.7158413839948623E-2</v>
      </c>
      <c r="N258" s="12">
        <f t="shared" si="10"/>
        <v>-7.6961041136128325E-2</v>
      </c>
      <c r="O258" s="12">
        <f t="shared" si="10"/>
        <v>-0.14550758367123828</v>
      </c>
    </row>
    <row r="259" spans="1:15" x14ac:dyDescent="0.35">
      <c r="A259" s="1">
        <v>45914</v>
      </c>
      <c r="B259">
        <v>145</v>
      </c>
      <c r="C259">
        <f t="shared" si="9"/>
        <v>-0.24083769633507857</v>
      </c>
      <c r="I259" s="1">
        <v>45908</v>
      </c>
      <c r="J259">
        <v>74</v>
      </c>
      <c r="K259">
        <v>130</v>
      </c>
      <c r="L259">
        <v>197</v>
      </c>
      <c r="M259" s="12">
        <f t="shared" si="10"/>
        <v>-0.19574457712609536</v>
      </c>
      <c r="N259" s="12">
        <f t="shared" si="10"/>
        <v>0.26236426446749106</v>
      </c>
      <c r="O259" s="12">
        <f t="shared" si="10"/>
        <v>0.17121594038144536</v>
      </c>
    </row>
    <row r="260" spans="1:15" x14ac:dyDescent="0.35">
      <c r="A260" s="1">
        <v>45915</v>
      </c>
      <c r="B260">
        <v>104</v>
      </c>
      <c r="C260">
        <f t="shared" si="9"/>
        <v>-0.28275862068965518</v>
      </c>
      <c r="I260" s="1">
        <v>45909</v>
      </c>
      <c r="J260">
        <v>80</v>
      </c>
      <c r="K260">
        <v>117</v>
      </c>
      <c r="L260">
        <v>191</v>
      </c>
      <c r="M260" s="12">
        <f t="shared" si="10"/>
        <v>7.7961541469711917E-2</v>
      </c>
      <c r="N260" s="12">
        <f t="shared" si="10"/>
        <v>-0.10536051565782628</v>
      </c>
      <c r="O260" s="12">
        <f t="shared" si="10"/>
        <v>-3.0930300691358614E-2</v>
      </c>
    </row>
    <row r="261" spans="1:15" x14ac:dyDescent="0.35">
      <c r="A261" s="1">
        <v>45916</v>
      </c>
      <c r="B261">
        <v>116</v>
      </c>
      <c r="C261">
        <f t="shared" ref="C261:C310" si="11">(B261/B260)-1</f>
        <v>0.11538461538461542</v>
      </c>
      <c r="I261" s="1">
        <v>45910</v>
      </c>
      <c r="J261">
        <v>68</v>
      </c>
      <c r="K261">
        <v>112</v>
      </c>
      <c r="L261">
        <v>193</v>
      </c>
      <c r="M261" s="12">
        <f t="shared" si="10"/>
        <v>-0.16251892949777494</v>
      </c>
      <c r="N261" s="12">
        <f t="shared" si="10"/>
        <v>-4.3675063502661531E-2</v>
      </c>
      <c r="O261" s="12">
        <f t="shared" si="10"/>
        <v>1.041676085825558E-2</v>
      </c>
    </row>
    <row r="262" spans="1:15" x14ac:dyDescent="0.35">
      <c r="A262" s="1">
        <v>45917</v>
      </c>
      <c r="B262">
        <v>163</v>
      </c>
      <c r="C262">
        <f t="shared" si="11"/>
        <v>0.40517241379310343</v>
      </c>
      <c r="I262" s="1">
        <v>45911</v>
      </c>
      <c r="J262">
        <v>86</v>
      </c>
      <c r="K262">
        <v>110</v>
      </c>
      <c r="L262">
        <v>165</v>
      </c>
      <c r="M262" s="12">
        <f t="shared" si="10"/>
        <v>0.23483959107740099</v>
      </c>
      <c r="N262" s="12">
        <f t="shared" si="10"/>
        <v>-1.8018505502678365E-2</v>
      </c>
      <c r="O262" s="12">
        <f t="shared" si="10"/>
        <v>-0.1567447150043049</v>
      </c>
    </row>
    <row r="263" spans="1:15" x14ac:dyDescent="0.35">
      <c r="A263" s="1">
        <v>45918</v>
      </c>
      <c r="B263">
        <v>169</v>
      </c>
      <c r="C263">
        <f t="shared" si="11"/>
        <v>3.6809815950920255E-2</v>
      </c>
      <c r="I263" s="1">
        <v>45912</v>
      </c>
      <c r="J263">
        <v>74</v>
      </c>
      <c r="K263">
        <v>122</v>
      </c>
      <c r="L263">
        <v>180</v>
      </c>
      <c r="M263" s="12">
        <f t="shared" si="10"/>
        <v>-0.15028220304933801</v>
      </c>
      <c r="N263" s="12">
        <f t="shared" si="10"/>
        <v>0.10354067894084036</v>
      </c>
      <c r="O263" s="12">
        <f t="shared" si="10"/>
        <v>8.7011376989629699E-2</v>
      </c>
    </row>
    <row r="264" spans="1:15" x14ac:dyDescent="0.35">
      <c r="A264" s="1">
        <v>45919</v>
      </c>
      <c r="B264">
        <v>190</v>
      </c>
      <c r="C264">
        <f t="shared" si="11"/>
        <v>0.12426035502958577</v>
      </c>
      <c r="I264" s="1">
        <v>45913</v>
      </c>
      <c r="J264">
        <v>80</v>
      </c>
      <c r="K264">
        <v>107</v>
      </c>
      <c r="L264">
        <v>170</v>
      </c>
      <c r="M264" s="12">
        <f t="shared" si="10"/>
        <v>7.7961541469711917E-2</v>
      </c>
      <c r="N264" s="12">
        <f t="shared" si="10"/>
        <v>-0.13119221027135042</v>
      </c>
      <c r="O264" s="12">
        <f t="shared" si="10"/>
        <v>-5.7158413839948637E-2</v>
      </c>
    </row>
    <row r="265" spans="1:15" x14ac:dyDescent="0.35">
      <c r="A265" s="1">
        <v>45920</v>
      </c>
      <c r="B265">
        <v>173</v>
      </c>
      <c r="C265">
        <f t="shared" si="11"/>
        <v>-8.9473684210526261E-2</v>
      </c>
      <c r="I265" s="1">
        <v>45914</v>
      </c>
      <c r="J265">
        <v>84</v>
      </c>
      <c r="K265">
        <v>125</v>
      </c>
      <c r="L265">
        <v>169</v>
      </c>
      <c r="M265" s="12">
        <f t="shared" si="10"/>
        <v>4.8790164169432049E-2</v>
      </c>
      <c r="N265" s="12">
        <f t="shared" si="10"/>
        <v>0.15548490284039496</v>
      </c>
      <c r="O265" s="12">
        <f t="shared" si="10"/>
        <v>-5.8997221271882708E-3</v>
      </c>
    </row>
    <row r="266" spans="1:15" x14ac:dyDescent="0.35">
      <c r="A266" s="1">
        <v>45921</v>
      </c>
      <c r="B266">
        <v>125</v>
      </c>
      <c r="C266">
        <f t="shared" si="11"/>
        <v>-0.2774566473988439</v>
      </c>
      <c r="I266" s="1">
        <v>45915</v>
      </c>
      <c r="J266">
        <v>77</v>
      </c>
      <c r="K266">
        <v>106</v>
      </c>
      <c r="L266">
        <v>165</v>
      </c>
      <c r="M266" s="12">
        <f t="shared" si="10"/>
        <v>-8.701137698962981E-2</v>
      </c>
      <c r="N266" s="12">
        <f t="shared" si="10"/>
        <v>-0.16487464319023401</v>
      </c>
      <c r="O266" s="12">
        <f t="shared" si="10"/>
        <v>-2.3953241022492872E-2</v>
      </c>
    </row>
    <row r="267" spans="1:15" x14ac:dyDescent="0.35">
      <c r="A267" s="1">
        <v>45922</v>
      </c>
      <c r="B267">
        <v>157</v>
      </c>
      <c r="C267">
        <f t="shared" si="11"/>
        <v>0.25600000000000001</v>
      </c>
      <c r="I267" s="1">
        <v>45916</v>
      </c>
      <c r="J267">
        <v>86</v>
      </c>
      <c r="K267">
        <v>116</v>
      </c>
      <c r="L267">
        <v>173</v>
      </c>
      <c r="M267" s="12">
        <f t="shared" ref="M267:O310" si="12">LN(J267/J266)</f>
        <v>0.11054187439982383</v>
      </c>
      <c r="N267" s="12">
        <f t="shared" si="12"/>
        <v>9.0151096994297478E-2</v>
      </c>
      <c r="O267" s="12">
        <f t="shared" si="12"/>
        <v>4.7346120597198421E-2</v>
      </c>
    </row>
    <row r="268" spans="1:15" x14ac:dyDescent="0.35">
      <c r="A268" s="1">
        <v>45923</v>
      </c>
      <c r="B268">
        <v>134</v>
      </c>
      <c r="C268">
        <f t="shared" si="11"/>
        <v>-0.14649681528662417</v>
      </c>
      <c r="I268" s="1">
        <v>45917</v>
      </c>
      <c r="J268">
        <v>89</v>
      </c>
      <c r="K268">
        <v>123</v>
      </c>
      <c r="L268">
        <v>166</v>
      </c>
      <c r="M268" s="12">
        <f t="shared" si="12"/>
        <v>3.4289073478632165E-2</v>
      </c>
      <c r="N268" s="12">
        <f t="shared" si="12"/>
        <v>5.8594164266052809E-2</v>
      </c>
      <c r="O268" s="12">
        <f t="shared" si="12"/>
        <v>-4.1303806141235751E-2</v>
      </c>
    </row>
    <row r="269" spans="1:15" x14ac:dyDescent="0.35">
      <c r="A269" s="1">
        <v>45924</v>
      </c>
      <c r="B269">
        <v>109</v>
      </c>
      <c r="C269">
        <f t="shared" si="11"/>
        <v>-0.18656716417910446</v>
      </c>
      <c r="I269" s="1">
        <v>45918</v>
      </c>
      <c r="J269">
        <v>74</v>
      </c>
      <c r="K269">
        <v>115</v>
      </c>
      <c r="L269">
        <v>172</v>
      </c>
      <c r="M269" s="12">
        <f t="shared" si="12"/>
        <v>-0.18457127652797004</v>
      </c>
      <c r="N269" s="12">
        <f t="shared" si="12"/>
        <v>-6.7252227009167456E-2</v>
      </c>
      <c r="O269" s="12">
        <f t="shared" si="12"/>
        <v>3.5506688456909817E-2</v>
      </c>
    </row>
    <row r="270" spans="1:15" x14ac:dyDescent="0.35">
      <c r="A270" s="1">
        <v>45925</v>
      </c>
      <c r="B270">
        <v>119</v>
      </c>
      <c r="C270">
        <f t="shared" si="11"/>
        <v>9.174311926605494E-2</v>
      </c>
      <c r="I270" s="1">
        <v>45919</v>
      </c>
      <c r="J270">
        <v>77</v>
      </c>
      <c r="K270">
        <v>105</v>
      </c>
      <c r="L270">
        <v>177</v>
      </c>
      <c r="M270" s="12">
        <f t="shared" si="12"/>
        <v>3.9740328649514121E-2</v>
      </c>
      <c r="N270" s="12">
        <f t="shared" si="12"/>
        <v>-9.0971778205726758E-2</v>
      </c>
      <c r="O270" s="12">
        <f t="shared" si="12"/>
        <v>2.8655255760376148E-2</v>
      </c>
    </row>
    <row r="271" spans="1:15" x14ac:dyDescent="0.35">
      <c r="A271" s="1">
        <v>45926</v>
      </c>
      <c r="B271">
        <v>199</v>
      </c>
      <c r="C271">
        <f t="shared" si="11"/>
        <v>0.67226890756302526</v>
      </c>
      <c r="I271" s="1">
        <v>45920</v>
      </c>
      <c r="J271">
        <v>65</v>
      </c>
      <c r="K271">
        <v>120</v>
      </c>
      <c r="L271">
        <v>164</v>
      </c>
      <c r="M271" s="12">
        <f t="shared" si="12"/>
        <v>-0.1694181519580468</v>
      </c>
      <c r="N271" s="12">
        <f t="shared" si="12"/>
        <v>0.13353139262452257</v>
      </c>
      <c r="O271" s="12">
        <f t="shared" si="12"/>
        <v>-7.6283304749630701E-2</v>
      </c>
    </row>
    <row r="272" spans="1:15" x14ac:dyDescent="0.35">
      <c r="A272" s="1">
        <v>45927</v>
      </c>
      <c r="B272">
        <v>189</v>
      </c>
      <c r="C272">
        <f t="shared" si="11"/>
        <v>-5.0251256281407031E-2</v>
      </c>
      <c r="I272" s="1">
        <v>45921</v>
      </c>
      <c r="J272">
        <v>77</v>
      </c>
      <c r="K272">
        <v>125</v>
      </c>
      <c r="L272">
        <v>195</v>
      </c>
      <c r="M272" s="12">
        <f t="shared" si="12"/>
        <v>0.16941815195804674</v>
      </c>
      <c r="N272" s="12">
        <f t="shared" si="12"/>
        <v>4.08219945202552E-2</v>
      </c>
      <c r="O272" s="12">
        <f t="shared" si="12"/>
        <v>0.17313313073954834</v>
      </c>
    </row>
    <row r="273" spans="1:15" x14ac:dyDescent="0.35">
      <c r="A273" s="1">
        <v>45928</v>
      </c>
      <c r="B273">
        <v>101</v>
      </c>
      <c r="C273">
        <f t="shared" si="11"/>
        <v>-0.46560846560846558</v>
      </c>
      <c r="I273" s="1">
        <v>45922</v>
      </c>
      <c r="J273">
        <v>80</v>
      </c>
      <c r="K273">
        <v>116</v>
      </c>
      <c r="L273">
        <v>198</v>
      </c>
      <c r="M273" s="12">
        <f t="shared" si="12"/>
        <v>3.8221212820197671E-2</v>
      </c>
      <c r="N273" s="12">
        <f t="shared" si="12"/>
        <v>-7.4723546195936422E-2</v>
      </c>
      <c r="O273" s="12">
        <f t="shared" si="12"/>
        <v>1.5267472130788381E-2</v>
      </c>
    </row>
    <row r="274" spans="1:15" x14ac:dyDescent="0.35">
      <c r="A274" s="1">
        <v>45929</v>
      </c>
      <c r="B274">
        <v>186</v>
      </c>
      <c r="C274">
        <f t="shared" si="11"/>
        <v>0.84158415841584167</v>
      </c>
      <c r="I274" s="1">
        <v>45923</v>
      </c>
      <c r="J274">
        <v>76</v>
      </c>
      <c r="K274">
        <v>122</v>
      </c>
      <c r="L274">
        <v>151</v>
      </c>
      <c r="M274" s="12">
        <f t="shared" si="12"/>
        <v>-5.1293294387550578E-2</v>
      </c>
      <c r="N274" s="12">
        <f t="shared" si="12"/>
        <v>5.0430853626891904E-2</v>
      </c>
      <c r="O274" s="12">
        <f t="shared" si="12"/>
        <v>-0.2709871938796109</v>
      </c>
    </row>
    <row r="275" spans="1:15" x14ac:dyDescent="0.35">
      <c r="A275" s="1">
        <v>45930</v>
      </c>
      <c r="B275">
        <v>166</v>
      </c>
      <c r="C275">
        <f t="shared" si="11"/>
        <v>-0.10752688172043012</v>
      </c>
      <c r="I275" s="1">
        <v>45924</v>
      </c>
      <c r="J275">
        <v>67</v>
      </c>
      <c r="K275">
        <v>122</v>
      </c>
      <c r="L275">
        <v>156</v>
      </c>
      <c r="M275" s="12">
        <f t="shared" si="12"/>
        <v>-0.12604072089536505</v>
      </c>
      <c r="N275" s="12">
        <f t="shared" si="12"/>
        <v>0</v>
      </c>
      <c r="O275" s="12">
        <f t="shared" si="12"/>
        <v>3.2576170434612667E-2</v>
      </c>
    </row>
    <row r="276" spans="1:15" x14ac:dyDescent="0.35">
      <c r="A276" s="1">
        <v>45931</v>
      </c>
      <c r="B276">
        <v>159</v>
      </c>
      <c r="C276">
        <f t="shared" si="11"/>
        <v>-4.216867469879515E-2</v>
      </c>
      <c r="I276" s="1">
        <v>45925</v>
      </c>
      <c r="J276">
        <v>80</v>
      </c>
      <c r="K276">
        <v>105</v>
      </c>
      <c r="L276">
        <v>154</v>
      </c>
      <c r="M276" s="12">
        <f t="shared" si="12"/>
        <v>0.17733401528291545</v>
      </c>
      <c r="N276" s="12">
        <f t="shared" si="12"/>
        <v>-0.15006069457573323</v>
      </c>
      <c r="O276" s="12">
        <f t="shared" si="12"/>
        <v>-1.2903404835907841E-2</v>
      </c>
    </row>
    <row r="277" spans="1:15" x14ac:dyDescent="0.35">
      <c r="A277" s="1">
        <v>45932</v>
      </c>
      <c r="B277">
        <v>145</v>
      </c>
      <c r="C277">
        <f t="shared" si="11"/>
        <v>-8.8050314465408785E-2</v>
      </c>
      <c r="I277" s="1">
        <v>45926</v>
      </c>
      <c r="J277">
        <v>79</v>
      </c>
      <c r="K277">
        <v>103</v>
      </c>
      <c r="L277">
        <v>200</v>
      </c>
      <c r="M277" s="12">
        <f t="shared" si="12"/>
        <v>-1.2578782206860073E-2</v>
      </c>
      <c r="N277" s="12">
        <f t="shared" si="12"/>
        <v>-1.9231361927887644E-2</v>
      </c>
      <c r="O277" s="12">
        <f t="shared" si="12"/>
        <v>0.26136476413440751</v>
      </c>
    </row>
    <row r="278" spans="1:15" x14ac:dyDescent="0.35">
      <c r="A278" s="1">
        <v>45933</v>
      </c>
      <c r="B278">
        <v>190</v>
      </c>
      <c r="C278">
        <f t="shared" si="11"/>
        <v>0.31034482758620685</v>
      </c>
      <c r="I278" s="1">
        <v>45927</v>
      </c>
      <c r="J278">
        <v>65</v>
      </c>
      <c r="K278">
        <v>120</v>
      </c>
      <c r="L278">
        <v>199</v>
      </c>
      <c r="M278" s="12">
        <f t="shared" si="12"/>
        <v>-0.19506058257138431</v>
      </c>
      <c r="N278" s="12">
        <f t="shared" si="12"/>
        <v>0.15276275455241017</v>
      </c>
      <c r="O278" s="12">
        <f t="shared" si="12"/>
        <v>-5.0125418235442863E-3</v>
      </c>
    </row>
    <row r="279" spans="1:15" x14ac:dyDescent="0.35">
      <c r="A279" s="1">
        <v>45934</v>
      </c>
      <c r="B279">
        <v>129</v>
      </c>
      <c r="C279">
        <f t="shared" si="11"/>
        <v>-0.32105263157894737</v>
      </c>
      <c r="I279" s="1">
        <v>45928</v>
      </c>
      <c r="J279">
        <v>87</v>
      </c>
      <c r="K279">
        <v>103</v>
      </c>
      <c r="L279">
        <v>195</v>
      </c>
      <c r="M279" s="12">
        <f t="shared" si="12"/>
        <v>0.29152084875894652</v>
      </c>
      <c r="N279" s="12">
        <f t="shared" si="12"/>
        <v>-0.15276275455241028</v>
      </c>
      <c r="O279" s="12">
        <f t="shared" si="12"/>
        <v>-2.0305266160745569E-2</v>
      </c>
    </row>
    <row r="280" spans="1:15" x14ac:dyDescent="0.35">
      <c r="A280" s="1">
        <v>45935</v>
      </c>
      <c r="B280">
        <v>107</v>
      </c>
      <c r="C280">
        <f t="shared" si="11"/>
        <v>-0.1705426356589147</v>
      </c>
      <c r="I280" s="1">
        <v>45929</v>
      </c>
      <c r="J280">
        <v>65</v>
      </c>
      <c r="K280">
        <v>105</v>
      </c>
      <c r="L280">
        <v>185</v>
      </c>
      <c r="M280" s="12">
        <f t="shared" si="12"/>
        <v>-0.29152084875894663</v>
      </c>
      <c r="N280" s="12">
        <f t="shared" si="12"/>
        <v>1.9231361927887592E-2</v>
      </c>
      <c r="O280" s="12">
        <f t="shared" si="12"/>
        <v>-5.2643733485422027E-2</v>
      </c>
    </row>
    <row r="281" spans="1:15" x14ac:dyDescent="0.35">
      <c r="A281" s="1">
        <v>45936</v>
      </c>
      <c r="B281">
        <v>128</v>
      </c>
      <c r="C281">
        <f t="shared" si="11"/>
        <v>0.19626168224299056</v>
      </c>
      <c r="I281" s="1">
        <v>45930</v>
      </c>
      <c r="J281">
        <v>68</v>
      </c>
      <c r="K281">
        <v>112</v>
      </c>
      <c r="L281">
        <v>196</v>
      </c>
      <c r="M281" s="12">
        <f t="shared" si="12"/>
        <v>4.5120435280469641E-2</v>
      </c>
      <c r="N281" s="12">
        <f t="shared" si="12"/>
        <v>6.4538521137571164E-2</v>
      </c>
      <c r="O281" s="12">
        <f t="shared" si="12"/>
        <v>5.7758834152192469E-2</v>
      </c>
    </row>
    <row r="282" spans="1:15" x14ac:dyDescent="0.35">
      <c r="A282" s="1">
        <v>45937</v>
      </c>
      <c r="B282">
        <v>190</v>
      </c>
      <c r="C282">
        <f t="shared" si="11"/>
        <v>0.484375</v>
      </c>
      <c r="I282" s="1">
        <v>45931</v>
      </c>
      <c r="J282">
        <v>86</v>
      </c>
      <c r="K282">
        <v>122</v>
      </c>
      <c r="L282">
        <v>162</v>
      </c>
      <c r="M282" s="12">
        <f t="shared" si="12"/>
        <v>0.23483959107740099</v>
      </c>
      <c r="N282" s="12">
        <f t="shared" si="12"/>
        <v>8.552217343816193E-2</v>
      </c>
      <c r="O282" s="12">
        <f t="shared" si="12"/>
        <v>-0.19051832399813312</v>
      </c>
    </row>
    <row r="283" spans="1:15" x14ac:dyDescent="0.35">
      <c r="A283" s="1">
        <v>45938</v>
      </c>
      <c r="B283">
        <v>168</v>
      </c>
      <c r="C283">
        <f t="shared" si="11"/>
        <v>-0.11578947368421055</v>
      </c>
      <c r="I283" s="1">
        <v>45932</v>
      </c>
      <c r="J283">
        <v>70</v>
      </c>
      <c r="K283">
        <v>115</v>
      </c>
      <c r="L283">
        <v>168</v>
      </c>
      <c r="M283" s="12">
        <f t="shared" si="12"/>
        <v>-0.20585205420414873</v>
      </c>
      <c r="N283" s="12">
        <f t="shared" si="12"/>
        <v>-5.908891637000644E-2</v>
      </c>
      <c r="O283" s="12">
        <f t="shared" si="12"/>
        <v>3.6367644170874791E-2</v>
      </c>
    </row>
    <row r="284" spans="1:15" x14ac:dyDescent="0.35">
      <c r="A284" s="1">
        <v>45939</v>
      </c>
      <c r="B284">
        <v>117</v>
      </c>
      <c r="C284">
        <f t="shared" si="11"/>
        <v>-0.3035714285714286</v>
      </c>
      <c r="I284" s="1">
        <v>45933</v>
      </c>
      <c r="J284">
        <v>62</v>
      </c>
      <c r="K284">
        <v>122</v>
      </c>
      <c r="L284">
        <v>195</v>
      </c>
      <c r="M284" s="12">
        <f t="shared" si="12"/>
        <v>-0.12136085700426748</v>
      </c>
      <c r="N284" s="12">
        <f t="shared" si="12"/>
        <v>5.9088916370006579E-2</v>
      </c>
      <c r="O284" s="12">
        <f t="shared" si="12"/>
        <v>0.14903557916048796</v>
      </c>
    </row>
    <row r="285" spans="1:15" x14ac:dyDescent="0.35">
      <c r="A285" s="1">
        <v>45940</v>
      </c>
      <c r="B285">
        <v>105</v>
      </c>
      <c r="C285">
        <f t="shared" si="11"/>
        <v>-0.10256410256410253</v>
      </c>
      <c r="I285" s="1">
        <v>45934</v>
      </c>
      <c r="J285">
        <v>81</v>
      </c>
      <c r="K285">
        <v>128</v>
      </c>
      <c r="L285">
        <v>168</v>
      </c>
      <c r="M285" s="12">
        <f t="shared" si="12"/>
        <v>0.26731476962734718</v>
      </c>
      <c r="N285" s="12">
        <f t="shared" si="12"/>
        <v>4.8009219186360662E-2</v>
      </c>
      <c r="O285" s="12">
        <f t="shared" si="12"/>
        <v>-0.14903557916048782</v>
      </c>
    </row>
    <row r="286" spans="1:15" x14ac:dyDescent="0.35">
      <c r="A286" s="1">
        <v>45941</v>
      </c>
      <c r="B286">
        <v>190</v>
      </c>
      <c r="C286">
        <f t="shared" si="11"/>
        <v>0.80952380952380953</v>
      </c>
      <c r="I286" s="1">
        <v>45935</v>
      </c>
      <c r="J286">
        <v>68</v>
      </c>
      <c r="K286">
        <v>119</v>
      </c>
      <c r="L286">
        <v>181</v>
      </c>
      <c r="M286" s="12">
        <f t="shared" si="12"/>
        <v>-0.17494144949633211</v>
      </c>
      <c r="N286" s="12">
        <f t="shared" si="12"/>
        <v>-7.2906770808087787E-2</v>
      </c>
      <c r="O286" s="12">
        <f t="shared" si="12"/>
        <v>7.4533051862566771E-2</v>
      </c>
    </row>
    <row r="287" spans="1:15" x14ac:dyDescent="0.35">
      <c r="A287" s="1">
        <v>45942</v>
      </c>
      <c r="B287">
        <v>189</v>
      </c>
      <c r="C287">
        <f t="shared" si="11"/>
        <v>-5.2631578947368585E-3</v>
      </c>
      <c r="I287" s="1">
        <v>45936</v>
      </c>
      <c r="J287">
        <v>69</v>
      </c>
      <c r="K287">
        <v>117</v>
      </c>
      <c r="L287">
        <v>197</v>
      </c>
      <c r="M287" s="12">
        <f t="shared" si="12"/>
        <v>1.4598799421152631E-2</v>
      </c>
      <c r="N287" s="12">
        <f t="shared" si="12"/>
        <v>-1.694955831377332E-2</v>
      </c>
      <c r="O287" s="12">
        <f t="shared" si="12"/>
        <v>8.4706697472162751E-2</v>
      </c>
    </row>
    <row r="288" spans="1:15" x14ac:dyDescent="0.35">
      <c r="A288" s="1">
        <v>45943</v>
      </c>
      <c r="B288">
        <v>132</v>
      </c>
      <c r="C288">
        <f t="shared" si="11"/>
        <v>-0.30158730158730163</v>
      </c>
      <c r="I288" s="1">
        <v>45937</v>
      </c>
      <c r="J288">
        <v>62</v>
      </c>
      <c r="K288">
        <v>102</v>
      </c>
      <c r="L288">
        <v>180</v>
      </c>
      <c r="M288" s="12">
        <f t="shared" si="12"/>
        <v>-0.10697211955216783</v>
      </c>
      <c r="N288" s="12">
        <f t="shared" si="12"/>
        <v>-0.13720112151348501</v>
      </c>
      <c r="O288" s="12">
        <f t="shared" si="12"/>
        <v>-9.024687784777817E-2</v>
      </c>
    </row>
    <row r="289" spans="1:15" x14ac:dyDescent="0.35">
      <c r="A289" s="1">
        <v>45944</v>
      </c>
      <c r="B289">
        <v>131</v>
      </c>
      <c r="C289">
        <f t="shared" si="11"/>
        <v>-7.575757575757569E-3</v>
      </c>
      <c r="I289" s="1">
        <v>45938</v>
      </c>
      <c r="J289">
        <v>65</v>
      </c>
      <c r="K289">
        <v>117</v>
      </c>
      <c r="L289">
        <v>179</v>
      </c>
      <c r="M289" s="12">
        <f t="shared" si="12"/>
        <v>4.7252884850545511E-2</v>
      </c>
      <c r="N289" s="12">
        <f t="shared" si="12"/>
        <v>0.13720112151348496</v>
      </c>
      <c r="O289" s="12">
        <f t="shared" si="12"/>
        <v>-5.5710450494553601E-3</v>
      </c>
    </row>
    <row r="290" spans="1:15" x14ac:dyDescent="0.35">
      <c r="A290" s="1">
        <v>45945</v>
      </c>
      <c r="B290">
        <v>158</v>
      </c>
      <c r="C290">
        <f t="shared" si="11"/>
        <v>0.20610687022900764</v>
      </c>
      <c r="I290" s="1">
        <v>45939</v>
      </c>
      <c r="J290">
        <v>77</v>
      </c>
      <c r="K290">
        <v>125</v>
      </c>
      <c r="L290">
        <v>166</v>
      </c>
      <c r="M290" s="12">
        <f t="shared" si="12"/>
        <v>0.16941815195804674</v>
      </c>
      <c r="N290" s="12">
        <f t="shared" si="12"/>
        <v>6.6139802504544987E-2</v>
      </c>
      <c r="O290" s="12">
        <f t="shared" si="12"/>
        <v>-7.5398017484211738E-2</v>
      </c>
    </row>
    <row r="291" spans="1:15" x14ac:dyDescent="0.35">
      <c r="A291" s="1">
        <v>45946</v>
      </c>
      <c r="B291">
        <v>183</v>
      </c>
      <c r="C291">
        <f t="shared" si="11"/>
        <v>0.15822784810126578</v>
      </c>
      <c r="I291" s="1">
        <v>45940</v>
      </c>
      <c r="J291">
        <v>61</v>
      </c>
      <c r="K291">
        <v>124</v>
      </c>
      <c r="L291">
        <v>184</v>
      </c>
      <c r="M291" s="12">
        <f t="shared" si="12"/>
        <v>-0.23293155768037255</v>
      </c>
      <c r="N291" s="12">
        <f t="shared" si="12"/>
        <v>-8.0321716972642666E-3</v>
      </c>
      <c r="O291" s="12">
        <f t="shared" si="12"/>
        <v>0.1029479692524424</v>
      </c>
    </row>
    <row r="292" spans="1:15" x14ac:dyDescent="0.35">
      <c r="A292" s="1">
        <v>45947</v>
      </c>
      <c r="B292">
        <v>115</v>
      </c>
      <c r="C292">
        <f t="shared" si="11"/>
        <v>-0.37158469945355188</v>
      </c>
      <c r="I292" s="1">
        <v>45941</v>
      </c>
      <c r="J292">
        <v>67</v>
      </c>
      <c r="K292">
        <v>111</v>
      </c>
      <c r="L292">
        <v>170</v>
      </c>
      <c r="M292" s="12">
        <f t="shared" si="12"/>
        <v>9.3818755217654912E-2</v>
      </c>
      <c r="N292" s="12">
        <f t="shared" si="12"/>
        <v>-0.11075136429270276</v>
      </c>
      <c r="O292" s="12">
        <f t="shared" si="12"/>
        <v>-7.9137320558723856E-2</v>
      </c>
    </row>
    <row r="293" spans="1:15" x14ac:dyDescent="0.35">
      <c r="A293" s="1">
        <v>45948</v>
      </c>
      <c r="B293">
        <v>101</v>
      </c>
      <c r="C293">
        <f t="shared" si="11"/>
        <v>-0.12173913043478257</v>
      </c>
      <c r="I293" s="1">
        <v>45942</v>
      </c>
      <c r="J293">
        <v>68</v>
      </c>
      <c r="K293">
        <v>109</v>
      </c>
      <c r="L293">
        <v>163</v>
      </c>
      <c r="M293" s="12">
        <f t="shared" si="12"/>
        <v>1.4815085785140682E-2</v>
      </c>
      <c r="N293" s="12">
        <f t="shared" si="12"/>
        <v>-1.8182319083190474E-2</v>
      </c>
      <c r="O293" s="12">
        <f t="shared" si="12"/>
        <v>-4.204823624349939E-2</v>
      </c>
    </row>
    <row r="294" spans="1:15" x14ac:dyDescent="0.35">
      <c r="A294" s="1">
        <v>45949</v>
      </c>
      <c r="B294">
        <v>129</v>
      </c>
      <c r="C294">
        <f t="shared" si="11"/>
        <v>0.27722772277227725</v>
      </c>
      <c r="I294" s="1">
        <v>45943</v>
      </c>
      <c r="J294">
        <v>68</v>
      </c>
      <c r="K294">
        <v>125</v>
      </c>
      <c r="L294">
        <v>188</v>
      </c>
      <c r="M294" s="12">
        <f t="shared" si="12"/>
        <v>0</v>
      </c>
      <c r="N294" s="12">
        <f t="shared" si="12"/>
        <v>0.13696585507315742</v>
      </c>
      <c r="O294" s="12">
        <f t="shared" si="12"/>
        <v>0.14269176202318687</v>
      </c>
    </row>
    <row r="295" spans="1:15" x14ac:dyDescent="0.35">
      <c r="A295" s="1">
        <v>45950</v>
      </c>
      <c r="B295">
        <v>124</v>
      </c>
      <c r="C295">
        <f t="shared" si="11"/>
        <v>-3.8759689922480578E-2</v>
      </c>
      <c r="I295" s="1">
        <v>45944</v>
      </c>
      <c r="J295">
        <v>71</v>
      </c>
      <c r="K295">
        <v>115</v>
      </c>
      <c r="L295">
        <v>192</v>
      </c>
      <c r="M295" s="12">
        <f t="shared" si="12"/>
        <v>4.3172171865208782E-2</v>
      </c>
      <c r="N295" s="12">
        <f t="shared" si="12"/>
        <v>-8.3381608939051013E-2</v>
      </c>
      <c r="O295" s="12">
        <f t="shared" si="12"/>
        <v>2.1053409197832263E-2</v>
      </c>
    </row>
    <row r="296" spans="1:15" x14ac:dyDescent="0.35">
      <c r="A296" s="1">
        <v>45951</v>
      </c>
      <c r="B296">
        <v>156</v>
      </c>
      <c r="C296">
        <f t="shared" si="11"/>
        <v>0.25806451612903225</v>
      </c>
      <c r="I296" s="1">
        <v>45945</v>
      </c>
      <c r="J296">
        <v>63</v>
      </c>
      <c r="K296">
        <v>105</v>
      </c>
      <c r="L296">
        <v>152</v>
      </c>
      <c r="M296" s="12">
        <f t="shared" si="12"/>
        <v>-0.11954515064978269</v>
      </c>
      <c r="N296" s="12">
        <f t="shared" si="12"/>
        <v>-9.0971778205726758E-2</v>
      </c>
      <c r="O296" s="12">
        <f t="shared" si="12"/>
        <v>-0.23361485118150521</v>
      </c>
    </row>
    <row r="297" spans="1:15" x14ac:dyDescent="0.35">
      <c r="A297" s="1">
        <v>45952</v>
      </c>
      <c r="B297">
        <v>173</v>
      </c>
      <c r="C297">
        <f t="shared" si="11"/>
        <v>0.10897435897435903</v>
      </c>
      <c r="I297" s="1">
        <v>45946</v>
      </c>
      <c r="J297">
        <v>67</v>
      </c>
      <c r="K297">
        <v>108</v>
      </c>
      <c r="L297">
        <v>155</v>
      </c>
      <c r="M297" s="12">
        <f t="shared" si="12"/>
        <v>6.1557892999433365E-2</v>
      </c>
      <c r="N297" s="12">
        <f t="shared" si="12"/>
        <v>2.8170876966696224E-2</v>
      </c>
      <c r="O297" s="12">
        <f t="shared" si="12"/>
        <v>1.9544596072970131E-2</v>
      </c>
    </row>
    <row r="298" spans="1:15" x14ac:dyDescent="0.35">
      <c r="A298" s="1">
        <v>45953</v>
      </c>
      <c r="B298">
        <v>176</v>
      </c>
      <c r="C298">
        <f t="shared" si="11"/>
        <v>1.7341040462427681E-2</v>
      </c>
      <c r="I298" s="1">
        <v>45947</v>
      </c>
      <c r="J298">
        <v>81</v>
      </c>
      <c r="K298">
        <v>129</v>
      </c>
      <c r="L298">
        <v>200</v>
      </c>
      <c r="M298" s="12">
        <f t="shared" si="12"/>
        <v>0.18975653528147265</v>
      </c>
      <c r="N298" s="12">
        <f t="shared" si="12"/>
        <v>0.17768117723745241</v>
      </c>
      <c r="O298" s="12">
        <f t="shared" si="12"/>
        <v>0.25489224962879004</v>
      </c>
    </row>
    <row r="299" spans="1:15" x14ac:dyDescent="0.35">
      <c r="A299" s="1">
        <v>45954</v>
      </c>
      <c r="B299">
        <v>139</v>
      </c>
      <c r="C299">
        <f t="shared" si="11"/>
        <v>-0.21022727272727271</v>
      </c>
      <c r="I299" s="1">
        <v>45948</v>
      </c>
      <c r="J299">
        <v>62</v>
      </c>
      <c r="K299">
        <v>106</v>
      </c>
      <c r="L299">
        <v>155</v>
      </c>
      <c r="M299" s="12">
        <f t="shared" si="12"/>
        <v>-0.26731476962734729</v>
      </c>
      <c r="N299" s="12">
        <f t="shared" si="12"/>
        <v>-0.19637331024960494</v>
      </c>
      <c r="O299" s="12">
        <f t="shared" si="12"/>
        <v>-0.25489224962879004</v>
      </c>
    </row>
    <row r="300" spans="1:15" x14ac:dyDescent="0.35">
      <c r="A300" s="1">
        <v>45955</v>
      </c>
      <c r="B300">
        <v>198</v>
      </c>
      <c r="C300">
        <f t="shared" si="11"/>
        <v>0.42446043165467628</v>
      </c>
      <c r="I300" s="1">
        <v>45949</v>
      </c>
      <c r="J300">
        <v>84</v>
      </c>
      <c r="K300">
        <v>127</v>
      </c>
      <c r="L300">
        <v>154</v>
      </c>
      <c r="M300" s="12">
        <f t="shared" si="12"/>
        <v>0.30368241379822197</v>
      </c>
      <c r="N300" s="12">
        <f t="shared" si="12"/>
        <v>0.18074799234652419</v>
      </c>
      <c r="O300" s="12">
        <f t="shared" si="12"/>
        <v>-6.4725145056174788E-3</v>
      </c>
    </row>
    <row r="301" spans="1:15" x14ac:dyDescent="0.35">
      <c r="A301" s="1">
        <v>45956</v>
      </c>
      <c r="B301">
        <v>169</v>
      </c>
      <c r="C301">
        <f t="shared" si="11"/>
        <v>-0.14646464646464652</v>
      </c>
      <c r="I301" s="1">
        <v>45950</v>
      </c>
      <c r="J301">
        <v>79</v>
      </c>
      <c r="K301">
        <v>105</v>
      </c>
      <c r="L301">
        <v>197</v>
      </c>
      <c r="M301" s="12">
        <f t="shared" si="12"/>
        <v>-6.136894637629213E-2</v>
      </c>
      <c r="N301" s="12">
        <f t="shared" si="12"/>
        <v>-0.19022673630106793</v>
      </c>
      <c r="O301" s="12">
        <f t="shared" si="12"/>
        <v>0.24625112632435939</v>
      </c>
    </row>
    <row r="302" spans="1:15" x14ac:dyDescent="0.35">
      <c r="A302" s="1">
        <v>45957</v>
      </c>
      <c r="B302">
        <v>114</v>
      </c>
      <c r="C302">
        <f t="shared" si="11"/>
        <v>-0.32544378698224852</v>
      </c>
      <c r="I302" s="1">
        <v>45951</v>
      </c>
      <c r="J302">
        <v>73</v>
      </c>
      <c r="K302">
        <v>108</v>
      </c>
      <c r="L302">
        <v>188</v>
      </c>
      <c r="M302" s="12">
        <f t="shared" si="12"/>
        <v>-7.8988411318630325E-2</v>
      </c>
      <c r="N302" s="12">
        <f t="shared" si="12"/>
        <v>2.8170876966696224E-2</v>
      </c>
      <c r="O302" s="12">
        <f t="shared" si="12"/>
        <v>-4.6761765908039328E-2</v>
      </c>
    </row>
    <row r="303" spans="1:15" x14ac:dyDescent="0.35">
      <c r="A303" s="1">
        <v>45958</v>
      </c>
      <c r="B303">
        <v>143</v>
      </c>
      <c r="C303">
        <f t="shared" si="11"/>
        <v>0.2543859649122806</v>
      </c>
      <c r="I303" s="1">
        <v>45952</v>
      </c>
      <c r="J303">
        <v>66</v>
      </c>
      <c r="K303">
        <v>110</v>
      </c>
      <c r="L303">
        <v>155</v>
      </c>
      <c r="M303" s="12">
        <f t="shared" si="12"/>
        <v>-0.10080469912196564</v>
      </c>
      <c r="N303" s="12">
        <f t="shared" si="12"/>
        <v>1.8349138668196617E-2</v>
      </c>
      <c r="O303" s="12">
        <f t="shared" si="12"/>
        <v>-0.19301684591070253</v>
      </c>
    </row>
    <row r="304" spans="1:15" x14ac:dyDescent="0.35">
      <c r="A304" s="1">
        <v>45959</v>
      </c>
      <c r="B304">
        <v>170</v>
      </c>
      <c r="C304">
        <f t="shared" si="11"/>
        <v>0.18881118881118875</v>
      </c>
      <c r="I304" s="1">
        <v>45953</v>
      </c>
      <c r="J304">
        <v>61</v>
      </c>
      <c r="K304">
        <v>125</v>
      </c>
      <c r="L304">
        <v>193</v>
      </c>
      <c r="M304" s="12">
        <f t="shared" si="12"/>
        <v>-7.8780877853114342E-2</v>
      </c>
      <c r="N304" s="12">
        <f t="shared" si="12"/>
        <v>0.127833371509885</v>
      </c>
      <c r="O304" s="12">
        <f t="shared" si="12"/>
        <v>0.21926507198563891</v>
      </c>
    </row>
    <row r="305" spans="1:15" x14ac:dyDescent="0.35">
      <c r="A305" s="1">
        <v>45960</v>
      </c>
      <c r="B305">
        <v>156</v>
      </c>
      <c r="C305">
        <f t="shared" si="11"/>
        <v>-8.2352941176470629E-2</v>
      </c>
      <c r="I305" s="1">
        <v>45954</v>
      </c>
      <c r="J305">
        <v>61</v>
      </c>
      <c r="K305">
        <v>106</v>
      </c>
      <c r="L305">
        <v>198</v>
      </c>
      <c r="M305" s="12">
        <f t="shared" si="12"/>
        <v>0</v>
      </c>
      <c r="N305" s="12">
        <f t="shared" si="12"/>
        <v>-0.16487464319023401</v>
      </c>
      <c r="O305" s="12">
        <f t="shared" si="12"/>
        <v>2.5576841789649776E-2</v>
      </c>
    </row>
    <row r="306" spans="1:15" x14ac:dyDescent="0.35">
      <c r="A306" s="1">
        <v>45961</v>
      </c>
      <c r="B306">
        <v>140</v>
      </c>
      <c r="C306">
        <f t="shared" si="11"/>
        <v>-0.10256410256410253</v>
      </c>
      <c r="I306" s="1">
        <v>45955</v>
      </c>
      <c r="J306">
        <v>68</v>
      </c>
      <c r="K306">
        <v>127</v>
      </c>
      <c r="L306">
        <v>170</v>
      </c>
      <c r="M306" s="12">
        <f t="shared" si="12"/>
        <v>0.10863384100279537</v>
      </c>
      <c r="N306" s="12">
        <f t="shared" si="12"/>
        <v>0.18074799234652419</v>
      </c>
      <c r="O306" s="12">
        <f t="shared" si="12"/>
        <v>-0.15246859364427351</v>
      </c>
    </row>
    <row r="307" spans="1:15" x14ac:dyDescent="0.35">
      <c r="A307" s="1">
        <v>45962</v>
      </c>
      <c r="B307">
        <v>161</v>
      </c>
      <c r="C307">
        <f t="shared" si="11"/>
        <v>0.14999999999999991</v>
      </c>
      <c r="I307" s="1">
        <v>45956</v>
      </c>
      <c r="J307">
        <v>65</v>
      </c>
      <c r="K307">
        <v>116</v>
      </c>
      <c r="L307">
        <v>198</v>
      </c>
      <c r="M307" s="12">
        <f t="shared" si="12"/>
        <v>-4.5120435280469544E-2</v>
      </c>
      <c r="N307" s="12">
        <f t="shared" si="12"/>
        <v>-9.0596895352226578E-2</v>
      </c>
      <c r="O307" s="12">
        <f t="shared" si="12"/>
        <v>0.15246859364427354</v>
      </c>
    </row>
    <row r="308" spans="1:15" x14ac:dyDescent="0.35">
      <c r="A308" s="1">
        <v>45963</v>
      </c>
      <c r="B308">
        <v>199</v>
      </c>
      <c r="C308">
        <f t="shared" si="11"/>
        <v>0.2360248447204969</v>
      </c>
      <c r="I308" s="1">
        <v>45957</v>
      </c>
      <c r="J308">
        <v>81</v>
      </c>
      <c r="K308">
        <v>103</v>
      </c>
      <c r="L308">
        <v>193</v>
      </c>
      <c r="M308" s="12">
        <f t="shared" si="12"/>
        <v>0.22006188477680166</v>
      </c>
      <c r="N308" s="12">
        <f t="shared" si="12"/>
        <v>-0.11886120287672881</v>
      </c>
      <c r="O308" s="12">
        <f t="shared" si="12"/>
        <v>-2.5576841789649737E-2</v>
      </c>
    </row>
    <row r="309" spans="1:15" x14ac:dyDescent="0.35">
      <c r="A309" s="1">
        <v>45964</v>
      </c>
      <c r="B309">
        <v>159</v>
      </c>
      <c r="C309">
        <f t="shared" si="11"/>
        <v>-0.20100502512562812</v>
      </c>
      <c r="I309" s="1">
        <v>45958</v>
      </c>
      <c r="J309">
        <v>82</v>
      </c>
      <c r="K309">
        <v>125</v>
      </c>
      <c r="L309">
        <v>189</v>
      </c>
      <c r="M309" s="12">
        <f t="shared" si="12"/>
        <v>1.2270092591814401E-2</v>
      </c>
      <c r="N309" s="12">
        <f t="shared" si="12"/>
        <v>0.19358474907266526</v>
      </c>
      <c r="O309" s="12">
        <f t="shared" si="12"/>
        <v>-2.0943173845243135E-2</v>
      </c>
    </row>
    <row r="310" spans="1:15" x14ac:dyDescent="0.35">
      <c r="A310" s="1">
        <v>45965</v>
      </c>
      <c r="B310">
        <v>189</v>
      </c>
      <c r="C310">
        <f t="shared" si="11"/>
        <v>0.18867924528301883</v>
      </c>
      <c r="I310" s="1">
        <v>45959</v>
      </c>
      <c r="J310">
        <v>79</v>
      </c>
      <c r="K310">
        <v>111</v>
      </c>
      <c r="L310">
        <v>172</v>
      </c>
      <c r="M310" s="12">
        <f t="shared" si="12"/>
        <v>-3.7271394797231655E-2</v>
      </c>
      <c r="N310" s="12">
        <f t="shared" si="12"/>
        <v>-0.11878353598996698</v>
      </c>
      <c r="O310" s="12">
        <f t="shared" si="12"/>
        <v>-9.4252538246189399E-2</v>
      </c>
    </row>
  </sheetData>
  <mergeCells count="20">
    <mergeCell ref="P42:S42"/>
    <mergeCell ref="P43:S43"/>
    <mergeCell ref="I1:S2"/>
    <mergeCell ref="P36:S36"/>
    <mergeCell ref="P34:S34"/>
    <mergeCell ref="P37:S37"/>
    <mergeCell ref="P39:S39"/>
    <mergeCell ref="P40:S40"/>
    <mergeCell ref="P27:S27"/>
    <mergeCell ref="P28:S28"/>
    <mergeCell ref="P30:S30"/>
    <mergeCell ref="P31:S31"/>
    <mergeCell ref="P33:S33"/>
    <mergeCell ref="P21:S21"/>
    <mergeCell ref="P24:S24"/>
    <mergeCell ref="P22:S22"/>
    <mergeCell ref="P25:S25"/>
    <mergeCell ref="E16:F16"/>
    <mergeCell ref="A1:G1"/>
    <mergeCell ref="P14:S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6C1-7F98-49CC-BED1-588996055791}">
  <dimension ref="A1:R311"/>
  <sheetViews>
    <sheetView workbookViewId="0">
      <selection sqref="A1:G1"/>
    </sheetView>
  </sheetViews>
  <sheetFormatPr defaultRowHeight="14.5" x14ac:dyDescent="0.35"/>
  <cols>
    <col min="1" max="1" width="7.08984375" bestFit="1" customWidth="1"/>
    <col min="2" max="2" width="14.08984375" bestFit="1" customWidth="1"/>
    <col min="3" max="3" width="12.453125" bestFit="1" customWidth="1"/>
    <col min="4" max="4" width="24" bestFit="1" customWidth="1"/>
    <col min="5" max="5" width="11" bestFit="1" customWidth="1"/>
    <col min="6" max="6" width="12.453125" bestFit="1" customWidth="1"/>
    <col min="8" max="8" width="8.7265625" style="9"/>
    <col min="9" max="9" width="7.08984375" bestFit="1" customWidth="1"/>
    <col min="10" max="10" width="10.36328125" bestFit="1" customWidth="1"/>
    <col min="11" max="11" width="10.26953125" bestFit="1" customWidth="1"/>
    <col min="12" max="12" width="10.90625" bestFit="1" customWidth="1"/>
    <col min="13" max="13" width="15.90625" bestFit="1" customWidth="1"/>
    <col min="14" max="14" width="16.1796875" bestFit="1" customWidth="1"/>
    <col min="15" max="15" width="16.81640625" bestFit="1" customWidth="1"/>
    <col min="16" max="16" width="14.453125" bestFit="1" customWidth="1"/>
    <col min="17" max="18" width="16.54296875" bestFit="1" customWidth="1"/>
  </cols>
  <sheetData>
    <row r="1" spans="1:18" x14ac:dyDescent="0.35">
      <c r="A1" s="8" t="s">
        <v>16</v>
      </c>
      <c r="B1" s="8"/>
      <c r="C1" s="8"/>
      <c r="D1" s="8"/>
      <c r="E1" s="8"/>
      <c r="F1" s="8"/>
      <c r="G1" s="8"/>
      <c r="I1" s="17" t="s">
        <v>17</v>
      </c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35">
      <c r="A3" s="1">
        <v>45658</v>
      </c>
      <c r="B3">
        <v>174</v>
      </c>
      <c r="D3" s="3">
        <f>-_xlfn.PERCENTILE.INC(C3:C310, 0.05)</f>
        <v>0.36363953488372092</v>
      </c>
      <c r="E3" s="3">
        <f>-AVERAGEIF(C3:C310,"&lt;="&amp;D3)</f>
        <v>4.8709528200721365E-2</v>
      </c>
      <c r="I3" s="2" t="s">
        <v>18</v>
      </c>
      <c r="J3" s="2" t="s">
        <v>19</v>
      </c>
      <c r="K3" s="2" t="s">
        <v>34</v>
      </c>
    </row>
    <row r="4" spans="1:18" x14ac:dyDescent="0.35">
      <c r="A4" s="1">
        <v>45659</v>
      </c>
      <c r="B4">
        <v>170</v>
      </c>
      <c r="C4">
        <f>(B4/B3)-1</f>
        <v>-2.2988505747126409E-2</v>
      </c>
      <c r="D4">
        <f>D3*F7</f>
        <v>363639.53488372092</v>
      </c>
      <c r="E4">
        <f>E3*F7</f>
        <v>48709.528200721368</v>
      </c>
      <c r="F4" s="2" t="s">
        <v>15</v>
      </c>
      <c r="I4" t="s">
        <v>20</v>
      </c>
      <c r="J4">
        <v>400000</v>
      </c>
      <c r="K4">
        <f>J4/$J$7</f>
        <v>0.4</v>
      </c>
    </row>
    <row r="5" spans="1:18" x14ac:dyDescent="0.35">
      <c r="A5" s="1">
        <v>45660</v>
      </c>
      <c r="B5">
        <v>173</v>
      </c>
      <c r="C5">
        <f t="shared" ref="C5:C68" si="0">(B5/B4)-1</f>
        <v>1.7647058823529349E-2</v>
      </c>
      <c r="I5" t="s">
        <v>21</v>
      </c>
      <c r="J5">
        <v>300000</v>
      </c>
      <c r="K5">
        <f t="shared" ref="K5:K7" si="1">J5/$J$7</f>
        <v>0.3</v>
      </c>
    </row>
    <row r="6" spans="1:18" x14ac:dyDescent="0.35">
      <c r="A6" s="1">
        <v>45661</v>
      </c>
      <c r="B6">
        <v>172</v>
      </c>
      <c r="C6">
        <f t="shared" si="0"/>
        <v>-5.7803468208093012E-3</v>
      </c>
      <c r="I6" t="s">
        <v>22</v>
      </c>
      <c r="J6">
        <v>300000</v>
      </c>
      <c r="K6">
        <f t="shared" si="1"/>
        <v>0.3</v>
      </c>
      <c r="O6" s="16"/>
    </row>
    <row r="7" spans="1:18" x14ac:dyDescent="0.35">
      <c r="A7" s="1">
        <v>45662</v>
      </c>
      <c r="B7">
        <v>110</v>
      </c>
      <c r="C7">
        <f t="shared" si="0"/>
        <v>-0.36046511627906974</v>
      </c>
      <c r="D7" s="7" t="s">
        <v>14</v>
      </c>
      <c r="E7" s="7"/>
      <c r="F7">
        <f>1000000</f>
        <v>1000000</v>
      </c>
      <c r="I7" t="s">
        <v>23</v>
      </c>
      <c r="J7">
        <f>SUM(J4:J6)</f>
        <v>1000000</v>
      </c>
      <c r="K7">
        <f t="shared" si="1"/>
        <v>1</v>
      </c>
    </row>
    <row r="8" spans="1:18" x14ac:dyDescent="0.35">
      <c r="A8" s="1">
        <v>45663</v>
      </c>
      <c r="B8">
        <v>138</v>
      </c>
      <c r="C8">
        <f t="shared" si="0"/>
        <v>0.25454545454545463</v>
      </c>
      <c r="Q8" s="18" t="s">
        <v>55</v>
      </c>
      <c r="R8" s="18"/>
    </row>
    <row r="9" spans="1:18" x14ac:dyDescent="0.35">
      <c r="A9" s="1">
        <v>45664</v>
      </c>
      <c r="B9">
        <v>147</v>
      </c>
      <c r="C9">
        <f t="shared" si="0"/>
        <v>6.5217391304347894E-2</v>
      </c>
      <c r="I9" s="2" t="s">
        <v>0</v>
      </c>
      <c r="J9" s="2" t="s">
        <v>24</v>
      </c>
      <c r="K9" s="2" t="s">
        <v>25</v>
      </c>
      <c r="L9" s="2" t="s">
        <v>26</v>
      </c>
      <c r="M9" s="2" t="s">
        <v>27</v>
      </c>
      <c r="N9" s="2" t="s">
        <v>28</v>
      </c>
      <c r="O9" s="2" t="s">
        <v>29</v>
      </c>
      <c r="P9" s="2" t="s">
        <v>44</v>
      </c>
      <c r="Q9" s="2" t="s">
        <v>56</v>
      </c>
      <c r="R9" s="2" t="s">
        <v>46</v>
      </c>
    </row>
    <row r="10" spans="1:18" x14ac:dyDescent="0.35">
      <c r="A10" s="1">
        <v>45665</v>
      </c>
      <c r="B10">
        <v>185</v>
      </c>
      <c r="C10">
        <f t="shared" si="0"/>
        <v>0.25850340136054428</v>
      </c>
      <c r="I10" s="1">
        <v>45658</v>
      </c>
      <c r="J10">
        <v>83</v>
      </c>
      <c r="K10">
        <v>111</v>
      </c>
      <c r="L10">
        <v>196</v>
      </c>
    </row>
    <row r="11" spans="1:18" x14ac:dyDescent="0.35">
      <c r="A11" s="1">
        <v>45666</v>
      </c>
      <c r="B11">
        <v>115</v>
      </c>
      <c r="C11">
        <f t="shared" si="0"/>
        <v>-0.3783783783783784</v>
      </c>
      <c r="I11" s="1">
        <v>45659</v>
      </c>
      <c r="J11">
        <v>89</v>
      </c>
      <c r="K11">
        <v>128</v>
      </c>
      <c r="L11">
        <v>166</v>
      </c>
      <c r="M11" s="12">
        <f>LN(J11/J10)</f>
        <v>6.979576193554192E-2</v>
      </c>
      <c r="N11" s="12">
        <f t="shared" ref="N11:O26" si="2">LN(K11/K10)</f>
        <v>0.14250006260728301</v>
      </c>
      <c r="O11" s="12">
        <f>LN(L11/L10)</f>
        <v>-0.16612687087397393</v>
      </c>
      <c r="P11" s="10">
        <f>$K$4*M11+$K$5*N11+$K$6*O11</f>
        <v>2.0830262294209485E-2</v>
      </c>
      <c r="Q11" s="3">
        <f>-_xlfn.PERCENTILE.INC(P11:P311, 1-0.95)</f>
        <v>0.13440646252607769</v>
      </c>
      <c r="R11">
        <f>Q11*J7</f>
        <v>134406.4625260777</v>
      </c>
    </row>
    <row r="12" spans="1:18" x14ac:dyDescent="0.35">
      <c r="A12" s="1">
        <v>45667</v>
      </c>
      <c r="B12">
        <v>112</v>
      </c>
      <c r="C12">
        <f t="shared" si="0"/>
        <v>-2.6086956521739091E-2</v>
      </c>
      <c r="I12" s="1">
        <v>45660</v>
      </c>
      <c r="J12">
        <v>83</v>
      </c>
      <c r="K12">
        <v>128</v>
      </c>
      <c r="L12">
        <v>199</v>
      </c>
      <c r="M12" s="12">
        <f t="shared" ref="M12:O75" si="3">LN(J12/J11)</f>
        <v>-6.9795761935541975E-2</v>
      </c>
      <c r="N12" s="12">
        <f t="shared" si="2"/>
        <v>0</v>
      </c>
      <c r="O12" s="12">
        <f t="shared" si="2"/>
        <v>0.18131703636794919</v>
      </c>
      <c r="P12" s="10">
        <f t="shared" ref="P12:P75" si="4">$K$4*M12+$K$5*N12+$K$6*O12</f>
        <v>2.6476806136167964E-2</v>
      </c>
    </row>
    <row r="13" spans="1:18" x14ac:dyDescent="0.35">
      <c r="A13" s="1">
        <v>45668</v>
      </c>
      <c r="B13">
        <v>109</v>
      </c>
      <c r="C13">
        <f t="shared" si="0"/>
        <v>-2.6785714285714302E-2</v>
      </c>
      <c r="I13" s="1">
        <v>45661</v>
      </c>
      <c r="J13">
        <v>74</v>
      </c>
      <c r="K13">
        <v>104</v>
      </c>
      <c r="L13">
        <v>161</v>
      </c>
      <c r="M13" s="12">
        <f t="shared" si="3"/>
        <v>-0.11477551459242818</v>
      </c>
      <c r="N13" s="12">
        <f t="shared" si="2"/>
        <v>-0.20763936477824449</v>
      </c>
      <c r="O13" s="12">
        <f t="shared" si="2"/>
        <v>-0.21190045974002947</v>
      </c>
      <c r="P13" s="10">
        <f t="shared" si="4"/>
        <v>-0.17177215319245348</v>
      </c>
    </row>
    <row r="14" spans="1:18" x14ac:dyDescent="0.35">
      <c r="A14" s="1">
        <v>45669</v>
      </c>
      <c r="B14">
        <v>123</v>
      </c>
      <c r="C14">
        <f t="shared" si="0"/>
        <v>0.12844036697247696</v>
      </c>
      <c r="I14" s="1">
        <v>45662</v>
      </c>
      <c r="J14">
        <v>64</v>
      </c>
      <c r="K14">
        <v>115</v>
      </c>
      <c r="L14">
        <v>178</v>
      </c>
      <c r="M14" s="12">
        <f t="shared" si="3"/>
        <v>-0.14518200984449783</v>
      </c>
      <c r="N14" s="12">
        <f t="shared" si="2"/>
        <v>0.10054122922187746</v>
      </c>
      <c r="O14" s="12">
        <f t="shared" si="2"/>
        <v>0.10037918530762223</v>
      </c>
      <c r="P14" s="10">
        <f t="shared" si="4"/>
        <v>2.2033204210507654E-3</v>
      </c>
    </row>
    <row r="15" spans="1:18" x14ac:dyDescent="0.35">
      <c r="A15" s="1">
        <v>45670</v>
      </c>
      <c r="B15">
        <v>112</v>
      </c>
      <c r="C15">
        <f t="shared" si="0"/>
        <v>-8.9430894308943132E-2</v>
      </c>
      <c r="I15" s="1">
        <v>45663</v>
      </c>
      <c r="J15">
        <v>65</v>
      </c>
      <c r="K15">
        <v>126</v>
      </c>
      <c r="L15">
        <v>168</v>
      </c>
      <c r="M15" s="12">
        <f t="shared" si="3"/>
        <v>1.5504186535965254E-2</v>
      </c>
      <c r="N15" s="12">
        <f t="shared" si="2"/>
        <v>9.1349778588227834E-2</v>
      </c>
      <c r="O15" s="12">
        <f t="shared" si="2"/>
        <v>-5.7819570888826249E-2</v>
      </c>
      <c r="P15" s="10">
        <f t="shared" si="4"/>
        <v>1.6260736924206581E-2</v>
      </c>
    </row>
    <row r="16" spans="1:18" x14ac:dyDescent="0.35">
      <c r="A16" s="1">
        <v>45671</v>
      </c>
      <c r="B16">
        <v>196</v>
      </c>
      <c r="C16">
        <f t="shared" si="0"/>
        <v>0.75</v>
      </c>
      <c r="I16" s="1">
        <v>45664</v>
      </c>
      <c r="J16">
        <v>81</v>
      </c>
      <c r="K16">
        <v>106</v>
      </c>
      <c r="L16">
        <v>153</v>
      </c>
      <c r="M16" s="12">
        <f t="shared" si="3"/>
        <v>0.22006188477680166</v>
      </c>
      <c r="N16" s="12">
        <f t="shared" si="2"/>
        <v>-0.17284281283941083</v>
      </c>
      <c r="O16" s="12">
        <f t="shared" si="2"/>
        <v>-9.3526058010823476E-2</v>
      </c>
      <c r="P16" s="10">
        <f t="shared" si="4"/>
        <v>8.114092655650388E-3</v>
      </c>
    </row>
    <row r="17" spans="1:16" x14ac:dyDescent="0.35">
      <c r="A17" s="1">
        <v>45672</v>
      </c>
      <c r="B17">
        <v>181</v>
      </c>
      <c r="C17">
        <f t="shared" si="0"/>
        <v>-7.6530612244897989E-2</v>
      </c>
      <c r="I17" s="1">
        <v>45665</v>
      </c>
      <c r="J17">
        <v>85</v>
      </c>
      <c r="K17">
        <v>114</v>
      </c>
      <c r="L17">
        <v>154</v>
      </c>
      <c r="M17" s="12">
        <f t="shared" si="3"/>
        <v>4.8202101817877686E-2</v>
      </c>
      <c r="N17" s="12">
        <f t="shared" si="2"/>
        <v>7.2759354282428301E-2</v>
      </c>
      <c r="O17" s="12">
        <f t="shared" si="2"/>
        <v>6.5146810211936723E-3</v>
      </c>
      <c r="P17" s="10">
        <f t="shared" si="4"/>
        <v>4.3063051318237663E-2</v>
      </c>
    </row>
    <row r="18" spans="1:16" x14ac:dyDescent="0.35">
      <c r="A18" s="1">
        <v>45673</v>
      </c>
      <c r="B18">
        <v>136</v>
      </c>
      <c r="C18">
        <f t="shared" si="0"/>
        <v>-0.24861878453038677</v>
      </c>
      <c r="I18" s="1">
        <v>45666</v>
      </c>
      <c r="J18">
        <v>64</v>
      </c>
      <c r="K18">
        <v>121</v>
      </c>
      <c r="L18">
        <v>176</v>
      </c>
      <c r="M18" s="12">
        <f t="shared" si="3"/>
        <v>-0.28376817313064462</v>
      </c>
      <c r="N18" s="12">
        <f t="shared" si="2"/>
        <v>5.9592097202245599E-2</v>
      </c>
      <c r="O18" s="12">
        <f t="shared" si="2"/>
        <v>0.13353139262452257</v>
      </c>
      <c r="P18" s="10">
        <f t="shared" si="4"/>
        <v>-5.5570222304227403E-2</v>
      </c>
    </row>
    <row r="19" spans="1:16" x14ac:dyDescent="0.35">
      <c r="A19" s="1">
        <v>45674</v>
      </c>
      <c r="B19">
        <v>166</v>
      </c>
      <c r="C19">
        <f t="shared" si="0"/>
        <v>0.22058823529411775</v>
      </c>
      <c r="I19" s="1">
        <v>45667</v>
      </c>
      <c r="J19">
        <v>72</v>
      </c>
      <c r="K19">
        <v>119</v>
      </c>
      <c r="L19">
        <v>165</v>
      </c>
      <c r="M19" s="12">
        <f t="shared" si="3"/>
        <v>0.11778303565638346</v>
      </c>
      <c r="N19" s="12">
        <f t="shared" si="2"/>
        <v>-1.6667052485211647E-2</v>
      </c>
      <c r="O19" s="12">
        <f t="shared" si="2"/>
        <v>-6.4538521137571178E-2</v>
      </c>
      <c r="P19" s="10">
        <f t="shared" si="4"/>
        <v>2.2751542175718537E-2</v>
      </c>
    </row>
    <row r="20" spans="1:16" x14ac:dyDescent="0.35">
      <c r="A20" s="1">
        <v>45675</v>
      </c>
      <c r="B20">
        <v>183</v>
      </c>
      <c r="C20">
        <f t="shared" si="0"/>
        <v>0.10240963855421681</v>
      </c>
      <c r="I20" s="1">
        <v>45668</v>
      </c>
      <c r="J20">
        <v>60</v>
      </c>
      <c r="K20">
        <v>102</v>
      </c>
      <c r="L20">
        <v>189</v>
      </c>
      <c r="M20" s="12">
        <f t="shared" si="3"/>
        <v>-0.18232155679395459</v>
      </c>
      <c r="N20" s="12">
        <f t="shared" si="2"/>
        <v>-0.15415067982725836</v>
      </c>
      <c r="O20" s="12">
        <f t="shared" si="2"/>
        <v>0.13580154115906182</v>
      </c>
      <c r="P20" s="10">
        <f t="shared" si="4"/>
        <v>-7.8433364318040794E-2</v>
      </c>
    </row>
    <row r="21" spans="1:16" x14ac:dyDescent="0.35">
      <c r="A21" s="1">
        <v>45676</v>
      </c>
      <c r="B21">
        <v>175</v>
      </c>
      <c r="C21">
        <f t="shared" si="0"/>
        <v>-4.3715846994535568E-2</v>
      </c>
      <c r="I21" s="1">
        <v>45669</v>
      </c>
      <c r="J21">
        <v>80</v>
      </c>
      <c r="K21">
        <v>120</v>
      </c>
      <c r="L21">
        <v>158</v>
      </c>
      <c r="M21" s="12">
        <f t="shared" si="3"/>
        <v>0.28768207245178085</v>
      </c>
      <c r="N21" s="12">
        <f t="shared" si="2"/>
        <v>0.16251892949777494</v>
      </c>
      <c r="O21" s="12">
        <f t="shared" si="2"/>
        <v>-0.17915198203267563</v>
      </c>
      <c r="P21" s="10">
        <f t="shared" si="4"/>
        <v>0.11008291322024213</v>
      </c>
    </row>
    <row r="22" spans="1:16" x14ac:dyDescent="0.35">
      <c r="A22" s="1">
        <v>45677</v>
      </c>
      <c r="B22">
        <v>122</v>
      </c>
      <c r="C22">
        <f t="shared" si="0"/>
        <v>-0.30285714285714282</v>
      </c>
      <c r="I22" s="1">
        <v>45670</v>
      </c>
      <c r="J22">
        <v>75</v>
      </c>
      <c r="K22">
        <v>109</v>
      </c>
      <c r="L22">
        <v>177</v>
      </c>
      <c r="M22" s="12">
        <f t="shared" si="3"/>
        <v>-6.4538521137571178E-2</v>
      </c>
      <c r="N22" s="12">
        <f t="shared" si="2"/>
        <v>-9.6143860552902305E-2</v>
      </c>
      <c r="O22" s="12">
        <f t="shared" si="2"/>
        <v>0.11355469954686231</v>
      </c>
      <c r="P22" s="10">
        <f t="shared" si="4"/>
        <v>-2.0592156756840466E-2</v>
      </c>
    </row>
    <row r="23" spans="1:16" x14ac:dyDescent="0.35">
      <c r="A23" s="1">
        <v>45678</v>
      </c>
      <c r="B23">
        <v>163</v>
      </c>
      <c r="C23">
        <f t="shared" si="0"/>
        <v>0.33606557377049184</v>
      </c>
      <c r="I23" s="1">
        <v>45671</v>
      </c>
      <c r="J23">
        <v>88</v>
      </c>
      <c r="K23">
        <v>111</v>
      </c>
      <c r="L23">
        <v>196</v>
      </c>
      <c r="M23" s="12">
        <f t="shared" si="3"/>
        <v>0.15984870094189604</v>
      </c>
      <c r="N23" s="12">
        <f t="shared" si="2"/>
        <v>1.8182319083190328E-2</v>
      </c>
      <c r="O23" s="12">
        <f t="shared" si="2"/>
        <v>0.10196492665668809</v>
      </c>
      <c r="P23" s="10">
        <f t="shared" si="4"/>
        <v>9.9983654098721952E-2</v>
      </c>
    </row>
    <row r="24" spans="1:16" x14ac:dyDescent="0.35">
      <c r="A24" s="1">
        <v>45679</v>
      </c>
      <c r="B24">
        <v>111</v>
      </c>
      <c r="C24">
        <f t="shared" si="0"/>
        <v>-0.31901840490797551</v>
      </c>
      <c r="I24" s="1">
        <v>45672</v>
      </c>
      <c r="J24">
        <v>84</v>
      </c>
      <c r="K24">
        <v>112</v>
      </c>
      <c r="L24">
        <v>168</v>
      </c>
      <c r="M24" s="12">
        <f t="shared" si="3"/>
        <v>-4.6520015634892817E-2</v>
      </c>
      <c r="N24" s="12">
        <f t="shared" si="2"/>
        <v>8.9686699827603161E-3</v>
      </c>
      <c r="O24" s="12">
        <f t="shared" si="2"/>
        <v>-0.15415067982725836</v>
      </c>
      <c r="P24" s="10">
        <f t="shared" si="4"/>
        <v>-6.2162609207306541E-2</v>
      </c>
    </row>
    <row r="25" spans="1:16" x14ac:dyDescent="0.35">
      <c r="A25" s="1">
        <v>45680</v>
      </c>
      <c r="B25">
        <v>131</v>
      </c>
      <c r="C25">
        <f t="shared" si="0"/>
        <v>0.18018018018018012</v>
      </c>
      <c r="I25" s="1">
        <v>45673</v>
      </c>
      <c r="J25">
        <v>77</v>
      </c>
      <c r="K25">
        <v>113</v>
      </c>
      <c r="L25">
        <v>195</v>
      </c>
      <c r="M25" s="12">
        <f t="shared" si="3"/>
        <v>-8.701137698962981E-2</v>
      </c>
      <c r="N25" s="12">
        <f t="shared" si="2"/>
        <v>8.8889474172459942E-3</v>
      </c>
      <c r="O25" s="12">
        <f t="shared" si="2"/>
        <v>0.14903557916048796</v>
      </c>
      <c r="P25" s="10">
        <f t="shared" si="4"/>
        <v>1.2572807177468261E-2</v>
      </c>
    </row>
    <row r="26" spans="1:16" x14ac:dyDescent="0.35">
      <c r="A26" s="1">
        <v>45681</v>
      </c>
      <c r="B26">
        <v>160</v>
      </c>
      <c r="C26">
        <f t="shared" si="0"/>
        <v>0.22137404580152675</v>
      </c>
      <c r="I26" s="1">
        <v>45674</v>
      </c>
      <c r="J26">
        <v>75</v>
      </c>
      <c r="K26">
        <v>126</v>
      </c>
      <c r="L26">
        <v>150</v>
      </c>
      <c r="M26" s="12">
        <f t="shared" si="3"/>
        <v>-2.6317308317373417E-2</v>
      </c>
      <c r="N26" s="12">
        <f t="shared" si="2"/>
        <v>0.10889408823913739</v>
      </c>
      <c r="O26" s="12">
        <f t="shared" si="2"/>
        <v>-0.262364264467491</v>
      </c>
      <c r="P26" s="10">
        <f t="shared" si="4"/>
        <v>-5.6567976195455449E-2</v>
      </c>
    </row>
    <row r="27" spans="1:16" x14ac:dyDescent="0.35">
      <c r="A27" s="1">
        <v>45682</v>
      </c>
      <c r="B27">
        <v>167</v>
      </c>
      <c r="C27">
        <f t="shared" si="0"/>
        <v>4.3749999999999956E-2</v>
      </c>
      <c r="I27" s="1">
        <v>45675</v>
      </c>
      <c r="J27">
        <v>64</v>
      </c>
      <c r="K27">
        <v>119</v>
      </c>
      <c r="L27">
        <v>154</v>
      </c>
      <c r="M27" s="12">
        <f t="shared" si="3"/>
        <v>-0.15860503017663852</v>
      </c>
      <c r="N27" s="12">
        <f t="shared" si="3"/>
        <v>-5.7158413839948637E-2</v>
      </c>
      <c r="O27" s="12">
        <f t="shared" si="3"/>
        <v>2.6317308317373358E-2</v>
      </c>
      <c r="P27" s="10">
        <f t="shared" si="4"/>
        <v>-7.2694343727427987E-2</v>
      </c>
    </row>
    <row r="28" spans="1:16" x14ac:dyDescent="0.35">
      <c r="A28" s="1">
        <v>45683</v>
      </c>
      <c r="B28">
        <v>127</v>
      </c>
      <c r="C28">
        <f t="shared" si="0"/>
        <v>-0.23952095808383234</v>
      </c>
      <c r="I28" s="1">
        <v>45676</v>
      </c>
      <c r="J28">
        <v>79</v>
      </c>
      <c r="K28">
        <v>129</v>
      </c>
      <c r="L28">
        <v>200</v>
      </c>
      <c r="M28" s="12">
        <f t="shared" si="3"/>
        <v>0.21056476910734964</v>
      </c>
      <c r="N28" s="12">
        <f t="shared" si="3"/>
        <v>8.0688911250142659E-2</v>
      </c>
      <c r="O28" s="12">
        <f t="shared" si="3"/>
        <v>0.26136476413440751</v>
      </c>
      <c r="P28" s="10">
        <f t="shared" si="4"/>
        <v>0.18684201025830491</v>
      </c>
    </row>
    <row r="29" spans="1:16" x14ac:dyDescent="0.35">
      <c r="A29" s="1">
        <v>45684</v>
      </c>
      <c r="B29">
        <v>135</v>
      </c>
      <c r="C29">
        <f t="shared" si="0"/>
        <v>6.2992125984252079E-2</v>
      </c>
      <c r="I29" s="1">
        <v>45677</v>
      </c>
      <c r="J29">
        <v>72</v>
      </c>
      <c r="K29">
        <v>127</v>
      </c>
      <c r="L29">
        <v>161</v>
      </c>
      <c r="M29" s="12">
        <f t="shared" si="3"/>
        <v>-9.2781733450966214E-2</v>
      </c>
      <c r="N29" s="12">
        <f t="shared" si="3"/>
        <v>-1.562531790308087E-2</v>
      </c>
      <c r="O29" s="12">
        <f t="shared" si="3"/>
        <v>-0.21691300156357363</v>
      </c>
      <c r="P29" s="10">
        <f t="shared" si="4"/>
        <v>-0.10687418922038283</v>
      </c>
    </row>
    <row r="30" spans="1:16" x14ac:dyDescent="0.35">
      <c r="A30" s="1">
        <v>45685</v>
      </c>
      <c r="B30">
        <v>123</v>
      </c>
      <c r="C30">
        <f t="shared" si="0"/>
        <v>-8.8888888888888906E-2</v>
      </c>
      <c r="I30" s="1">
        <v>45678</v>
      </c>
      <c r="J30">
        <v>77</v>
      </c>
      <c r="K30">
        <v>101</v>
      </c>
      <c r="L30">
        <v>150</v>
      </c>
      <c r="M30" s="12">
        <f t="shared" si="3"/>
        <v>6.713930283762852E-2</v>
      </c>
      <c r="N30" s="12">
        <f t="shared" si="3"/>
        <v>-0.22906656961733179</v>
      </c>
      <c r="O30" s="12">
        <f t="shared" si="3"/>
        <v>-7.0769070888207261E-2</v>
      </c>
      <c r="P30" s="10">
        <f t="shared" si="4"/>
        <v>-6.3094971016610296E-2</v>
      </c>
    </row>
    <row r="31" spans="1:16" x14ac:dyDescent="0.35">
      <c r="A31" s="1">
        <v>45686</v>
      </c>
      <c r="B31">
        <v>131</v>
      </c>
      <c r="C31">
        <f t="shared" si="0"/>
        <v>6.5040650406503975E-2</v>
      </c>
      <c r="I31" s="1">
        <v>45679</v>
      </c>
      <c r="J31">
        <v>82</v>
      </c>
      <c r="K31">
        <v>117</v>
      </c>
      <c r="L31">
        <v>188</v>
      </c>
      <c r="M31" s="12">
        <f t="shared" si="3"/>
        <v>6.2913825410569182E-2</v>
      </c>
      <c r="N31" s="12">
        <f t="shared" si="3"/>
        <v>0.1470534179564966</v>
      </c>
      <c r="O31" s="12">
        <f t="shared" si="3"/>
        <v>0.22580666873369351</v>
      </c>
      <c r="P31" s="10">
        <f t="shared" si="4"/>
        <v>0.1370235561712847</v>
      </c>
    </row>
    <row r="32" spans="1:16" x14ac:dyDescent="0.35">
      <c r="A32" s="1">
        <v>45687</v>
      </c>
      <c r="B32">
        <v>167</v>
      </c>
      <c r="C32">
        <f t="shared" si="0"/>
        <v>0.27480916030534353</v>
      </c>
      <c r="I32" s="1">
        <v>45680</v>
      </c>
      <c r="J32">
        <v>82</v>
      </c>
      <c r="K32">
        <v>120</v>
      </c>
      <c r="L32">
        <v>191</v>
      </c>
      <c r="M32" s="12">
        <f t="shared" si="3"/>
        <v>0</v>
      </c>
      <c r="N32" s="12">
        <f t="shared" si="3"/>
        <v>2.5317807984289786E-2</v>
      </c>
      <c r="O32" s="12">
        <f t="shared" si="3"/>
        <v>1.5831465216680662E-2</v>
      </c>
      <c r="P32" s="10">
        <f t="shared" si="4"/>
        <v>1.2344781960291134E-2</v>
      </c>
    </row>
    <row r="33" spans="1:16" x14ac:dyDescent="0.35">
      <c r="A33" s="1">
        <v>45688</v>
      </c>
      <c r="B33">
        <v>117</v>
      </c>
      <c r="C33">
        <f t="shared" si="0"/>
        <v>-0.29940119760479045</v>
      </c>
      <c r="I33" s="1">
        <v>45681</v>
      </c>
      <c r="J33">
        <v>79</v>
      </c>
      <c r="K33">
        <v>108</v>
      </c>
      <c r="L33">
        <v>187</v>
      </c>
      <c r="M33" s="12">
        <f t="shared" si="3"/>
        <v>-3.7271394797231655E-2</v>
      </c>
      <c r="N33" s="12">
        <f t="shared" si="3"/>
        <v>-0.10536051565782628</v>
      </c>
      <c r="O33" s="12">
        <f t="shared" si="3"/>
        <v>-2.1164811192043272E-2</v>
      </c>
      <c r="P33" s="10">
        <f t="shared" si="4"/>
        <v>-5.2866155973853531E-2</v>
      </c>
    </row>
    <row r="34" spans="1:16" x14ac:dyDescent="0.35">
      <c r="A34" s="1">
        <v>45689</v>
      </c>
      <c r="B34">
        <v>104</v>
      </c>
      <c r="C34">
        <f t="shared" si="0"/>
        <v>-0.11111111111111116</v>
      </c>
      <c r="I34" s="1">
        <v>45682</v>
      </c>
      <c r="J34">
        <v>62</v>
      </c>
      <c r="K34">
        <v>102</v>
      </c>
      <c r="L34">
        <v>168</v>
      </c>
      <c r="M34" s="12">
        <f t="shared" si="3"/>
        <v>-0.24231346742193</v>
      </c>
      <c r="N34" s="12">
        <f t="shared" si="3"/>
        <v>-5.7158413839948637E-2</v>
      </c>
      <c r="O34" s="12">
        <f t="shared" si="3"/>
        <v>-0.10714463745132766</v>
      </c>
      <c r="P34" s="10">
        <f t="shared" si="4"/>
        <v>-0.1462163023561549</v>
      </c>
    </row>
    <row r="35" spans="1:16" x14ac:dyDescent="0.35">
      <c r="A35" s="1">
        <v>45690</v>
      </c>
      <c r="B35">
        <v>147</v>
      </c>
      <c r="C35">
        <f t="shared" si="0"/>
        <v>0.41346153846153855</v>
      </c>
      <c r="I35" s="1">
        <v>45683</v>
      </c>
      <c r="J35">
        <v>70</v>
      </c>
      <c r="K35">
        <v>110</v>
      </c>
      <c r="L35">
        <v>166</v>
      </c>
      <c r="M35" s="12">
        <f t="shared" si="3"/>
        <v>0.12136085700426753</v>
      </c>
      <c r="N35" s="12">
        <f t="shared" si="3"/>
        <v>7.5507552508145101E-2</v>
      </c>
      <c r="O35" s="12">
        <f t="shared" si="3"/>
        <v>-1.1976191046715649E-2</v>
      </c>
      <c r="P35" s="10">
        <f t="shared" si="4"/>
        <v>6.7603751240135859E-2</v>
      </c>
    </row>
    <row r="36" spans="1:16" x14ac:dyDescent="0.35">
      <c r="A36" s="1">
        <v>45691</v>
      </c>
      <c r="B36">
        <v>105</v>
      </c>
      <c r="C36">
        <f t="shared" si="0"/>
        <v>-0.2857142857142857</v>
      </c>
      <c r="I36" s="1">
        <v>45684</v>
      </c>
      <c r="J36">
        <v>86</v>
      </c>
      <c r="K36">
        <v>120</v>
      </c>
      <c r="L36">
        <v>187</v>
      </c>
      <c r="M36" s="12">
        <f t="shared" si="3"/>
        <v>0.20585205420414882</v>
      </c>
      <c r="N36" s="12">
        <f t="shared" si="3"/>
        <v>8.7011376989629699E-2</v>
      </c>
      <c r="O36" s="12">
        <f t="shared" si="3"/>
        <v>0.11912082849804341</v>
      </c>
      <c r="P36" s="10">
        <f t="shared" si="4"/>
        <v>0.14418048332796146</v>
      </c>
    </row>
    <row r="37" spans="1:16" x14ac:dyDescent="0.35">
      <c r="A37" s="1">
        <v>45692</v>
      </c>
      <c r="B37">
        <v>183</v>
      </c>
      <c r="C37">
        <f t="shared" si="0"/>
        <v>0.74285714285714288</v>
      </c>
      <c r="I37" s="1">
        <v>45685</v>
      </c>
      <c r="J37">
        <v>86</v>
      </c>
      <c r="K37">
        <v>120</v>
      </c>
      <c r="L37">
        <v>171</v>
      </c>
      <c r="M37" s="12">
        <f t="shared" si="3"/>
        <v>0</v>
      </c>
      <c r="N37" s="12">
        <f t="shared" si="3"/>
        <v>0</v>
      </c>
      <c r="O37" s="12">
        <f t="shared" si="3"/>
        <v>-8.9445060351926786E-2</v>
      </c>
      <c r="P37" s="10">
        <f t="shared" si="4"/>
        <v>-2.6833518105578037E-2</v>
      </c>
    </row>
    <row r="38" spans="1:16" x14ac:dyDescent="0.35">
      <c r="A38" s="1">
        <v>45693</v>
      </c>
      <c r="B38">
        <v>174</v>
      </c>
      <c r="C38">
        <f t="shared" si="0"/>
        <v>-4.9180327868852514E-2</v>
      </c>
      <c r="I38" s="1">
        <v>45686</v>
      </c>
      <c r="J38">
        <v>70</v>
      </c>
      <c r="K38">
        <v>128</v>
      </c>
      <c r="L38">
        <v>171</v>
      </c>
      <c r="M38" s="12">
        <f t="shared" si="3"/>
        <v>-0.20585205420414873</v>
      </c>
      <c r="N38" s="12">
        <f t="shared" si="3"/>
        <v>6.4538521137571164E-2</v>
      </c>
      <c r="O38" s="12">
        <f t="shared" si="3"/>
        <v>0</v>
      </c>
      <c r="P38" s="10">
        <f t="shared" si="4"/>
        <v>-6.2979265340388155E-2</v>
      </c>
    </row>
    <row r="39" spans="1:16" x14ac:dyDescent="0.35">
      <c r="A39" s="1">
        <v>45694</v>
      </c>
      <c r="B39">
        <v>197</v>
      </c>
      <c r="C39">
        <f t="shared" si="0"/>
        <v>0.13218390804597702</v>
      </c>
      <c r="I39" s="1">
        <v>45687</v>
      </c>
      <c r="J39">
        <v>79</v>
      </c>
      <c r="K39">
        <v>127</v>
      </c>
      <c r="L39">
        <v>199</v>
      </c>
      <c r="M39" s="12">
        <f t="shared" si="3"/>
        <v>0.12095261041766249</v>
      </c>
      <c r="N39" s="12">
        <f t="shared" si="3"/>
        <v>-7.8431774610258926E-3</v>
      </c>
      <c r="O39" s="12">
        <f t="shared" si="3"/>
        <v>0.15164126822183255</v>
      </c>
      <c r="P39" s="10">
        <f t="shared" si="4"/>
        <v>9.1520471395307001E-2</v>
      </c>
    </row>
    <row r="40" spans="1:16" x14ac:dyDescent="0.35">
      <c r="A40" s="1">
        <v>45695</v>
      </c>
      <c r="B40">
        <v>168</v>
      </c>
      <c r="C40">
        <f t="shared" si="0"/>
        <v>-0.14720812182741116</v>
      </c>
      <c r="I40" s="1">
        <v>45688</v>
      </c>
      <c r="J40">
        <v>72</v>
      </c>
      <c r="K40">
        <v>113</v>
      </c>
      <c r="L40">
        <v>199</v>
      </c>
      <c r="M40" s="12">
        <f t="shared" si="3"/>
        <v>-9.2781733450966214E-2</v>
      </c>
      <c r="N40" s="12">
        <f t="shared" si="3"/>
        <v>-0.11679926774625074</v>
      </c>
      <c r="O40" s="12">
        <f t="shared" si="3"/>
        <v>0</v>
      </c>
      <c r="P40" s="10">
        <f t="shared" si="4"/>
        <v>-7.2152473704261699E-2</v>
      </c>
    </row>
    <row r="41" spans="1:16" x14ac:dyDescent="0.35">
      <c r="A41" s="1">
        <v>45696</v>
      </c>
      <c r="B41">
        <v>141</v>
      </c>
      <c r="C41">
        <f t="shared" si="0"/>
        <v>-0.1607142857142857</v>
      </c>
      <c r="I41" s="1">
        <v>45689</v>
      </c>
      <c r="J41">
        <v>90</v>
      </c>
      <c r="K41">
        <v>121</v>
      </c>
      <c r="L41">
        <v>150</v>
      </c>
      <c r="M41" s="12">
        <f t="shared" si="3"/>
        <v>0.22314355131420976</v>
      </c>
      <c r="N41" s="12">
        <f t="shared" si="3"/>
        <v>6.8402726884400619E-2</v>
      </c>
      <c r="O41" s="12">
        <f t="shared" si="3"/>
        <v>-0.28266953062823658</v>
      </c>
      <c r="P41" s="10">
        <f t="shared" si="4"/>
        <v>2.497737940253314E-2</v>
      </c>
    </row>
    <row r="42" spans="1:16" x14ac:dyDescent="0.35">
      <c r="A42" s="1">
        <v>45697</v>
      </c>
      <c r="B42">
        <v>168</v>
      </c>
      <c r="C42">
        <f t="shared" si="0"/>
        <v>0.1914893617021276</v>
      </c>
      <c r="I42" s="1">
        <v>45690</v>
      </c>
      <c r="J42">
        <v>64</v>
      </c>
      <c r="K42">
        <v>127</v>
      </c>
      <c r="L42">
        <v>158</v>
      </c>
      <c r="M42" s="12">
        <f t="shared" si="3"/>
        <v>-0.34092658697059319</v>
      </c>
      <c r="N42" s="12">
        <f t="shared" si="3"/>
        <v>4.8396540861850239E-2</v>
      </c>
      <c r="O42" s="12">
        <f t="shared" si="3"/>
        <v>5.1959738930710958E-2</v>
      </c>
      <c r="P42" s="10">
        <f t="shared" si="4"/>
        <v>-0.10626375085046891</v>
      </c>
    </row>
    <row r="43" spans="1:16" x14ac:dyDescent="0.35">
      <c r="A43" s="1">
        <v>45698</v>
      </c>
      <c r="B43">
        <v>102</v>
      </c>
      <c r="C43">
        <f t="shared" si="0"/>
        <v>-0.3928571428571429</v>
      </c>
      <c r="I43" s="1">
        <v>45691</v>
      </c>
      <c r="J43">
        <v>66</v>
      </c>
      <c r="K43">
        <v>100</v>
      </c>
      <c r="L43">
        <v>193</v>
      </c>
      <c r="M43" s="12">
        <f t="shared" si="3"/>
        <v>3.0771658666753687E-2</v>
      </c>
      <c r="N43" s="12">
        <f t="shared" si="3"/>
        <v>-0.23901690047049984</v>
      </c>
      <c r="O43" s="12">
        <f t="shared" si="3"/>
        <v>0.20009515587791882</v>
      </c>
      <c r="P43" s="10">
        <f t="shared" si="4"/>
        <v>6.321400889271675E-4</v>
      </c>
    </row>
    <row r="44" spans="1:16" x14ac:dyDescent="0.35">
      <c r="A44" s="1">
        <v>45699</v>
      </c>
      <c r="B44">
        <v>134</v>
      </c>
      <c r="C44">
        <f t="shared" si="0"/>
        <v>0.31372549019607843</v>
      </c>
      <c r="I44" s="1">
        <v>45692</v>
      </c>
      <c r="J44">
        <v>61</v>
      </c>
      <c r="K44">
        <v>108</v>
      </c>
      <c r="L44">
        <v>181</v>
      </c>
      <c r="M44" s="12">
        <f t="shared" si="3"/>
        <v>-7.8780877853114342E-2</v>
      </c>
      <c r="N44" s="12">
        <f t="shared" si="3"/>
        <v>7.6961041136128394E-2</v>
      </c>
      <c r="O44" s="12">
        <f t="shared" si="3"/>
        <v>-6.4193157639059806E-2</v>
      </c>
      <c r="P44" s="10">
        <f t="shared" si="4"/>
        <v>-2.7681986092125164E-2</v>
      </c>
    </row>
    <row r="45" spans="1:16" x14ac:dyDescent="0.35">
      <c r="A45" s="1">
        <v>45700</v>
      </c>
      <c r="B45">
        <v>199</v>
      </c>
      <c r="C45">
        <f t="shared" si="0"/>
        <v>0.4850746268656716</v>
      </c>
      <c r="I45" s="1">
        <v>45693</v>
      </c>
      <c r="J45">
        <v>73</v>
      </c>
      <c r="K45">
        <v>126</v>
      </c>
      <c r="L45">
        <v>179</v>
      </c>
      <c r="M45" s="12">
        <f t="shared" si="3"/>
        <v>0.17958557697507987</v>
      </c>
      <c r="N45" s="12">
        <f t="shared" si="3"/>
        <v>0.15415067982725836</v>
      </c>
      <c r="O45" s="12">
        <f t="shared" si="3"/>
        <v>-1.1111225425070722E-2</v>
      </c>
      <c r="P45" s="10">
        <f t="shared" si="4"/>
        <v>0.11474606711068824</v>
      </c>
    </row>
    <row r="46" spans="1:16" x14ac:dyDescent="0.35">
      <c r="A46" s="1">
        <v>45701</v>
      </c>
      <c r="B46">
        <v>197</v>
      </c>
      <c r="C46">
        <f t="shared" si="0"/>
        <v>-1.0050251256281451E-2</v>
      </c>
      <c r="I46" s="1">
        <v>45694</v>
      </c>
      <c r="J46">
        <v>86</v>
      </c>
      <c r="K46">
        <v>118</v>
      </c>
      <c r="L46">
        <v>176</v>
      </c>
      <c r="M46" s="12">
        <f t="shared" si="3"/>
        <v>0.16388785510511664</v>
      </c>
      <c r="N46" s="12">
        <f t="shared" si="3"/>
        <v>-6.559728248581323E-2</v>
      </c>
      <c r="O46" s="12">
        <f t="shared" si="3"/>
        <v>-1.6901810802603254E-2</v>
      </c>
      <c r="P46" s="10">
        <f t="shared" si="4"/>
        <v>4.080541405552171E-2</v>
      </c>
    </row>
    <row r="47" spans="1:16" x14ac:dyDescent="0.35">
      <c r="A47" s="1">
        <v>45702</v>
      </c>
      <c r="B47">
        <v>138</v>
      </c>
      <c r="C47">
        <f t="shared" si="0"/>
        <v>-0.29949238578680204</v>
      </c>
      <c r="I47" s="1">
        <v>45695</v>
      </c>
      <c r="J47">
        <v>69</v>
      </c>
      <c r="K47">
        <v>101</v>
      </c>
      <c r="L47">
        <v>170</v>
      </c>
      <c r="M47" s="12">
        <f t="shared" si="3"/>
        <v>-0.22024079165624838</v>
      </c>
      <c r="N47" s="12">
        <f t="shared" si="3"/>
        <v>-0.15556410762440526</v>
      </c>
      <c r="O47" s="12">
        <f t="shared" si="3"/>
        <v>-3.4685557987889984E-2</v>
      </c>
      <c r="P47" s="10">
        <f t="shared" si="4"/>
        <v>-0.14517121634618793</v>
      </c>
    </row>
    <row r="48" spans="1:16" x14ac:dyDescent="0.35">
      <c r="A48" s="1">
        <v>45703</v>
      </c>
      <c r="B48">
        <v>170</v>
      </c>
      <c r="C48">
        <f t="shared" si="0"/>
        <v>0.23188405797101441</v>
      </c>
      <c r="I48" s="1">
        <v>45696</v>
      </c>
      <c r="J48">
        <v>75</v>
      </c>
      <c r="K48">
        <v>112</v>
      </c>
      <c r="L48">
        <v>162</v>
      </c>
      <c r="M48" s="12">
        <f t="shared" si="3"/>
        <v>8.3381608939051E-2</v>
      </c>
      <c r="N48" s="12">
        <f t="shared" si="3"/>
        <v>0.10337835445383518</v>
      </c>
      <c r="O48" s="12">
        <f t="shared" si="3"/>
        <v>-4.8202101817877749E-2</v>
      </c>
      <c r="P48" s="10">
        <f t="shared" si="4"/>
        <v>4.9905519366407622E-2</v>
      </c>
    </row>
    <row r="49" spans="1:16" x14ac:dyDescent="0.35">
      <c r="A49" s="1">
        <v>45704</v>
      </c>
      <c r="B49">
        <v>163</v>
      </c>
      <c r="C49">
        <f t="shared" si="0"/>
        <v>-4.1176470588235259E-2</v>
      </c>
      <c r="I49" s="1">
        <v>45697</v>
      </c>
      <c r="J49">
        <v>72</v>
      </c>
      <c r="K49">
        <v>101</v>
      </c>
      <c r="L49">
        <v>167</v>
      </c>
      <c r="M49" s="12">
        <f t="shared" si="3"/>
        <v>-4.0821994520255166E-2</v>
      </c>
      <c r="N49" s="12">
        <f t="shared" si="3"/>
        <v>-0.10337835445383507</v>
      </c>
      <c r="O49" s="12">
        <f t="shared" si="3"/>
        <v>3.0397477184370948E-2</v>
      </c>
      <c r="P49" s="10">
        <f t="shared" si="4"/>
        <v>-3.82230609889413E-2</v>
      </c>
    </row>
    <row r="50" spans="1:16" x14ac:dyDescent="0.35">
      <c r="A50" s="1">
        <v>45705</v>
      </c>
      <c r="B50">
        <v>109</v>
      </c>
      <c r="C50">
        <f t="shared" si="0"/>
        <v>-0.33128834355828218</v>
      </c>
      <c r="I50" s="1">
        <v>45698</v>
      </c>
      <c r="J50">
        <v>60</v>
      </c>
      <c r="K50">
        <v>127</v>
      </c>
      <c r="L50">
        <v>198</v>
      </c>
      <c r="M50" s="12">
        <f t="shared" si="3"/>
        <v>-0.18232155679395459</v>
      </c>
      <c r="N50" s="12">
        <f t="shared" si="3"/>
        <v>0.22906656961733182</v>
      </c>
      <c r="O50" s="12">
        <f t="shared" si="3"/>
        <v>0.17027321827778014</v>
      </c>
      <c r="P50" s="10">
        <f t="shared" si="4"/>
        <v>4.6873313650951744E-2</v>
      </c>
    </row>
    <row r="51" spans="1:16" x14ac:dyDescent="0.35">
      <c r="A51" s="1">
        <v>45706</v>
      </c>
      <c r="B51">
        <v>113</v>
      </c>
      <c r="C51">
        <f t="shared" si="0"/>
        <v>3.669724770642202E-2</v>
      </c>
      <c r="I51" s="1">
        <v>45699</v>
      </c>
      <c r="J51">
        <v>76</v>
      </c>
      <c r="K51">
        <v>117</v>
      </c>
      <c r="L51">
        <v>193</v>
      </c>
      <c r="M51" s="12">
        <f t="shared" si="3"/>
        <v>0.23638877806423034</v>
      </c>
      <c r="N51" s="12">
        <f t="shared" si="3"/>
        <v>-8.2013151660835129E-2</v>
      </c>
      <c r="O51" s="12">
        <f t="shared" si="3"/>
        <v>-2.5576841789649737E-2</v>
      </c>
      <c r="P51" s="10">
        <f t="shared" si="4"/>
        <v>6.2278513190546683E-2</v>
      </c>
    </row>
    <row r="52" spans="1:16" x14ac:dyDescent="0.35">
      <c r="A52" s="1">
        <v>45707</v>
      </c>
      <c r="B52">
        <v>162</v>
      </c>
      <c r="C52">
        <f t="shared" si="0"/>
        <v>0.4336283185840708</v>
      </c>
      <c r="I52" s="1">
        <v>45700</v>
      </c>
      <c r="J52">
        <v>72</v>
      </c>
      <c r="K52">
        <v>113</v>
      </c>
      <c r="L52">
        <v>198</v>
      </c>
      <c r="M52" s="12">
        <f t="shared" si="3"/>
        <v>-5.4067221270275821E-2</v>
      </c>
      <c r="N52" s="12">
        <f t="shared" si="3"/>
        <v>-3.4786116085415542E-2</v>
      </c>
      <c r="O52" s="12">
        <f t="shared" si="3"/>
        <v>2.5576841789649776E-2</v>
      </c>
      <c r="P52" s="10">
        <f t="shared" si="4"/>
        <v>-2.4389670796840061E-2</v>
      </c>
    </row>
    <row r="53" spans="1:16" x14ac:dyDescent="0.35">
      <c r="A53" s="1">
        <v>45708</v>
      </c>
      <c r="B53">
        <v>200</v>
      </c>
      <c r="C53">
        <f t="shared" si="0"/>
        <v>0.23456790123456783</v>
      </c>
      <c r="I53" s="1">
        <v>45701</v>
      </c>
      <c r="J53">
        <v>66</v>
      </c>
      <c r="K53">
        <v>118</v>
      </c>
      <c r="L53">
        <v>171</v>
      </c>
      <c r="M53" s="12">
        <f t="shared" si="3"/>
        <v>-8.701137698962981E-2</v>
      </c>
      <c r="N53" s="12">
        <f t="shared" si="3"/>
        <v>4.3296805753324258E-2</v>
      </c>
      <c r="O53" s="12">
        <f t="shared" si="3"/>
        <v>-0.14660347419187539</v>
      </c>
      <c r="P53" s="10">
        <f t="shared" si="4"/>
        <v>-6.5796551327417269E-2</v>
      </c>
    </row>
    <row r="54" spans="1:16" x14ac:dyDescent="0.35">
      <c r="A54" s="1">
        <v>45709</v>
      </c>
      <c r="B54">
        <v>127</v>
      </c>
      <c r="C54">
        <f t="shared" si="0"/>
        <v>-0.36499999999999999</v>
      </c>
      <c r="I54" s="1">
        <v>45702</v>
      </c>
      <c r="J54">
        <v>70</v>
      </c>
      <c r="K54">
        <v>116</v>
      </c>
      <c r="L54">
        <v>168</v>
      </c>
      <c r="M54" s="12">
        <f t="shared" si="3"/>
        <v>5.8840500022933395E-2</v>
      </c>
      <c r="N54" s="12">
        <f t="shared" si="3"/>
        <v>-1.7094433359300068E-2</v>
      </c>
      <c r="O54" s="12">
        <f t="shared" si="3"/>
        <v>-1.7699577099400975E-2</v>
      </c>
      <c r="P54" s="10">
        <f t="shared" si="4"/>
        <v>1.3097996871563048E-2</v>
      </c>
    </row>
    <row r="55" spans="1:16" x14ac:dyDescent="0.35">
      <c r="A55" s="1">
        <v>45710</v>
      </c>
      <c r="B55">
        <v>143</v>
      </c>
      <c r="C55">
        <f t="shared" si="0"/>
        <v>0.12598425196850394</v>
      </c>
      <c r="I55" s="1">
        <v>45703</v>
      </c>
      <c r="J55">
        <v>64</v>
      </c>
      <c r="K55">
        <v>129</v>
      </c>
      <c r="L55">
        <v>167</v>
      </c>
      <c r="M55" s="12">
        <f t="shared" si="3"/>
        <v>-8.9612158689687166E-2</v>
      </c>
      <c r="N55" s="12">
        <f t="shared" si="3"/>
        <v>0.10622221325530742</v>
      </c>
      <c r="O55" s="12">
        <f t="shared" si="3"/>
        <v>-5.970166986503796E-3</v>
      </c>
      <c r="P55" s="10">
        <f t="shared" si="4"/>
        <v>-5.7692495952337761E-3</v>
      </c>
    </row>
    <row r="56" spans="1:16" x14ac:dyDescent="0.35">
      <c r="A56" s="1">
        <v>45711</v>
      </c>
      <c r="B56">
        <v>122</v>
      </c>
      <c r="C56">
        <f t="shared" si="0"/>
        <v>-0.14685314685314688</v>
      </c>
      <c r="I56" s="1">
        <v>45704</v>
      </c>
      <c r="J56">
        <v>84</v>
      </c>
      <c r="K56">
        <v>108</v>
      </c>
      <c r="L56">
        <v>180</v>
      </c>
      <c r="M56" s="12">
        <f t="shared" si="3"/>
        <v>0.27193371548364176</v>
      </c>
      <c r="N56" s="12">
        <f t="shared" si="3"/>
        <v>-0.17768117723745236</v>
      </c>
      <c r="O56" s="12">
        <f t="shared" si="3"/>
        <v>7.4963038473455326E-2</v>
      </c>
      <c r="P56" s="10">
        <f t="shared" si="4"/>
        <v>7.7958044564257603E-2</v>
      </c>
    </row>
    <row r="57" spans="1:16" x14ac:dyDescent="0.35">
      <c r="A57" s="1">
        <v>45712</v>
      </c>
      <c r="B57">
        <v>129</v>
      </c>
      <c r="C57">
        <f t="shared" si="0"/>
        <v>5.7377049180327822E-2</v>
      </c>
      <c r="I57" s="1">
        <v>45705</v>
      </c>
      <c r="J57">
        <v>65</v>
      </c>
      <c r="K57">
        <v>101</v>
      </c>
      <c r="L57">
        <v>155</v>
      </c>
      <c r="M57" s="12">
        <f t="shared" si="3"/>
        <v>-0.25642952894767645</v>
      </c>
      <c r="N57" s="12">
        <f t="shared" si="3"/>
        <v>-6.7010710282960198E-2</v>
      </c>
      <c r="O57" s="12">
        <f t="shared" si="3"/>
        <v>-0.1495317339709637</v>
      </c>
      <c r="P57" s="10">
        <f t="shared" si="4"/>
        <v>-0.16753454485524777</v>
      </c>
    </row>
    <row r="58" spans="1:16" x14ac:dyDescent="0.35">
      <c r="A58" s="1">
        <v>45713</v>
      </c>
      <c r="B58">
        <v>101</v>
      </c>
      <c r="C58">
        <f t="shared" si="0"/>
        <v>-0.21705426356589153</v>
      </c>
      <c r="I58" s="1">
        <v>45706</v>
      </c>
      <c r="J58">
        <v>60</v>
      </c>
      <c r="K58">
        <v>103</v>
      </c>
      <c r="L58">
        <v>177</v>
      </c>
      <c r="M58" s="12">
        <f t="shared" si="3"/>
        <v>-8.004270767353637E-2</v>
      </c>
      <c r="N58" s="12">
        <f t="shared" si="3"/>
        <v>1.9608471388376337E-2</v>
      </c>
      <c r="O58" s="12">
        <f t="shared" si="3"/>
        <v>0.13272461565458246</v>
      </c>
      <c r="P58" s="10">
        <f t="shared" si="4"/>
        <v>1.368284304347309E-2</v>
      </c>
    </row>
    <row r="59" spans="1:16" x14ac:dyDescent="0.35">
      <c r="A59" s="1">
        <v>45714</v>
      </c>
      <c r="B59">
        <v>139</v>
      </c>
      <c r="C59">
        <f t="shared" si="0"/>
        <v>0.37623762376237613</v>
      </c>
      <c r="I59" s="1">
        <v>45707</v>
      </c>
      <c r="J59">
        <v>65</v>
      </c>
      <c r="K59">
        <v>116</v>
      </c>
      <c r="L59">
        <v>190</v>
      </c>
      <c r="M59" s="12">
        <f t="shared" si="3"/>
        <v>8.0042707673536356E-2</v>
      </c>
      <c r="N59" s="12">
        <f t="shared" si="3"/>
        <v>0.11886120287672883</v>
      </c>
      <c r="O59" s="12">
        <f t="shared" si="3"/>
        <v>7.0874339586657092E-2</v>
      </c>
      <c r="P59" s="10">
        <f t="shared" si="4"/>
        <v>8.8937745808430307E-2</v>
      </c>
    </row>
    <row r="60" spans="1:16" x14ac:dyDescent="0.35">
      <c r="A60" s="1">
        <v>45715</v>
      </c>
      <c r="B60">
        <v>190</v>
      </c>
      <c r="C60">
        <f t="shared" si="0"/>
        <v>0.36690647482014382</v>
      </c>
      <c r="I60" s="1">
        <v>45708</v>
      </c>
      <c r="J60">
        <v>61</v>
      </c>
      <c r="K60">
        <v>113</v>
      </c>
      <c r="L60">
        <v>190</v>
      </c>
      <c r="M60" s="12">
        <f t="shared" si="3"/>
        <v>-6.3513405722325861E-2</v>
      </c>
      <c r="N60" s="12">
        <f t="shared" si="3"/>
        <v>-2.6202372394024072E-2</v>
      </c>
      <c r="O60" s="12">
        <f t="shared" si="3"/>
        <v>0</v>
      </c>
      <c r="P60" s="10">
        <f t="shared" si="4"/>
        <v>-3.3266074007137568E-2</v>
      </c>
    </row>
    <row r="61" spans="1:16" x14ac:dyDescent="0.35">
      <c r="A61" s="1">
        <v>45716</v>
      </c>
      <c r="B61">
        <v>162</v>
      </c>
      <c r="C61">
        <f t="shared" si="0"/>
        <v>-0.14736842105263159</v>
      </c>
      <c r="I61" s="1">
        <v>45709</v>
      </c>
      <c r="J61">
        <v>90</v>
      </c>
      <c r="K61">
        <v>100</v>
      </c>
      <c r="L61">
        <v>179</v>
      </c>
      <c r="M61" s="12">
        <f t="shared" si="3"/>
        <v>0.38893580615695389</v>
      </c>
      <c r="N61" s="12">
        <f t="shared" si="3"/>
        <v>-0.12221763272424915</v>
      </c>
      <c r="O61" s="12">
        <f t="shared" si="3"/>
        <v>-5.9638266319731105E-2</v>
      </c>
      <c r="P61" s="10">
        <f t="shared" si="4"/>
        <v>0.10101755274958751</v>
      </c>
    </row>
    <row r="62" spans="1:16" x14ac:dyDescent="0.35">
      <c r="A62" s="1">
        <v>45717</v>
      </c>
      <c r="B62">
        <v>199</v>
      </c>
      <c r="C62">
        <f t="shared" si="0"/>
        <v>0.22839506172839497</v>
      </c>
      <c r="I62" s="1">
        <v>45710</v>
      </c>
      <c r="J62">
        <v>82</v>
      </c>
      <c r="K62">
        <v>115</v>
      </c>
      <c r="L62">
        <v>178</v>
      </c>
      <c r="M62" s="12">
        <f t="shared" si="3"/>
        <v>-9.3090423066011979E-2</v>
      </c>
      <c r="N62" s="12">
        <f t="shared" si="3"/>
        <v>0.13976194237515863</v>
      </c>
      <c r="O62" s="12">
        <f t="shared" si="3"/>
        <v>-5.6022555486698981E-3</v>
      </c>
      <c r="P62" s="10">
        <f t="shared" si="4"/>
        <v>3.0117368215418295E-3</v>
      </c>
    </row>
    <row r="63" spans="1:16" x14ac:dyDescent="0.35">
      <c r="A63" s="1">
        <v>45718</v>
      </c>
      <c r="B63">
        <v>121</v>
      </c>
      <c r="C63">
        <f t="shared" si="0"/>
        <v>-0.39195979899497491</v>
      </c>
      <c r="I63" s="1">
        <v>45711</v>
      </c>
      <c r="J63">
        <v>83</v>
      </c>
      <c r="K63">
        <v>125</v>
      </c>
      <c r="L63">
        <v>194</v>
      </c>
      <c r="M63" s="12">
        <f t="shared" si="3"/>
        <v>1.212136053234482E-2</v>
      </c>
      <c r="N63" s="12">
        <f t="shared" si="3"/>
        <v>8.3381608939051E-2</v>
      </c>
      <c r="O63" s="12">
        <f t="shared" si="3"/>
        <v>8.6074608771242983E-2</v>
      </c>
      <c r="P63" s="10">
        <f t="shared" si="4"/>
        <v>5.5685409526026117E-2</v>
      </c>
    </row>
    <row r="64" spans="1:16" x14ac:dyDescent="0.35">
      <c r="A64" s="1">
        <v>45719</v>
      </c>
      <c r="B64">
        <v>167</v>
      </c>
      <c r="C64">
        <f t="shared" si="0"/>
        <v>0.38016528925619841</v>
      </c>
      <c r="I64" s="1">
        <v>45712</v>
      </c>
      <c r="J64">
        <v>81</v>
      </c>
      <c r="K64">
        <v>104</v>
      </c>
      <c r="L64">
        <v>163</v>
      </c>
      <c r="M64" s="12">
        <f t="shared" si="3"/>
        <v>-2.4391453124159124E-2</v>
      </c>
      <c r="N64" s="12">
        <f t="shared" si="3"/>
        <v>-0.1839228381609285</v>
      </c>
      <c r="O64" s="12">
        <f t="shared" si="3"/>
        <v>-0.17410795825656578</v>
      </c>
      <c r="P64" s="10">
        <f t="shared" si="4"/>
        <v>-0.11716582017491192</v>
      </c>
    </row>
    <row r="65" spans="1:16" x14ac:dyDescent="0.35">
      <c r="A65" s="1">
        <v>45720</v>
      </c>
      <c r="B65">
        <v>104</v>
      </c>
      <c r="C65">
        <f t="shared" si="0"/>
        <v>-0.3772455089820359</v>
      </c>
      <c r="I65" s="1">
        <v>45713</v>
      </c>
      <c r="J65">
        <v>61</v>
      </c>
      <c r="K65">
        <v>104</v>
      </c>
      <c r="L65">
        <v>177</v>
      </c>
      <c r="M65" s="12">
        <f t="shared" si="3"/>
        <v>-0.2835752904991275</v>
      </c>
      <c r="N65" s="12">
        <f t="shared" si="3"/>
        <v>0</v>
      </c>
      <c r="O65" s="12">
        <f t="shared" si="3"/>
        <v>8.2399531767066755E-2</v>
      </c>
      <c r="P65" s="10">
        <f t="shared" si="4"/>
        <v>-8.8710256669530974E-2</v>
      </c>
    </row>
    <row r="66" spans="1:16" x14ac:dyDescent="0.35">
      <c r="A66" s="1">
        <v>45721</v>
      </c>
      <c r="B66">
        <v>152</v>
      </c>
      <c r="C66">
        <f t="shared" si="0"/>
        <v>0.46153846153846145</v>
      </c>
      <c r="I66" s="1">
        <v>45714</v>
      </c>
      <c r="J66">
        <v>68</v>
      </c>
      <c r="K66">
        <v>110</v>
      </c>
      <c r="L66">
        <v>188</v>
      </c>
      <c r="M66" s="12">
        <f t="shared" si="3"/>
        <v>0.10863384100279537</v>
      </c>
      <c r="N66" s="12">
        <f t="shared" si="3"/>
        <v>5.6089466651043578E-2</v>
      </c>
      <c r="O66" s="12">
        <f t="shared" si="3"/>
        <v>6.0292230256120044E-2</v>
      </c>
      <c r="P66" s="10">
        <f t="shared" si="4"/>
        <v>7.8368045473267242E-2</v>
      </c>
    </row>
    <row r="67" spans="1:16" x14ac:dyDescent="0.35">
      <c r="A67" s="1">
        <v>45722</v>
      </c>
      <c r="B67">
        <v>109</v>
      </c>
      <c r="C67">
        <f t="shared" si="0"/>
        <v>-0.28289473684210531</v>
      </c>
      <c r="I67" s="1">
        <v>45715</v>
      </c>
      <c r="J67">
        <v>89</v>
      </c>
      <c r="K67">
        <v>106</v>
      </c>
      <c r="L67">
        <v>180</v>
      </c>
      <c r="M67" s="12">
        <f t="shared" si="3"/>
        <v>0.26912866455603313</v>
      </c>
      <c r="N67" s="12">
        <f t="shared" si="3"/>
        <v>-3.7041271680349097E-2</v>
      </c>
      <c r="O67" s="12">
        <f t="shared" si="3"/>
        <v>-4.348511193973878E-2</v>
      </c>
      <c r="P67" s="10">
        <f t="shared" si="4"/>
        <v>8.3493550736386882E-2</v>
      </c>
    </row>
    <row r="68" spans="1:16" x14ac:dyDescent="0.35">
      <c r="A68" s="1">
        <v>45723</v>
      </c>
      <c r="B68">
        <v>153</v>
      </c>
      <c r="C68">
        <f t="shared" si="0"/>
        <v>0.40366972477064222</v>
      </c>
      <c r="I68" s="1">
        <v>45716</v>
      </c>
      <c r="J68">
        <v>74</v>
      </c>
      <c r="K68">
        <v>117</v>
      </c>
      <c r="L68">
        <v>179</v>
      </c>
      <c r="M68" s="12">
        <f t="shared" si="3"/>
        <v>-0.18457127652797004</v>
      </c>
      <c r="N68" s="12">
        <f t="shared" si="3"/>
        <v>9.8734840685689051E-2</v>
      </c>
      <c r="O68" s="12">
        <f t="shared" si="3"/>
        <v>-5.5710450494553601E-3</v>
      </c>
      <c r="P68" s="10">
        <f t="shared" si="4"/>
        <v>-4.5879371920317907E-2</v>
      </c>
    </row>
    <row r="69" spans="1:16" x14ac:dyDescent="0.35">
      <c r="A69" s="1">
        <v>45724</v>
      </c>
      <c r="B69">
        <v>138</v>
      </c>
      <c r="C69">
        <f t="shared" ref="C69:C132" si="5">(B69/B68)-1</f>
        <v>-9.8039215686274495E-2</v>
      </c>
      <c r="I69" s="1">
        <v>45717</v>
      </c>
      <c r="J69">
        <v>60</v>
      </c>
      <c r="K69">
        <v>100</v>
      </c>
      <c r="L69">
        <v>155</v>
      </c>
      <c r="M69" s="12">
        <f t="shared" si="3"/>
        <v>-0.20972053098206903</v>
      </c>
      <c r="N69" s="12">
        <f t="shared" si="3"/>
        <v>-0.15700374880966481</v>
      </c>
      <c r="O69" s="12">
        <f t="shared" si="3"/>
        <v>-0.14396068892150835</v>
      </c>
      <c r="P69" s="10">
        <f t="shared" si="4"/>
        <v>-0.17417754371217958</v>
      </c>
    </row>
    <row r="70" spans="1:16" x14ac:dyDescent="0.35">
      <c r="A70" s="1">
        <v>45725</v>
      </c>
      <c r="B70">
        <v>193</v>
      </c>
      <c r="C70">
        <f t="shared" si="5"/>
        <v>0.39855072463768115</v>
      </c>
      <c r="I70" s="1">
        <v>45718</v>
      </c>
      <c r="J70">
        <v>71</v>
      </c>
      <c r="K70">
        <v>102</v>
      </c>
      <c r="L70">
        <v>171</v>
      </c>
      <c r="M70" s="12">
        <f t="shared" si="3"/>
        <v>0.16833531481921474</v>
      </c>
      <c r="N70" s="12">
        <f t="shared" si="3"/>
        <v>1.980262729617973E-2</v>
      </c>
      <c r="O70" s="12">
        <f t="shared" si="3"/>
        <v>9.8238439583413259E-2</v>
      </c>
      <c r="P70" s="10">
        <f t="shared" si="4"/>
        <v>0.1027464459915638</v>
      </c>
    </row>
    <row r="71" spans="1:16" x14ac:dyDescent="0.35">
      <c r="A71" s="1">
        <v>45726</v>
      </c>
      <c r="B71">
        <v>104</v>
      </c>
      <c r="C71">
        <f t="shared" si="5"/>
        <v>-0.46113989637305697</v>
      </c>
      <c r="I71" s="1">
        <v>45719</v>
      </c>
      <c r="J71">
        <v>70</v>
      </c>
      <c r="K71">
        <v>116</v>
      </c>
      <c r="L71">
        <v>165</v>
      </c>
      <c r="M71" s="12">
        <f t="shared" si="3"/>
        <v>-1.4184634991956413E-2</v>
      </c>
      <c r="N71" s="12">
        <f t="shared" si="3"/>
        <v>0.12861737782209354</v>
      </c>
      <c r="O71" s="12">
        <f t="shared" si="3"/>
        <v>-3.5718082602079232E-2</v>
      </c>
      <c r="P71" s="10">
        <f t="shared" si="4"/>
        <v>2.2195934569221726E-2</v>
      </c>
    </row>
    <row r="72" spans="1:16" x14ac:dyDescent="0.35">
      <c r="A72" s="1">
        <v>45727</v>
      </c>
      <c r="B72">
        <v>179</v>
      </c>
      <c r="C72">
        <f t="shared" si="5"/>
        <v>0.72115384615384626</v>
      </c>
      <c r="I72" s="1">
        <v>45720</v>
      </c>
      <c r="J72">
        <v>65</v>
      </c>
      <c r="K72">
        <v>124</v>
      </c>
      <c r="L72">
        <v>170</v>
      </c>
      <c r="M72" s="12">
        <f t="shared" si="3"/>
        <v>-7.4107972153721849E-2</v>
      </c>
      <c r="N72" s="12">
        <f t="shared" si="3"/>
        <v>6.6691374498672143E-2</v>
      </c>
      <c r="O72" s="12">
        <f t="shared" si="3"/>
        <v>2.9852963149681128E-2</v>
      </c>
      <c r="P72" s="10">
        <f t="shared" si="4"/>
        <v>-6.7988756698276337E-4</v>
      </c>
    </row>
    <row r="73" spans="1:16" x14ac:dyDescent="0.35">
      <c r="A73" s="1">
        <v>45728</v>
      </c>
      <c r="B73">
        <v>178</v>
      </c>
      <c r="C73">
        <f t="shared" si="5"/>
        <v>-5.5865921787709993E-3</v>
      </c>
      <c r="I73" s="1">
        <v>45721</v>
      </c>
      <c r="J73">
        <v>62</v>
      </c>
      <c r="K73">
        <v>119</v>
      </c>
      <c r="L73">
        <v>159</v>
      </c>
      <c r="M73" s="12">
        <f t="shared" si="3"/>
        <v>-4.7252884850545497E-2</v>
      </c>
      <c r="N73" s="12">
        <f t="shared" si="3"/>
        <v>-4.115807249350744E-2</v>
      </c>
      <c r="O73" s="12">
        <f t="shared" si="3"/>
        <v>-6.6894234830030236E-2</v>
      </c>
      <c r="P73" s="10">
        <f t="shared" si="4"/>
        <v>-5.13168461372795E-2</v>
      </c>
    </row>
    <row r="74" spans="1:16" x14ac:dyDescent="0.35">
      <c r="A74" s="1">
        <v>45729</v>
      </c>
      <c r="B74">
        <v>109</v>
      </c>
      <c r="C74">
        <f t="shared" si="5"/>
        <v>-0.38764044943820219</v>
      </c>
      <c r="I74" s="1">
        <v>45722</v>
      </c>
      <c r="J74">
        <v>79</v>
      </c>
      <c r="K74">
        <v>129</v>
      </c>
      <c r="L74">
        <v>158</v>
      </c>
      <c r="M74" s="12">
        <f t="shared" si="3"/>
        <v>0.24231346742192991</v>
      </c>
      <c r="N74" s="12">
        <f t="shared" si="3"/>
        <v>8.0688911250142659E-2</v>
      </c>
      <c r="O74" s="12">
        <f t="shared" si="3"/>
        <v>-6.309169193264721E-3</v>
      </c>
      <c r="P74" s="10">
        <f t="shared" si="4"/>
        <v>0.11923930958583535</v>
      </c>
    </row>
    <row r="75" spans="1:16" x14ac:dyDescent="0.35">
      <c r="A75" s="1">
        <v>45730</v>
      </c>
      <c r="B75">
        <v>131</v>
      </c>
      <c r="C75">
        <f t="shared" si="5"/>
        <v>0.201834862385321</v>
      </c>
      <c r="I75" s="1">
        <v>45723</v>
      </c>
      <c r="J75">
        <v>61</v>
      </c>
      <c r="K75">
        <v>112</v>
      </c>
      <c r="L75">
        <v>177</v>
      </c>
      <c r="M75" s="12">
        <f t="shared" si="3"/>
        <v>-0.25857398829371026</v>
      </c>
      <c r="N75" s="12">
        <f t="shared" si="3"/>
        <v>-0.1413135330665776</v>
      </c>
      <c r="O75" s="12">
        <f t="shared" si="3"/>
        <v>0.11355469954686231</v>
      </c>
      <c r="P75" s="10">
        <f t="shared" si="4"/>
        <v>-0.11175724537339869</v>
      </c>
    </row>
    <row r="76" spans="1:16" x14ac:dyDescent="0.35">
      <c r="A76" s="1">
        <v>45731</v>
      </c>
      <c r="B76">
        <v>185</v>
      </c>
      <c r="C76">
        <f t="shared" si="5"/>
        <v>0.41221374045801529</v>
      </c>
      <c r="I76" s="1">
        <v>45724</v>
      </c>
      <c r="J76">
        <v>89</v>
      </c>
      <c r="K76">
        <v>106</v>
      </c>
      <c r="L76">
        <v>163</v>
      </c>
      <c r="M76" s="12">
        <f t="shared" ref="M76:O139" si="6">LN(J76/J75)</f>
        <v>0.37776250555882862</v>
      </c>
      <c r="N76" s="12">
        <f t="shared" si="6"/>
        <v>-5.5059777183027431E-2</v>
      </c>
      <c r="O76" s="12">
        <f t="shared" si="6"/>
        <v>-8.2399531767066866E-2</v>
      </c>
      <c r="P76" s="10">
        <f t="shared" ref="P76:P139" si="7">$K$4*M76+$K$5*N76+$K$6*O76</f>
        <v>0.10986720953850317</v>
      </c>
    </row>
    <row r="77" spans="1:16" x14ac:dyDescent="0.35">
      <c r="A77" s="1">
        <v>45732</v>
      </c>
      <c r="B77">
        <v>178</v>
      </c>
      <c r="C77">
        <f t="shared" si="5"/>
        <v>-3.7837837837837784E-2</v>
      </c>
      <c r="I77" s="1">
        <v>45725</v>
      </c>
      <c r="J77">
        <v>86</v>
      </c>
      <c r="K77">
        <v>117</v>
      </c>
      <c r="L77">
        <v>200</v>
      </c>
      <c r="M77" s="12">
        <f t="shared" si="6"/>
        <v>-3.4289073478632075E-2</v>
      </c>
      <c r="N77" s="12">
        <f t="shared" si="6"/>
        <v>9.8734840685689051E-2</v>
      </c>
      <c r="O77" s="12">
        <f t="shared" si="6"/>
        <v>0.20456716574127437</v>
      </c>
      <c r="P77" s="10">
        <f t="shared" si="7"/>
        <v>7.7274972536636191E-2</v>
      </c>
    </row>
    <row r="78" spans="1:16" x14ac:dyDescent="0.35">
      <c r="A78" s="1">
        <v>45733</v>
      </c>
      <c r="B78">
        <v>143</v>
      </c>
      <c r="C78">
        <f t="shared" si="5"/>
        <v>-0.1966292134831461</v>
      </c>
      <c r="I78" s="1">
        <v>45726</v>
      </c>
      <c r="J78">
        <v>89</v>
      </c>
      <c r="K78">
        <v>129</v>
      </c>
      <c r="L78">
        <v>157</v>
      </c>
      <c r="M78" s="12">
        <f t="shared" si="6"/>
        <v>3.4289073478632165E-2</v>
      </c>
      <c r="N78" s="12">
        <f t="shared" si="6"/>
        <v>9.7638469563916072E-2</v>
      </c>
      <c r="O78" s="12">
        <f t="shared" si="6"/>
        <v>-0.24207156119972859</v>
      </c>
      <c r="P78" s="10">
        <f t="shared" si="7"/>
        <v>-2.9614298099290892E-2</v>
      </c>
    </row>
    <row r="79" spans="1:16" x14ac:dyDescent="0.35">
      <c r="A79" s="1">
        <v>45734</v>
      </c>
      <c r="B79">
        <v>116</v>
      </c>
      <c r="C79">
        <f t="shared" si="5"/>
        <v>-0.18881118881118886</v>
      </c>
      <c r="I79" s="1">
        <v>45727</v>
      </c>
      <c r="J79">
        <v>85</v>
      </c>
      <c r="K79">
        <v>104</v>
      </c>
      <c r="L79">
        <v>184</v>
      </c>
      <c r="M79" s="12">
        <f t="shared" si="6"/>
        <v>-4.5985113241823382E-2</v>
      </c>
      <c r="N79" s="12">
        <f t="shared" si="6"/>
        <v>-0.21542150522029946</v>
      </c>
      <c r="O79" s="12">
        <f t="shared" si="6"/>
        <v>0.15868995226067753</v>
      </c>
      <c r="P79" s="10">
        <f t="shared" si="7"/>
        <v>-3.5413511184615921E-2</v>
      </c>
    </row>
    <row r="80" spans="1:16" x14ac:dyDescent="0.35">
      <c r="A80" s="1">
        <v>45735</v>
      </c>
      <c r="B80">
        <v>132</v>
      </c>
      <c r="C80">
        <f t="shared" si="5"/>
        <v>0.13793103448275867</v>
      </c>
      <c r="I80" s="1">
        <v>45728</v>
      </c>
      <c r="J80">
        <v>85</v>
      </c>
      <c r="K80">
        <v>119</v>
      </c>
      <c r="L80">
        <v>173</v>
      </c>
      <c r="M80" s="12">
        <f t="shared" si="6"/>
        <v>0</v>
      </c>
      <c r="N80" s="12">
        <f t="shared" si="6"/>
        <v>0.13473259397015666</v>
      </c>
      <c r="O80" s="12">
        <f t="shared" si="6"/>
        <v>-6.1644163111206719E-2</v>
      </c>
      <c r="P80" s="10">
        <f t="shared" si="7"/>
        <v>2.1926529257684978E-2</v>
      </c>
    </row>
    <row r="81" spans="1:16" x14ac:dyDescent="0.35">
      <c r="A81" s="1">
        <v>45736</v>
      </c>
      <c r="B81">
        <v>192</v>
      </c>
      <c r="C81">
        <f t="shared" si="5"/>
        <v>0.45454545454545459</v>
      </c>
      <c r="I81" s="1">
        <v>45729</v>
      </c>
      <c r="J81">
        <v>66</v>
      </c>
      <c r="K81">
        <v>128</v>
      </c>
      <c r="L81">
        <v>196</v>
      </c>
      <c r="M81" s="12">
        <f t="shared" si="6"/>
        <v>-0.25299651446389088</v>
      </c>
      <c r="N81" s="12">
        <f t="shared" si="6"/>
        <v>7.2906770808087731E-2</v>
      </c>
      <c r="O81" s="12">
        <f t="shared" si="6"/>
        <v>0.12482306473273837</v>
      </c>
      <c r="P81" s="10">
        <f t="shared" si="7"/>
        <v>-4.1879655123308532E-2</v>
      </c>
    </row>
    <row r="82" spans="1:16" x14ac:dyDescent="0.35">
      <c r="A82" s="1">
        <v>45737</v>
      </c>
      <c r="B82">
        <v>155</v>
      </c>
      <c r="C82">
        <f t="shared" si="5"/>
        <v>-0.19270833333333337</v>
      </c>
      <c r="I82" s="1">
        <v>45730</v>
      </c>
      <c r="J82">
        <v>87</v>
      </c>
      <c r="K82">
        <v>120</v>
      </c>
      <c r="L82">
        <v>199</v>
      </c>
      <c r="M82" s="12">
        <f t="shared" si="6"/>
        <v>0.27625337662815813</v>
      </c>
      <c r="N82" s="12">
        <f t="shared" si="6"/>
        <v>-6.4538521137571178E-2</v>
      </c>
      <c r="O82" s="12">
        <f t="shared" si="6"/>
        <v>1.5190165493975238E-2</v>
      </c>
      <c r="P82" s="10">
        <f t="shared" si="7"/>
        <v>9.5696843958184494E-2</v>
      </c>
    </row>
    <row r="83" spans="1:16" x14ac:dyDescent="0.35">
      <c r="A83" s="1">
        <v>45738</v>
      </c>
      <c r="B83">
        <v>104</v>
      </c>
      <c r="C83">
        <f t="shared" si="5"/>
        <v>-0.32903225806451608</v>
      </c>
      <c r="I83" s="1">
        <v>45731</v>
      </c>
      <c r="J83">
        <v>80</v>
      </c>
      <c r="K83">
        <v>117</v>
      </c>
      <c r="L83">
        <v>151</v>
      </c>
      <c r="M83" s="12">
        <f t="shared" si="6"/>
        <v>-8.3881483980702123E-2</v>
      </c>
      <c r="N83" s="12">
        <f t="shared" si="6"/>
        <v>-2.5317807984289897E-2</v>
      </c>
      <c r="O83" s="12">
        <f t="shared" si="6"/>
        <v>-0.27602498790956814</v>
      </c>
      <c r="P83" s="10">
        <f t="shared" si="7"/>
        <v>-0.12395543236043825</v>
      </c>
    </row>
    <row r="84" spans="1:16" x14ac:dyDescent="0.35">
      <c r="A84" s="1">
        <v>45739</v>
      </c>
      <c r="B84">
        <v>152</v>
      </c>
      <c r="C84">
        <f t="shared" si="5"/>
        <v>0.46153846153846145</v>
      </c>
      <c r="I84" s="1">
        <v>45732</v>
      </c>
      <c r="J84">
        <v>72</v>
      </c>
      <c r="K84">
        <v>127</v>
      </c>
      <c r="L84">
        <v>177</v>
      </c>
      <c r="M84" s="12">
        <f t="shared" si="6"/>
        <v>-0.10536051565782628</v>
      </c>
      <c r="N84" s="12">
        <f t="shared" si="6"/>
        <v>8.2013151660835074E-2</v>
      </c>
      <c r="O84" s="12">
        <f t="shared" si="6"/>
        <v>0.15886989575890481</v>
      </c>
      <c r="P84" s="10">
        <f t="shared" si="7"/>
        <v>3.0120707962791451E-2</v>
      </c>
    </row>
    <row r="85" spans="1:16" x14ac:dyDescent="0.35">
      <c r="A85" s="1">
        <v>45740</v>
      </c>
      <c r="B85">
        <v>137</v>
      </c>
      <c r="C85">
        <f t="shared" si="5"/>
        <v>-9.8684210526315819E-2</v>
      </c>
      <c r="I85" s="1">
        <v>45733</v>
      </c>
      <c r="J85">
        <v>61</v>
      </c>
      <c r="K85">
        <v>124</v>
      </c>
      <c r="L85">
        <v>184</v>
      </c>
      <c r="M85" s="12">
        <f t="shared" si="6"/>
        <v>-0.16579225484274407</v>
      </c>
      <c r="N85" s="12">
        <f t="shared" si="6"/>
        <v>-2.3905520853554366E-2</v>
      </c>
      <c r="O85" s="12">
        <f t="shared" si="6"/>
        <v>3.8786025035156449E-2</v>
      </c>
      <c r="P85" s="10">
        <f t="shared" si="7"/>
        <v>-6.1852750682617003E-2</v>
      </c>
    </row>
    <row r="86" spans="1:16" x14ac:dyDescent="0.35">
      <c r="A86" s="1">
        <v>45741</v>
      </c>
      <c r="B86">
        <v>143</v>
      </c>
      <c r="C86">
        <f t="shared" si="5"/>
        <v>4.3795620437956151E-2</v>
      </c>
      <c r="I86" s="1">
        <v>45734</v>
      </c>
      <c r="J86">
        <v>79</v>
      </c>
      <c r="K86">
        <v>122</v>
      </c>
      <c r="L86">
        <v>195</v>
      </c>
      <c r="M86" s="12">
        <f t="shared" si="6"/>
        <v>0.25857398829371031</v>
      </c>
      <c r="N86" s="12">
        <f t="shared" si="6"/>
        <v>-1.6260520871780291E-2</v>
      </c>
      <c r="O86" s="12">
        <f t="shared" si="6"/>
        <v>5.8063800954761116E-2</v>
      </c>
      <c r="P86" s="10">
        <f t="shared" si="7"/>
        <v>0.11597057934237839</v>
      </c>
    </row>
    <row r="87" spans="1:16" x14ac:dyDescent="0.35">
      <c r="A87" s="1">
        <v>45742</v>
      </c>
      <c r="B87">
        <v>117</v>
      </c>
      <c r="C87">
        <f t="shared" si="5"/>
        <v>-0.18181818181818177</v>
      </c>
      <c r="I87" s="1">
        <v>45735</v>
      </c>
      <c r="J87">
        <v>81</v>
      </c>
      <c r="K87">
        <v>118</v>
      </c>
      <c r="L87">
        <v>174</v>
      </c>
      <c r="M87" s="12">
        <f t="shared" si="6"/>
        <v>2.5001302205417186E-2</v>
      </c>
      <c r="N87" s="12">
        <f t="shared" si="6"/>
        <v>-3.3336420267591836E-2</v>
      </c>
      <c r="O87" s="12">
        <f t="shared" si="6"/>
        <v>-0.11394425934921772</v>
      </c>
      <c r="P87" s="10">
        <f t="shared" si="7"/>
        <v>-3.4183683002875991E-2</v>
      </c>
    </row>
    <row r="88" spans="1:16" x14ac:dyDescent="0.35">
      <c r="A88" s="1">
        <v>45743</v>
      </c>
      <c r="B88">
        <v>175</v>
      </c>
      <c r="C88">
        <f t="shared" si="5"/>
        <v>0.49572649572649574</v>
      </c>
      <c r="I88" s="1">
        <v>45736</v>
      </c>
      <c r="J88">
        <v>73</v>
      </c>
      <c r="K88">
        <v>116</v>
      </c>
      <c r="L88">
        <v>161</v>
      </c>
      <c r="M88" s="12">
        <f t="shared" si="6"/>
        <v>-0.10398971352404764</v>
      </c>
      <c r="N88" s="12">
        <f t="shared" si="6"/>
        <v>-1.7094433359300068E-2</v>
      </c>
      <c r="O88" s="12">
        <f t="shared" si="6"/>
        <v>-7.7650934230065999E-2</v>
      </c>
      <c r="P88" s="10">
        <f t="shared" si="7"/>
        <v>-7.0019495686428873E-2</v>
      </c>
    </row>
    <row r="89" spans="1:16" x14ac:dyDescent="0.35">
      <c r="A89" s="1">
        <v>45744</v>
      </c>
      <c r="B89">
        <v>191</v>
      </c>
      <c r="C89">
        <f t="shared" si="5"/>
        <v>9.1428571428571415E-2</v>
      </c>
      <c r="I89" s="1">
        <v>45737</v>
      </c>
      <c r="J89">
        <v>67</v>
      </c>
      <c r="K89">
        <v>114</v>
      </c>
      <c r="L89">
        <v>180</v>
      </c>
      <c r="M89" s="12">
        <f t="shared" si="6"/>
        <v>-8.576682175742506E-2</v>
      </c>
      <c r="N89" s="12">
        <f t="shared" si="6"/>
        <v>-1.7391742711869222E-2</v>
      </c>
      <c r="O89" s="12">
        <f t="shared" si="6"/>
        <v>0.11155248590574728</v>
      </c>
      <c r="P89" s="10">
        <f t="shared" si="7"/>
        <v>-6.058505744806604E-3</v>
      </c>
    </row>
    <row r="90" spans="1:16" x14ac:dyDescent="0.35">
      <c r="A90" s="1">
        <v>45745</v>
      </c>
      <c r="B90">
        <v>113</v>
      </c>
      <c r="C90">
        <f t="shared" si="5"/>
        <v>-0.40837696335078533</v>
      </c>
      <c r="I90" s="1">
        <v>45738</v>
      </c>
      <c r="J90">
        <v>68</v>
      </c>
      <c r="K90">
        <v>126</v>
      </c>
      <c r="L90">
        <v>169</v>
      </c>
      <c r="M90" s="12">
        <f t="shared" si="6"/>
        <v>1.4815085785140682E-2</v>
      </c>
      <c r="N90" s="12">
        <f t="shared" si="6"/>
        <v>0.10008345855698263</v>
      </c>
      <c r="O90" s="12">
        <f t="shared" si="6"/>
        <v>-6.3058135967136913E-2</v>
      </c>
      <c r="P90" s="10">
        <f t="shared" si="7"/>
        <v>1.7033631091009981E-2</v>
      </c>
    </row>
    <row r="91" spans="1:16" x14ac:dyDescent="0.35">
      <c r="A91" s="1">
        <v>45746</v>
      </c>
      <c r="B91">
        <v>197</v>
      </c>
      <c r="C91">
        <f t="shared" si="5"/>
        <v>0.74336283185840712</v>
      </c>
      <c r="I91" s="1">
        <v>45739</v>
      </c>
      <c r="J91">
        <v>83</v>
      </c>
      <c r="K91">
        <v>130</v>
      </c>
      <c r="L91">
        <v>160</v>
      </c>
      <c r="M91" s="12">
        <f t="shared" si="6"/>
        <v>0.1993329026204913</v>
      </c>
      <c r="N91" s="12">
        <f t="shared" si="6"/>
        <v>3.125254350410453E-2</v>
      </c>
      <c r="O91" s="12">
        <f t="shared" si="6"/>
        <v>-5.4724899689246605E-2</v>
      </c>
      <c r="P91" s="10">
        <f t="shared" si="7"/>
        <v>7.2691454192653909E-2</v>
      </c>
    </row>
    <row r="92" spans="1:16" x14ac:dyDescent="0.35">
      <c r="A92" s="1">
        <v>45747</v>
      </c>
      <c r="B92">
        <v>140</v>
      </c>
      <c r="C92">
        <f t="shared" si="5"/>
        <v>-0.28934010152284262</v>
      </c>
      <c r="I92" s="1">
        <v>45740</v>
      </c>
      <c r="J92">
        <v>78</v>
      </c>
      <c r="K92">
        <v>118</v>
      </c>
      <c r="L92">
        <v>177</v>
      </c>
      <c r="M92" s="12">
        <f t="shared" si="6"/>
        <v>-6.2131781107006158E-2</v>
      </c>
      <c r="N92" s="12">
        <f t="shared" si="6"/>
        <v>-9.6849825989917662E-2</v>
      </c>
      <c r="O92" s="12">
        <f t="shared" si="6"/>
        <v>0.10097591734000218</v>
      </c>
      <c r="P92" s="10">
        <f t="shared" si="7"/>
        <v>-2.361488503777711E-2</v>
      </c>
    </row>
    <row r="93" spans="1:16" x14ac:dyDescent="0.35">
      <c r="A93" s="1">
        <v>45748</v>
      </c>
      <c r="B93">
        <v>190</v>
      </c>
      <c r="C93">
        <f t="shared" si="5"/>
        <v>0.35714285714285721</v>
      </c>
      <c r="I93" s="1">
        <v>45741</v>
      </c>
      <c r="J93">
        <v>77</v>
      </c>
      <c r="K93">
        <v>125</v>
      </c>
      <c r="L93">
        <v>172</v>
      </c>
      <c r="M93" s="12">
        <f t="shared" si="6"/>
        <v>-1.2903404835907841E-2</v>
      </c>
      <c r="N93" s="12">
        <f t="shared" si="6"/>
        <v>5.7629112836636423E-2</v>
      </c>
      <c r="O93" s="12">
        <f t="shared" si="6"/>
        <v>-2.8655255760376062E-2</v>
      </c>
      <c r="P93" s="10">
        <f t="shared" si="7"/>
        <v>3.5307951885149725E-3</v>
      </c>
    </row>
    <row r="94" spans="1:16" x14ac:dyDescent="0.35">
      <c r="A94" s="1">
        <v>45749</v>
      </c>
      <c r="B94">
        <v>154</v>
      </c>
      <c r="C94">
        <f t="shared" si="5"/>
        <v>-0.18947368421052635</v>
      </c>
      <c r="I94" s="1">
        <v>45742</v>
      </c>
      <c r="J94">
        <v>81</v>
      </c>
      <c r="K94">
        <v>103</v>
      </c>
      <c r="L94">
        <v>199</v>
      </c>
      <c r="M94" s="12">
        <f t="shared" si="6"/>
        <v>5.0643732818754936E-2</v>
      </c>
      <c r="N94" s="12">
        <f t="shared" si="6"/>
        <v>-0.1935847490726654</v>
      </c>
      <c r="O94" s="12">
        <f t="shared" si="6"/>
        <v>0.14581034791103939</v>
      </c>
      <c r="P94" s="10">
        <f t="shared" si="7"/>
        <v>5.925172779014172E-3</v>
      </c>
    </row>
    <row r="95" spans="1:16" x14ac:dyDescent="0.35">
      <c r="A95" s="1">
        <v>45750</v>
      </c>
      <c r="B95">
        <v>117</v>
      </c>
      <c r="C95">
        <f t="shared" si="5"/>
        <v>-0.24025974025974028</v>
      </c>
      <c r="I95" s="1">
        <v>45743</v>
      </c>
      <c r="J95">
        <v>69</v>
      </c>
      <c r="K95">
        <v>123</v>
      </c>
      <c r="L95">
        <v>171</v>
      </c>
      <c r="M95" s="12">
        <f t="shared" si="6"/>
        <v>-0.16034265007517937</v>
      </c>
      <c r="N95" s="12">
        <f t="shared" si="6"/>
        <v>0.17745536714278165</v>
      </c>
      <c r="O95" s="12">
        <f t="shared" si="6"/>
        <v>-0.1516412682218326</v>
      </c>
      <c r="P95" s="10">
        <f t="shared" si="7"/>
        <v>-5.6392830353787032E-2</v>
      </c>
    </row>
    <row r="96" spans="1:16" x14ac:dyDescent="0.35">
      <c r="A96" s="1">
        <v>45751</v>
      </c>
      <c r="B96">
        <v>146</v>
      </c>
      <c r="C96">
        <f t="shared" si="5"/>
        <v>0.24786324786324787</v>
      </c>
      <c r="I96" s="1">
        <v>45744</v>
      </c>
      <c r="J96">
        <v>78</v>
      </c>
      <c r="K96">
        <v>106</v>
      </c>
      <c r="L96">
        <v>184</v>
      </c>
      <c r="M96" s="12">
        <f t="shared" si="6"/>
        <v>0.12260232209233228</v>
      </c>
      <c r="N96" s="12">
        <f t="shared" si="6"/>
        <v>-0.14874526126035031</v>
      </c>
      <c r="O96" s="12">
        <f t="shared" si="6"/>
        <v>7.3272201106325721E-2</v>
      </c>
      <c r="P96" s="10">
        <f t="shared" si="7"/>
        <v>2.6399010790725538E-2</v>
      </c>
    </row>
    <row r="97" spans="1:16" x14ac:dyDescent="0.35">
      <c r="A97" s="1">
        <v>45752</v>
      </c>
      <c r="B97">
        <v>190</v>
      </c>
      <c r="C97">
        <f t="shared" si="5"/>
        <v>0.30136986301369872</v>
      </c>
      <c r="I97" s="1">
        <v>45745</v>
      </c>
      <c r="J97">
        <v>69</v>
      </c>
      <c r="K97">
        <v>127</v>
      </c>
      <c r="L97">
        <v>175</v>
      </c>
      <c r="M97" s="12">
        <f t="shared" si="6"/>
        <v>-0.12260232209233239</v>
      </c>
      <c r="N97" s="12">
        <f t="shared" si="6"/>
        <v>0.18074799234652419</v>
      </c>
      <c r="O97" s="12">
        <f t="shared" si="6"/>
        <v>-5.0149783685471558E-2</v>
      </c>
      <c r="P97" s="10">
        <f t="shared" si="7"/>
        <v>-9.8614662386171704E-3</v>
      </c>
    </row>
    <row r="98" spans="1:16" x14ac:dyDescent="0.35">
      <c r="A98" s="1">
        <v>45753</v>
      </c>
      <c r="B98">
        <v>105</v>
      </c>
      <c r="C98">
        <f t="shared" si="5"/>
        <v>-0.44736842105263153</v>
      </c>
      <c r="I98" s="1">
        <v>45746</v>
      </c>
      <c r="J98">
        <v>69</v>
      </c>
      <c r="K98">
        <v>129</v>
      </c>
      <c r="L98">
        <v>169</v>
      </c>
      <c r="M98" s="12">
        <f t="shared" si="6"/>
        <v>0</v>
      </c>
      <c r="N98" s="12">
        <f t="shared" si="6"/>
        <v>1.5625317903080815E-2</v>
      </c>
      <c r="O98" s="12">
        <f t="shared" si="6"/>
        <v>-3.4887259000440547E-2</v>
      </c>
      <c r="P98" s="10">
        <f t="shared" si="7"/>
        <v>-5.7785823292079196E-3</v>
      </c>
    </row>
    <row r="99" spans="1:16" x14ac:dyDescent="0.35">
      <c r="A99" s="1">
        <v>45754</v>
      </c>
      <c r="B99">
        <v>108</v>
      </c>
      <c r="C99">
        <f t="shared" si="5"/>
        <v>2.857142857142847E-2</v>
      </c>
      <c r="I99" s="1">
        <v>45747</v>
      </c>
      <c r="J99">
        <v>60</v>
      </c>
      <c r="K99">
        <v>128</v>
      </c>
      <c r="L99">
        <v>194</v>
      </c>
      <c r="M99" s="12">
        <f t="shared" si="6"/>
        <v>-0.13976194237515874</v>
      </c>
      <c r="N99" s="12">
        <f t="shared" si="6"/>
        <v>-7.7821404420549628E-3</v>
      </c>
      <c r="O99" s="12">
        <f t="shared" si="6"/>
        <v>0.13795944414025474</v>
      </c>
      <c r="P99" s="10">
        <f t="shared" si="7"/>
        <v>-1.6851585840603568E-2</v>
      </c>
    </row>
    <row r="100" spans="1:16" x14ac:dyDescent="0.35">
      <c r="A100" s="1">
        <v>45755</v>
      </c>
      <c r="B100">
        <v>190</v>
      </c>
      <c r="C100">
        <f t="shared" si="5"/>
        <v>0.7592592592592593</v>
      </c>
      <c r="I100" s="1">
        <v>45748</v>
      </c>
      <c r="J100">
        <v>72</v>
      </c>
      <c r="K100">
        <v>125</v>
      </c>
      <c r="L100">
        <v>160</v>
      </c>
      <c r="M100" s="12">
        <f t="shared" si="6"/>
        <v>0.18232155679395459</v>
      </c>
      <c r="N100" s="12">
        <f t="shared" si="6"/>
        <v>-2.3716526617316044E-2</v>
      </c>
      <c r="O100" s="12">
        <f t="shared" si="6"/>
        <v>-0.19268434382950125</v>
      </c>
      <c r="P100" s="10">
        <f t="shared" si="7"/>
        <v>8.008361583536662E-3</v>
      </c>
    </row>
    <row r="101" spans="1:16" x14ac:dyDescent="0.35">
      <c r="A101" s="1">
        <v>45756</v>
      </c>
      <c r="B101">
        <v>110</v>
      </c>
      <c r="C101">
        <f t="shared" si="5"/>
        <v>-0.42105263157894735</v>
      </c>
      <c r="I101" s="1">
        <v>45749</v>
      </c>
      <c r="J101">
        <v>88</v>
      </c>
      <c r="K101">
        <v>123</v>
      </c>
      <c r="L101">
        <v>160</v>
      </c>
      <c r="M101" s="12">
        <f t="shared" si="6"/>
        <v>0.20067069546215124</v>
      </c>
      <c r="N101" s="12">
        <f t="shared" si="6"/>
        <v>-1.6129381929883644E-2</v>
      </c>
      <c r="O101" s="12">
        <f t="shared" si="6"/>
        <v>0</v>
      </c>
      <c r="P101" s="10">
        <f t="shared" si="7"/>
        <v>7.5429463605895405E-2</v>
      </c>
    </row>
    <row r="102" spans="1:16" x14ac:dyDescent="0.35">
      <c r="A102" s="1">
        <v>45757</v>
      </c>
      <c r="B102">
        <v>126</v>
      </c>
      <c r="C102">
        <f t="shared" si="5"/>
        <v>0.1454545454545455</v>
      </c>
      <c r="I102" s="1">
        <v>45750</v>
      </c>
      <c r="J102">
        <v>71</v>
      </c>
      <c r="K102">
        <v>115</v>
      </c>
      <c r="L102">
        <v>155</v>
      </c>
      <c r="M102" s="12">
        <f t="shared" si="6"/>
        <v>-0.21465693743689113</v>
      </c>
      <c r="N102" s="12">
        <f t="shared" si="6"/>
        <v>-6.7252227009167456E-2</v>
      </c>
      <c r="O102" s="12">
        <f t="shared" si="6"/>
        <v>-3.1748698314580298E-2</v>
      </c>
      <c r="P102" s="10">
        <f t="shared" si="7"/>
        <v>-0.11556305257188078</v>
      </c>
    </row>
    <row r="103" spans="1:16" x14ac:dyDescent="0.35">
      <c r="A103" s="1">
        <v>45758</v>
      </c>
      <c r="B103">
        <v>186</v>
      </c>
      <c r="C103">
        <f t="shared" si="5"/>
        <v>0.47619047619047628</v>
      </c>
      <c r="I103" s="1">
        <v>45751</v>
      </c>
      <c r="J103">
        <v>74</v>
      </c>
      <c r="K103">
        <v>114</v>
      </c>
      <c r="L103">
        <v>152</v>
      </c>
      <c r="M103" s="12">
        <f t="shared" si="6"/>
        <v>4.1385216162854281E-2</v>
      </c>
      <c r="N103" s="12">
        <f t="shared" si="6"/>
        <v>-8.7336799687545534E-3</v>
      </c>
      <c r="O103" s="12">
        <f t="shared" si="6"/>
        <v>-1.9544596072970283E-2</v>
      </c>
      <c r="P103" s="10">
        <f t="shared" si="7"/>
        <v>8.0706036526242628E-3</v>
      </c>
    </row>
    <row r="104" spans="1:16" x14ac:dyDescent="0.35">
      <c r="A104" s="1">
        <v>45759</v>
      </c>
      <c r="B104">
        <v>104</v>
      </c>
      <c r="C104">
        <f t="shared" si="5"/>
        <v>-0.44086021505376349</v>
      </c>
      <c r="I104" s="1">
        <v>45752</v>
      </c>
      <c r="J104">
        <v>60</v>
      </c>
      <c r="K104">
        <v>100</v>
      </c>
      <c r="L104">
        <v>192</v>
      </c>
      <c r="M104" s="12">
        <f t="shared" si="6"/>
        <v>-0.20972053098206903</v>
      </c>
      <c r="N104" s="12">
        <f t="shared" si="6"/>
        <v>-0.13102826240640414</v>
      </c>
      <c r="O104" s="12">
        <f t="shared" si="6"/>
        <v>0.2336148511815051</v>
      </c>
      <c r="P104" s="10">
        <f t="shared" si="7"/>
        <v>-5.3112235760297333E-2</v>
      </c>
    </row>
    <row r="105" spans="1:16" x14ac:dyDescent="0.35">
      <c r="A105" s="1">
        <v>45760</v>
      </c>
      <c r="B105">
        <v>173</v>
      </c>
      <c r="C105">
        <f t="shared" si="5"/>
        <v>0.66346153846153855</v>
      </c>
      <c r="I105" s="1">
        <v>45753</v>
      </c>
      <c r="J105">
        <v>72</v>
      </c>
      <c r="K105">
        <v>114</v>
      </c>
      <c r="L105">
        <v>175</v>
      </c>
      <c r="M105" s="12">
        <f t="shared" si="6"/>
        <v>0.18232155679395459</v>
      </c>
      <c r="N105" s="12">
        <f t="shared" si="6"/>
        <v>0.131028262406404</v>
      </c>
      <c r="O105" s="12">
        <f t="shared" si="6"/>
        <v>-9.2709398104267454E-2</v>
      </c>
      <c r="P105" s="10">
        <f t="shared" si="7"/>
        <v>8.4424282008222801E-2</v>
      </c>
    </row>
    <row r="106" spans="1:16" x14ac:dyDescent="0.35">
      <c r="A106" s="1">
        <v>45761</v>
      </c>
      <c r="B106">
        <v>155</v>
      </c>
      <c r="C106">
        <f t="shared" si="5"/>
        <v>-0.10404624277456642</v>
      </c>
      <c r="I106" s="1">
        <v>45754</v>
      </c>
      <c r="J106">
        <v>74</v>
      </c>
      <c r="K106">
        <v>110</v>
      </c>
      <c r="L106">
        <v>193</v>
      </c>
      <c r="M106" s="12">
        <f t="shared" si="6"/>
        <v>2.7398974188114347E-2</v>
      </c>
      <c r="N106" s="12">
        <f t="shared" si="6"/>
        <v>-3.5718082602079232E-2</v>
      </c>
      <c r="O106" s="12">
        <f t="shared" si="6"/>
        <v>9.7904214981371404E-2</v>
      </c>
      <c r="P106" s="10">
        <f t="shared" si="7"/>
        <v>2.9615429389033388E-2</v>
      </c>
    </row>
    <row r="107" spans="1:16" x14ac:dyDescent="0.35">
      <c r="A107" s="1">
        <v>45762</v>
      </c>
      <c r="B107">
        <v>120</v>
      </c>
      <c r="C107">
        <f t="shared" si="5"/>
        <v>-0.22580645161290325</v>
      </c>
      <c r="I107" s="1">
        <v>45755</v>
      </c>
      <c r="J107">
        <v>80</v>
      </c>
      <c r="K107">
        <v>104</v>
      </c>
      <c r="L107">
        <v>177</v>
      </c>
      <c r="M107" s="12">
        <f t="shared" si="6"/>
        <v>7.7961541469711917E-2</v>
      </c>
      <c r="N107" s="12">
        <f t="shared" si="6"/>
        <v>-5.6089466651043585E-2</v>
      </c>
      <c r="O107" s="12">
        <f t="shared" si="6"/>
        <v>-8.6540456331056365E-2</v>
      </c>
      <c r="P107" s="10">
        <f t="shared" si="7"/>
        <v>-1.1604360306745217E-2</v>
      </c>
    </row>
    <row r="108" spans="1:16" x14ac:dyDescent="0.35">
      <c r="A108" s="1">
        <v>45763</v>
      </c>
      <c r="B108">
        <v>140</v>
      </c>
      <c r="C108">
        <f t="shared" si="5"/>
        <v>0.16666666666666674</v>
      </c>
      <c r="I108" s="1">
        <v>45756</v>
      </c>
      <c r="J108">
        <v>60</v>
      </c>
      <c r="K108">
        <v>115</v>
      </c>
      <c r="L108">
        <v>177</v>
      </c>
      <c r="M108" s="12">
        <f t="shared" si="6"/>
        <v>-0.2876820724517809</v>
      </c>
      <c r="N108" s="12">
        <f t="shared" si="6"/>
        <v>0.10054122922187746</v>
      </c>
      <c r="O108" s="12">
        <f t="shared" si="6"/>
        <v>0</v>
      </c>
      <c r="P108" s="10">
        <f t="shared" si="7"/>
        <v>-8.4910460214149122E-2</v>
      </c>
    </row>
    <row r="109" spans="1:16" x14ac:dyDescent="0.35">
      <c r="A109" s="1">
        <v>45764</v>
      </c>
      <c r="B109">
        <v>104</v>
      </c>
      <c r="C109">
        <f t="shared" si="5"/>
        <v>-0.25714285714285712</v>
      </c>
      <c r="I109" s="1">
        <v>45757</v>
      </c>
      <c r="J109">
        <v>64</v>
      </c>
      <c r="K109">
        <v>122</v>
      </c>
      <c r="L109">
        <v>191</v>
      </c>
      <c r="M109" s="12">
        <f t="shared" si="6"/>
        <v>6.4538521137571164E-2</v>
      </c>
      <c r="N109" s="12">
        <f t="shared" si="6"/>
        <v>5.9088916370006579E-2</v>
      </c>
      <c r="O109" s="12">
        <f t="shared" si="6"/>
        <v>7.6123695472800679E-2</v>
      </c>
      <c r="P109" s="10">
        <f t="shared" si="7"/>
        <v>6.6379192007870638E-2</v>
      </c>
    </row>
    <row r="110" spans="1:16" x14ac:dyDescent="0.35">
      <c r="A110" s="1">
        <v>45765</v>
      </c>
      <c r="B110">
        <v>138</v>
      </c>
      <c r="C110">
        <f t="shared" si="5"/>
        <v>0.32692307692307687</v>
      </c>
      <c r="I110" s="1">
        <v>45758</v>
      </c>
      <c r="J110">
        <v>75</v>
      </c>
      <c r="K110">
        <v>124</v>
      </c>
      <c r="L110">
        <v>169</v>
      </c>
      <c r="M110" s="12">
        <f t="shared" si="6"/>
        <v>0.15860503017663857</v>
      </c>
      <c r="N110" s="12">
        <f t="shared" si="6"/>
        <v>1.6260520871780326E-2</v>
      </c>
      <c r="O110" s="12">
        <f t="shared" si="6"/>
        <v>-0.12237471312355641</v>
      </c>
      <c r="P110" s="10">
        <f t="shared" si="7"/>
        <v>3.1607754395122603E-2</v>
      </c>
    </row>
    <row r="111" spans="1:16" x14ac:dyDescent="0.35">
      <c r="A111" s="1">
        <v>45766</v>
      </c>
      <c r="B111">
        <v>170</v>
      </c>
      <c r="C111">
        <f t="shared" si="5"/>
        <v>0.23188405797101441</v>
      </c>
      <c r="I111" s="1">
        <v>45759</v>
      </c>
      <c r="J111">
        <v>77</v>
      </c>
      <c r="K111">
        <v>124</v>
      </c>
      <c r="L111">
        <v>182</v>
      </c>
      <c r="M111" s="12">
        <f t="shared" si="6"/>
        <v>2.6317308317373358E-2</v>
      </c>
      <c r="N111" s="12">
        <f t="shared" si="6"/>
        <v>0</v>
      </c>
      <c r="O111" s="12">
        <f t="shared" si="6"/>
        <v>7.4107972153721835E-2</v>
      </c>
      <c r="P111" s="10">
        <f t="shared" si="7"/>
        <v>3.2759314973065889E-2</v>
      </c>
    </row>
    <row r="112" spans="1:16" x14ac:dyDescent="0.35">
      <c r="A112" s="1">
        <v>45767</v>
      </c>
      <c r="B112">
        <v>117</v>
      </c>
      <c r="C112">
        <f t="shared" si="5"/>
        <v>-0.31176470588235294</v>
      </c>
      <c r="I112" s="1">
        <v>45760</v>
      </c>
      <c r="J112">
        <v>82</v>
      </c>
      <c r="K112">
        <v>123</v>
      </c>
      <c r="L112">
        <v>195</v>
      </c>
      <c r="M112" s="12">
        <f t="shared" si="6"/>
        <v>6.2913825410569182E-2</v>
      </c>
      <c r="N112" s="12">
        <f t="shared" si="6"/>
        <v>-8.0972102326193618E-3</v>
      </c>
      <c r="O112" s="12">
        <f t="shared" si="6"/>
        <v>6.8992871486951421E-2</v>
      </c>
      <c r="P112" s="10">
        <f t="shared" si="7"/>
        <v>4.3434228540527295E-2</v>
      </c>
    </row>
    <row r="113" spans="1:16" x14ac:dyDescent="0.35">
      <c r="A113" s="1">
        <v>45768</v>
      </c>
      <c r="B113">
        <v>149</v>
      </c>
      <c r="C113">
        <f t="shared" si="5"/>
        <v>0.27350427350427342</v>
      </c>
      <c r="I113" s="1">
        <v>45761</v>
      </c>
      <c r="J113">
        <v>84</v>
      </c>
      <c r="K113">
        <v>116</v>
      </c>
      <c r="L113">
        <v>185</v>
      </c>
      <c r="M113" s="12">
        <f t="shared" si="6"/>
        <v>2.4097551579060524E-2</v>
      </c>
      <c r="N113" s="12">
        <f t="shared" si="6"/>
        <v>-5.8594164266052823E-2</v>
      </c>
      <c r="O113" s="12">
        <f t="shared" si="6"/>
        <v>-5.2643733485422027E-2</v>
      </c>
      <c r="P113" s="10">
        <f t="shared" si="7"/>
        <v>-2.3732348693818243E-2</v>
      </c>
    </row>
    <row r="114" spans="1:16" x14ac:dyDescent="0.35">
      <c r="A114" s="1">
        <v>45769</v>
      </c>
      <c r="B114">
        <v>127</v>
      </c>
      <c r="C114">
        <f t="shared" si="5"/>
        <v>-0.1476510067114094</v>
      </c>
      <c r="I114" s="1">
        <v>45762</v>
      </c>
      <c r="J114">
        <v>87</v>
      </c>
      <c r="K114">
        <v>111</v>
      </c>
      <c r="L114">
        <v>169</v>
      </c>
      <c r="M114" s="12">
        <f t="shared" si="6"/>
        <v>3.5091319811270193E-2</v>
      </c>
      <c r="N114" s="12">
        <f t="shared" si="6"/>
        <v>-4.4059989794030543E-2</v>
      </c>
      <c r="O114" s="12">
        <f t="shared" si="6"/>
        <v>-9.0457110155251347E-2</v>
      </c>
      <c r="P114" s="10">
        <f t="shared" si="7"/>
        <v>-2.6318602060276489E-2</v>
      </c>
    </row>
    <row r="115" spans="1:16" x14ac:dyDescent="0.35">
      <c r="A115" s="1">
        <v>45770</v>
      </c>
      <c r="B115">
        <v>136</v>
      </c>
      <c r="C115">
        <f t="shared" si="5"/>
        <v>7.0866141732283561E-2</v>
      </c>
      <c r="I115" s="1">
        <v>45763</v>
      </c>
      <c r="J115">
        <v>88</v>
      </c>
      <c r="K115">
        <v>116</v>
      </c>
      <c r="L115">
        <v>187</v>
      </c>
      <c r="M115" s="12">
        <f t="shared" si="6"/>
        <v>1.142869582362285E-2</v>
      </c>
      <c r="N115" s="12">
        <f t="shared" si="6"/>
        <v>4.4059989794030495E-2</v>
      </c>
      <c r="O115" s="12">
        <f t="shared" si="6"/>
        <v>0.10120990193151325</v>
      </c>
      <c r="P115" s="10">
        <f t="shared" si="7"/>
        <v>4.8152445847112264E-2</v>
      </c>
    </row>
    <row r="116" spans="1:16" x14ac:dyDescent="0.35">
      <c r="A116" s="1">
        <v>45771</v>
      </c>
      <c r="B116">
        <v>111</v>
      </c>
      <c r="C116">
        <f t="shared" si="5"/>
        <v>-0.18382352941176472</v>
      </c>
      <c r="I116" s="1">
        <v>45764</v>
      </c>
      <c r="J116">
        <v>71</v>
      </c>
      <c r="K116">
        <v>130</v>
      </c>
      <c r="L116">
        <v>161</v>
      </c>
      <c r="M116" s="12">
        <f t="shared" si="6"/>
        <v>-0.21465693743689113</v>
      </c>
      <c r="N116" s="12">
        <f t="shared" si="6"/>
        <v>0.11394425934921769</v>
      </c>
      <c r="O116" s="12">
        <f t="shared" si="6"/>
        <v>-0.14970425187012362</v>
      </c>
      <c r="P116" s="10">
        <f t="shared" si="7"/>
        <v>-9.6590772731028229E-2</v>
      </c>
    </row>
    <row r="117" spans="1:16" x14ac:dyDescent="0.35">
      <c r="A117" s="1">
        <v>45772</v>
      </c>
      <c r="B117">
        <v>163</v>
      </c>
      <c r="C117">
        <f t="shared" si="5"/>
        <v>0.46846846846846857</v>
      </c>
      <c r="I117" s="1">
        <v>45765</v>
      </c>
      <c r="J117">
        <v>73</v>
      </c>
      <c r="K117">
        <v>116</v>
      </c>
      <c r="L117">
        <v>163</v>
      </c>
      <c r="M117" s="12">
        <f t="shared" si="6"/>
        <v>2.7779564107075671E-2</v>
      </c>
      <c r="N117" s="12">
        <f t="shared" si="6"/>
        <v>-0.11394425934921772</v>
      </c>
      <c r="O117" s="12">
        <f t="shared" si="6"/>
        <v>1.2345835822299362E-2</v>
      </c>
      <c r="P117" s="10">
        <f t="shared" si="7"/>
        <v>-1.9367701415245239E-2</v>
      </c>
    </row>
    <row r="118" spans="1:16" x14ac:dyDescent="0.35">
      <c r="A118" s="1">
        <v>45773</v>
      </c>
      <c r="B118">
        <v>119</v>
      </c>
      <c r="C118">
        <f t="shared" si="5"/>
        <v>-0.26993865030674846</v>
      </c>
      <c r="I118" s="1">
        <v>45766</v>
      </c>
      <c r="J118">
        <v>87</v>
      </c>
      <c r="K118">
        <v>102</v>
      </c>
      <c r="L118">
        <v>194</v>
      </c>
      <c r="M118" s="12">
        <f t="shared" si="6"/>
        <v>0.17544867750619267</v>
      </c>
      <c r="N118" s="12">
        <f t="shared" si="6"/>
        <v>-0.12861737782209359</v>
      </c>
      <c r="O118" s="12">
        <f t="shared" si="6"/>
        <v>0.1741079582565658</v>
      </c>
      <c r="P118" s="10">
        <f t="shared" si="7"/>
        <v>8.3826645132818733E-2</v>
      </c>
    </row>
    <row r="119" spans="1:16" x14ac:dyDescent="0.35">
      <c r="A119" s="1">
        <v>45774</v>
      </c>
      <c r="B119">
        <v>177</v>
      </c>
      <c r="C119">
        <f t="shared" si="5"/>
        <v>0.48739495798319332</v>
      </c>
      <c r="I119" s="1">
        <v>45767</v>
      </c>
      <c r="J119">
        <v>61</v>
      </c>
      <c r="K119">
        <v>108</v>
      </c>
      <c r="L119">
        <v>162</v>
      </c>
      <c r="M119" s="12">
        <f t="shared" si="6"/>
        <v>-0.3550342544812724</v>
      </c>
      <c r="N119" s="12">
        <f t="shared" si="6"/>
        <v>5.7158413839948623E-2</v>
      </c>
      <c r="O119" s="12">
        <f t="shared" si="6"/>
        <v>-0.18026182383094402</v>
      </c>
      <c r="P119" s="10">
        <f t="shared" si="7"/>
        <v>-0.17894472478980758</v>
      </c>
    </row>
    <row r="120" spans="1:16" x14ac:dyDescent="0.35">
      <c r="A120" s="1">
        <v>45775</v>
      </c>
      <c r="B120">
        <v>200</v>
      </c>
      <c r="C120">
        <f t="shared" si="5"/>
        <v>0.12994350282485878</v>
      </c>
      <c r="I120" s="1">
        <v>45768</v>
      </c>
      <c r="J120">
        <v>62</v>
      </c>
      <c r="K120">
        <v>107</v>
      </c>
      <c r="L120">
        <v>167</v>
      </c>
      <c r="M120" s="12">
        <f t="shared" si="6"/>
        <v>1.6260520871780326E-2</v>
      </c>
      <c r="N120" s="12">
        <f t="shared" si="6"/>
        <v>-9.3023926623135612E-3</v>
      </c>
      <c r="O120" s="12">
        <f t="shared" si="6"/>
        <v>3.0397477184370948E-2</v>
      </c>
      <c r="P120" s="10">
        <f t="shared" si="7"/>
        <v>1.2832733705329346E-2</v>
      </c>
    </row>
    <row r="121" spans="1:16" x14ac:dyDescent="0.35">
      <c r="A121" s="1">
        <v>45776</v>
      </c>
      <c r="B121">
        <v>135</v>
      </c>
      <c r="C121">
        <f t="shared" si="5"/>
        <v>-0.32499999999999996</v>
      </c>
      <c r="I121" s="1">
        <v>45769</v>
      </c>
      <c r="J121">
        <v>65</v>
      </c>
      <c r="K121">
        <v>110</v>
      </c>
      <c r="L121">
        <v>180</v>
      </c>
      <c r="M121" s="12">
        <f t="shared" si="6"/>
        <v>4.7252884850545511E-2</v>
      </c>
      <c r="N121" s="12">
        <f t="shared" si="6"/>
        <v>2.7651531330509949E-2</v>
      </c>
      <c r="O121" s="12">
        <f t="shared" si="6"/>
        <v>7.4963038473455326E-2</v>
      </c>
      <c r="P121" s="10">
        <f t="shared" si="7"/>
        <v>4.9685524881407789E-2</v>
      </c>
    </row>
    <row r="122" spans="1:16" x14ac:dyDescent="0.35">
      <c r="A122" s="1">
        <v>45777</v>
      </c>
      <c r="B122">
        <v>174</v>
      </c>
      <c r="C122">
        <f t="shared" si="5"/>
        <v>0.28888888888888897</v>
      </c>
      <c r="I122" s="1">
        <v>45770</v>
      </c>
      <c r="J122">
        <v>88</v>
      </c>
      <c r="K122">
        <v>111</v>
      </c>
      <c r="L122">
        <v>165</v>
      </c>
      <c r="M122" s="12">
        <f t="shared" si="6"/>
        <v>0.3029495445825694</v>
      </c>
      <c r="N122" s="12">
        <f t="shared" si="6"/>
        <v>9.0498355199178562E-3</v>
      </c>
      <c r="O122" s="12">
        <f t="shared" si="6"/>
        <v>-8.701137698962981E-2</v>
      </c>
      <c r="P122" s="10">
        <f t="shared" si="7"/>
        <v>9.7791355392114171E-2</v>
      </c>
    </row>
    <row r="123" spans="1:16" x14ac:dyDescent="0.35">
      <c r="A123" s="1">
        <v>45778</v>
      </c>
      <c r="B123">
        <v>172</v>
      </c>
      <c r="C123">
        <f t="shared" si="5"/>
        <v>-1.1494252873563204E-2</v>
      </c>
      <c r="I123" s="1">
        <v>45771</v>
      </c>
      <c r="J123">
        <v>74</v>
      </c>
      <c r="K123">
        <v>114</v>
      </c>
      <c r="L123">
        <v>188</v>
      </c>
      <c r="M123" s="12">
        <f t="shared" si="6"/>
        <v>-0.17327172127403667</v>
      </c>
      <c r="N123" s="12">
        <f t="shared" si="6"/>
        <v>2.6668247082161273E-2</v>
      </c>
      <c r="O123" s="12">
        <f t="shared" si="6"/>
        <v>0.1304964889293686</v>
      </c>
      <c r="P123" s="10">
        <f t="shared" si="7"/>
        <v>-2.2159267706155714E-2</v>
      </c>
    </row>
    <row r="124" spans="1:16" x14ac:dyDescent="0.35">
      <c r="A124" s="1">
        <v>45779</v>
      </c>
      <c r="B124">
        <v>145</v>
      </c>
      <c r="C124">
        <f t="shared" si="5"/>
        <v>-0.15697674418604646</v>
      </c>
      <c r="I124" s="1">
        <v>45772</v>
      </c>
      <c r="J124">
        <v>79</v>
      </c>
      <c r="K124">
        <v>104</v>
      </c>
      <c r="L124">
        <v>175</v>
      </c>
      <c r="M124" s="12">
        <f t="shared" si="6"/>
        <v>6.5382759262851711E-2</v>
      </c>
      <c r="N124" s="12">
        <f t="shared" si="6"/>
        <v>-9.1807549253122858E-2</v>
      </c>
      <c r="O124" s="12">
        <f t="shared" si="6"/>
        <v>-7.1655988906435167E-2</v>
      </c>
      <c r="P124" s="10">
        <f t="shared" si="7"/>
        <v>-2.2885957742726719E-2</v>
      </c>
    </row>
    <row r="125" spans="1:16" x14ac:dyDescent="0.35">
      <c r="A125" s="1">
        <v>45780</v>
      </c>
      <c r="B125">
        <v>154</v>
      </c>
      <c r="C125">
        <f t="shared" si="5"/>
        <v>6.2068965517241281E-2</v>
      </c>
      <c r="I125" s="1">
        <v>45773</v>
      </c>
      <c r="J125">
        <v>69</v>
      </c>
      <c r="K125">
        <v>114</v>
      </c>
      <c r="L125">
        <v>172</v>
      </c>
      <c r="M125" s="12">
        <f t="shared" si="6"/>
        <v>-0.13534134786976212</v>
      </c>
      <c r="N125" s="12">
        <f t="shared" si="6"/>
        <v>9.1807549253122886E-2</v>
      </c>
      <c r="O125" s="12">
        <f t="shared" si="6"/>
        <v>-1.7291497110060994E-2</v>
      </c>
      <c r="P125" s="10">
        <f t="shared" si="7"/>
        <v>-3.1781723504986287E-2</v>
      </c>
    </row>
    <row r="126" spans="1:16" x14ac:dyDescent="0.35">
      <c r="A126" s="1">
        <v>45781</v>
      </c>
      <c r="B126">
        <v>128</v>
      </c>
      <c r="C126">
        <f t="shared" si="5"/>
        <v>-0.16883116883116878</v>
      </c>
      <c r="I126" s="1">
        <v>45774</v>
      </c>
      <c r="J126">
        <v>80</v>
      </c>
      <c r="K126">
        <v>108</v>
      </c>
      <c r="L126">
        <v>170</v>
      </c>
      <c r="M126" s="12">
        <f t="shared" si="6"/>
        <v>0.14792013007662227</v>
      </c>
      <c r="N126" s="12">
        <f t="shared" si="6"/>
        <v>-5.4067221270275821E-2</v>
      </c>
      <c r="O126" s="12">
        <f t="shared" si="6"/>
        <v>-1.1696039763191298E-2</v>
      </c>
      <c r="P126" s="10">
        <f t="shared" si="7"/>
        <v>3.9439073720608779E-2</v>
      </c>
    </row>
    <row r="127" spans="1:16" x14ac:dyDescent="0.35">
      <c r="A127" s="1">
        <v>45782</v>
      </c>
      <c r="B127">
        <v>151</v>
      </c>
      <c r="C127">
        <f t="shared" si="5"/>
        <v>0.1796875</v>
      </c>
      <c r="I127" s="1">
        <v>45775</v>
      </c>
      <c r="J127">
        <v>82</v>
      </c>
      <c r="K127">
        <v>107</v>
      </c>
      <c r="L127">
        <v>176</v>
      </c>
      <c r="M127" s="12">
        <f t="shared" si="6"/>
        <v>2.4692612590371414E-2</v>
      </c>
      <c r="N127" s="12">
        <f t="shared" si="6"/>
        <v>-9.3023926623135612E-3</v>
      </c>
      <c r="O127" s="12">
        <f t="shared" si="6"/>
        <v>3.4685557987890109E-2</v>
      </c>
      <c r="P127" s="10">
        <f t="shared" si="7"/>
        <v>1.749199463382153E-2</v>
      </c>
    </row>
    <row r="128" spans="1:16" x14ac:dyDescent="0.35">
      <c r="A128" s="1">
        <v>45783</v>
      </c>
      <c r="B128">
        <v>178</v>
      </c>
      <c r="C128">
        <f t="shared" si="5"/>
        <v>0.17880794701986757</v>
      </c>
      <c r="I128" s="1">
        <v>45776</v>
      </c>
      <c r="J128">
        <v>90</v>
      </c>
      <c r="K128">
        <v>119</v>
      </c>
      <c r="L128">
        <v>198</v>
      </c>
      <c r="M128" s="12">
        <f t="shared" si="6"/>
        <v>9.3090423066012035E-2</v>
      </c>
      <c r="N128" s="12">
        <f t="shared" si="6"/>
        <v>0.10629465864962322</v>
      </c>
      <c r="O128" s="12">
        <f t="shared" si="6"/>
        <v>0.11778303565638346</v>
      </c>
      <c r="P128" s="10">
        <f t="shared" si="7"/>
        <v>0.10445947751820682</v>
      </c>
    </row>
    <row r="129" spans="1:16" x14ac:dyDescent="0.35">
      <c r="A129" s="1">
        <v>45784</v>
      </c>
      <c r="B129">
        <v>157</v>
      </c>
      <c r="C129">
        <f t="shared" si="5"/>
        <v>-0.1179775280898876</v>
      </c>
      <c r="I129" s="1">
        <v>45777</v>
      </c>
      <c r="J129">
        <v>65</v>
      </c>
      <c r="K129">
        <v>127</v>
      </c>
      <c r="L129">
        <v>190</v>
      </c>
      <c r="M129" s="12">
        <f t="shared" si="6"/>
        <v>-0.325422400434628</v>
      </c>
      <c r="N129" s="12">
        <f t="shared" si="6"/>
        <v>6.5063593347061868E-2</v>
      </c>
      <c r="O129" s="12">
        <f t="shared" si="6"/>
        <v>-4.1242958534049134E-2</v>
      </c>
      <c r="P129" s="10">
        <f t="shared" si="7"/>
        <v>-0.12302276972994738</v>
      </c>
    </row>
    <row r="130" spans="1:16" x14ac:dyDescent="0.35">
      <c r="A130" s="1">
        <v>45785</v>
      </c>
      <c r="B130">
        <v>131</v>
      </c>
      <c r="C130">
        <f t="shared" si="5"/>
        <v>-0.16560509554140124</v>
      </c>
      <c r="I130" s="1">
        <v>45778</v>
      </c>
      <c r="J130">
        <v>76</v>
      </c>
      <c r="K130">
        <v>130</v>
      </c>
      <c r="L130">
        <v>190</v>
      </c>
      <c r="M130" s="12">
        <f t="shared" si="6"/>
        <v>0.15634607039069404</v>
      </c>
      <c r="N130" s="12">
        <f t="shared" si="6"/>
        <v>2.3347363996991107E-2</v>
      </c>
      <c r="O130" s="12">
        <f t="shared" si="6"/>
        <v>0</v>
      </c>
      <c r="P130" s="10">
        <f t="shared" si="7"/>
        <v>6.9542637355374956E-2</v>
      </c>
    </row>
    <row r="131" spans="1:16" x14ac:dyDescent="0.35">
      <c r="A131" s="1">
        <v>45786</v>
      </c>
      <c r="B131">
        <v>187</v>
      </c>
      <c r="C131">
        <f t="shared" si="5"/>
        <v>0.4274809160305344</v>
      </c>
      <c r="I131" s="1">
        <v>45779</v>
      </c>
      <c r="J131">
        <v>67</v>
      </c>
      <c r="K131">
        <v>103</v>
      </c>
      <c r="L131">
        <v>196</v>
      </c>
      <c r="M131" s="12">
        <f t="shared" si="6"/>
        <v>-0.12604072089536505</v>
      </c>
      <c r="N131" s="12">
        <f t="shared" si="6"/>
        <v>-0.2328054622259467</v>
      </c>
      <c r="O131" s="12">
        <f t="shared" si="6"/>
        <v>3.1090587070031182E-2</v>
      </c>
      <c r="P131" s="10">
        <f t="shared" si="7"/>
        <v>-0.11093075090492066</v>
      </c>
    </row>
    <row r="132" spans="1:16" x14ac:dyDescent="0.35">
      <c r="A132" s="1">
        <v>45787</v>
      </c>
      <c r="B132">
        <v>164</v>
      </c>
      <c r="C132">
        <f t="shared" si="5"/>
        <v>-0.12299465240641716</v>
      </c>
      <c r="I132" s="1">
        <v>45780</v>
      </c>
      <c r="J132">
        <v>76</v>
      </c>
      <c r="K132">
        <v>121</v>
      </c>
      <c r="L132">
        <v>174</v>
      </c>
      <c r="M132" s="12">
        <f t="shared" si="6"/>
        <v>0.12604072089536497</v>
      </c>
      <c r="N132" s="12">
        <f t="shared" si="6"/>
        <v>0.16106155736710526</v>
      </c>
      <c r="O132" s="12">
        <f t="shared" si="6"/>
        <v>-0.11905936001598821</v>
      </c>
      <c r="P132" s="10">
        <f t="shared" si="7"/>
        <v>6.3016947563481113E-2</v>
      </c>
    </row>
    <row r="133" spans="1:16" x14ac:dyDescent="0.35">
      <c r="A133" s="1">
        <v>45788</v>
      </c>
      <c r="B133">
        <v>173</v>
      </c>
      <c r="C133">
        <f t="shared" ref="C133:C196" si="8">(B133/B132)-1</f>
        <v>5.4878048780487854E-2</v>
      </c>
      <c r="I133" s="1">
        <v>45781</v>
      </c>
      <c r="J133">
        <v>85</v>
      </c>
      <c r="K133">
        <v>100</v>
      </c>
      <c r="L133">
        <v>190</v>
      </c>
      <c r="M133" s="12">
        <f t="shared" si="6"/>
        <v>0.1119179162039854</v>
      </c>
      <c r="N133" s="12">
        <f t="shared" si="6"/>
        <v>-0.1906203596086497</v>
      </c>
      <c r="O133" s="12">
        <f t="shared" si="6"/>
        <v>8.7968772945957216E-2</v>
      </c>
      <c r="P133" s="10">
        <f t="shared" si="7"/>
        <v>1.397169048278642E-2</v>
      </c>
    </row>
    <row r="134" spans="1:16" x14ac:dyDescent="0.35">
      <c r="A134" s="1">
        <v>45789</v>
      </c>
      <c r="B134">
        <v>141</v>
      </c>
      <c r="C134">
        <f t="shared" si="8"/>
        <v>-0.18497109826589597</v>
      </c>
      <c r="I134" s="1">
        <v>45782</v>
      </c>
      <c r="J134">
        <v>65</v>
      </c>
      <c r="K134">
        <v>112</v>
      </c>
      <c r="L134">
        <v>176</v>
      </c>
      <c r="M134" s="12">
        <f t="shared" si="6"/>
        <v>-0.26826398659467943</v>
      </c>
      <c r="N134" s="12">
        <f t="shared" si="6"/>
        <v>0.11332868530700327</v>
      </c>
      <c r="O134" s="12">
        <f t="shared" si="6"/>
        <v>-7.6540077122334377E-2</v>
      </c>
      <c r="P134" s="10">
        <f t="shared" si="7"/>
        <v>-9.6269012182471109E-2</v>
      </c>
    </row>
    <row r="135" spans="1:16" x14ac:dyDescent="0.35">
      <c r="A135" s="1">
        <v>45790</v>
      </c>
      <c r="B135">
        <v>194</v>
      </c>
      <c r="C135">
        <f t="shared" si="8"/>
        <v>0.37588652482269502</v>
      </c>
      <c r="I135" s="1">
        <v>45783</v>
      </c>
      <c r="J135">
        <v>78</v>
      </c>
      <c r="K135">
        <v>114</v>
      </c>
      <c r="L135">
        <v>150</v>
      </c>
      <c r="M135" s="12">
        <f t="shared" si="6"/>
        <v>0.18232155679395459</v>
      </c>
      <c r="N135" s="12">
        <f t="shared" si="6"/>
        <v>1.7699577099400857E-2</v>
      </c>
      <c r="O135" s="12">
        <f t="shared" si="6"/>
        <v>-0.15984870094189602</v>
      </c>
      <c r="P135" s="10">
        <f t="shared" si="7"/>
        <v>3.0283885564833295E-2</v>
      </c>
    </row>
    <row r="136" spans="1:16" x14ac:dyDescent="0.35">
      <c r="A136" s="1">
        <v>45791</v>
      </c>
      <c r="B136">
        <v>139</v>
      </c>
      <c r="C136">
        <f t="shared" si="8"/>
        <v>-0.28350515463917525</v>
      </c>
      <c r="I136" s="1">
        <v>45784</v>
      </c>
      <c r="J136">
        <v>71</v>
      </c>
      <c r="K136">
        <v>123</v>
      </c>
      <c r="L136">
        <v>163</v>
      </c>
      <c r="M136" s="12">
        <f t="shared" si="6"/>
        <v>-9.4028949648276336E-2</v>
      </c>
      <c r="N136" s="12">
        <f t="shared" si="6"/>
        <v>7.5985906977922055E-2</v>
      </c>
      <c r="O136" s="12">
        <f t="shared" si="6"/>
        <v>8.3114906710506586E-2</v>
      </c>
      <c r="P136" s="10">
        <f t="shared" si="7"/>
        <v>1.0118664247218051E-2</v>
      </c>
    </row>
    <row r="137" spans="1:16" x14ac:dyDescent="0.35">
      <c r="A137" s="1">
        <v>45792</v>
      </c>
      <c r="B137">
        <v>185</v>
      </c>
      <c r="C137">
        <f t="shared" si="8"/>
        <v>0.33093525179856109</v>
      </c>
      <c r="I137" s="1">
        <v>45785</v>
      </c>
      <c r="J137">
        <v>68</v>
      </c>
      <c r="K137">
        <v>128</v>
      </c>
      <c r="L137">
        <v>179</v>
      </c>
      <c r="M137" s="12">
        <f t="shared" si="6"/>
        <v>-4.3172171865208782E-2</v>
      </c>
      <c r="N137" s="12">
        <f t="shared" si="6"/>
        <v>3.9845908547199778E-2</v>
      </c>
      <c r="O137" s="12">
        <f t="shared" si="6"/>
        <v>9.363560503399275E-2</v>
      </c>
      <c r="P137" s="10">
        <f t="shared" si="7"/>
        <v>2.2775585328274242E-2</v>
      </c>
    </row>
    <row r="138" spans="1:16" x14ac:dyDescent="0.35">
      <c r="A138" s="1">
        <v>45793</v>
      </c>
      <c r="B138">
        <v>141</v>
      </c>
      <c r="C138">
        <f t="shared" si="8"/>
        <v>-0.23783783783783785</v>
      </c>
      <c r="I138" s="1">
        <v>45786</v>
      </c>
      <c r="J138">
        <v>63</v>
      </c>
      <c r="K138">
        <v>114</v>
      </c>
      <c r="L138">
        <v>176</v>
      </c>
      <c r="M138" s="12">
        <f t="shared" si="6"/>
        <v>-7.6372978784573969E-2</v>
      </c>
      <c r="N138" s="12">
        <f t="shared" si="6"/>
        <v>-0.1158318155251217</v>
      </c>
      <c r="O138" s="12">
        <f t="shared" si="6"/>
        <v>-1.6901810802603254E-2</v>
      </c>
      <c r="P138" s="10">
        <f t="shared" si="7"/>
        <v>-7.0369279412147073E-2</v>
      </c>
    </row>
    <row r="139" spans="1:16" x14ac:dyDescent="0.35">
      <c r="A139" s="1">
        <v>45794</v>
      </c>
      <c r="B139">
        <v>148</v>
      </c>
      <c r="C139">
        <f t="shared" si="8"/>
        <v>4.9645390070921946E-2</v>
      </c>
      <c r="I139" s="1">
        <v>45787</v>
      </c>
      <c r="J139">
        <v>85</v>
      </c>
      <c r="K139">
        <v>112</v>
      </c>
      <c r="L139">
        <v>158</v>
      </c>
      <c r="M139" s="12">
        <f t="shared" si="6"/>
        <v>0.29951653009878382</v>
      </c>
      <c r="N139" s="12">
        <f t="shared" si="6"/>
        <v>-1.7699577099400975E-2</v>
      </c>
      <c r="O139" s="12">
        <f t="shared" si="6"/>
        <v>-0.107888962011185</v>
      </c>
      <c r="P139" s="10">
        <f t="shared" si="7"/>
        <v>8.2130050306337743E-2</v>
      </c>
    </row>
    <row r="140" spans="1:16" x14ac:dyDescent="0.35">
      <c r="A140" s="1">
        <v>45795</v>
      </c>
      <c r="B140">
        <v>156</v>
      </c>
      <c r="C140">
        <f t="shared" si="8"/>
        <v>5.4054054054053946E-2</v>
      </c>
      <c r="I140" s="1">
        <v>45788</v>
      </c>
      <c r="J140">
        <v>76</v>
      </c>
      <c r="K140">
        <v>101</v>
      </c>
      <c r="L140">
        <v>167</v>
      </c>
      <c r="M140" s="12">
        <f t="shared" ref="M140:O203" si="9">LN(J140/J139)</f>
        <v>-0.11191791620398532</v>
      </c>
      <c r="N140" s="12">
        <f t="shared" si="9"/>
        <v>-0.10337835445383507</v>
      </c>
      <c r="O140" s="12">
        <f t="shared" si="9"/>
        <v>5.5398779389788377E-2</v>
      </c>
      <c r="P140" s="10">
        <f t="shared" ref="P140:P203" si="10">$K$4*M140+$K$5*N140+$K$6*O140</f>
        <v>-5.916103900080813E-2</v>
      </c>
    </row>
    <row r="141" spans="1:16" x14ac:dyDescent="0.35">
      <c r="A141" s="1">
        <v>45796</v>
      </c>
      <c r="B141">
        <v>181</v>
      </c>
      <c r="C141">
        <f t="shared" si="8"/>
        <v>0.16025641025641035</v>
      </c>
      <c r="I141" s="1">
        <v>45789</v>
      </c>
      <c r="J141">
        <v>85</v>
      </c>
      <c r="K141">
        <v>113</v>
      </c>
      <c r="L141">
        <v>176</v>
      </c>
      <c r="M141" s="12">
        <f t="shared" si="9"/>
        <v>0.1119179162039854</v>
      </c>
      <c r="N141" s="12">
        <f t="shared" si="9"/>
        <v>0.11226730187108121</v>
      </c>
      <c r="O141" s="12">
        <f t="shared" si="9"/>
        <v>5.2490182621396764E-2</v>
      </c>
      <c r="P141" s="10">
        <f t="shared" si="10"/>
        <v>9.4194411829337549E-2</v>
      </c>
    </row>
    <row r="142" spans="1:16" x14ac:dyDescent="0.35">
      <c r="A142" s="1">
        <v>45797</v>
      </c>
      <c r="B142">
        <v>136</v>
      </c>
      <c r="C142">
        <f t="shared" si="8"/>
        <v>-0.24861878453038677</v>
      </c>
      <c r="I142" s="1">
        <v>45790</v>
      </c>
      <c r="J142">
        <v>90</v>
      </c>
      <c r="K142">
        <v>112</v>
      </c>
      <c r="L142">
        <v>193</v>
      </c>
      <c r="M142" s="12">
        <f t="shared" si="9"/>
        <v>5.7158413839948623E-2</v>
      </c>
      <c r="N142" s="12">
        <f t="shared" si="9"/>
        <v>-8.8889474172460393E-3</v>
      </c>
      <c r="O142" s="12">
        <f t="shared" si="9"/>
        <v>9.2206193866733843E-2</v>
      </c>
      <c r="P142" s="10">
        <f t="shared" si="10"/>
        <v>4.7858539470825787E-2</v>
      </c>
    </row>
    <row r="143" spans="1:16" x14ac:dyDescent="0.35">
      <c r="A143" s="1">
        <v>45798</v>
      </c>
      <c r="B143">
        <v>116</v>
      </c>
      <c r="C143">
        <f t="shared" si="8"/>
        <v>-0.1470588235294118</v>
      </c>
      <c r="I143" s="1">
        <v>45791</v>
      </c>
      <c r="J143">
        <v>76</v>
      </c>
      <c r="K143">
        <v>120</v>
      </c>
      <c r="L143">
        <v>179</v>
      </c>
      <c r="M143" s="12">
        <f t="shared" si="9"/>
        <v>-0.16907633004393399</v>
      </c>
      <c r="N143" s="12">
        <f t="shared" si="9"/>
        <v>6.8992871486951421E-2</v>
      </c>
      <c r="O143" s="12">
        <f t="shared" si="9"/>
        <v>-7.5304383064130592E-2</v>
      </c>
      <c r="P143" s="10">
        <f t="shared" si="10"/>
        <v>-6.9523985490727344E-2</v>
      </c>
    </row>
    <row r="144" spans="1:16" x14ac:dyDescent="0.35">
      <c r="A144" s="1">
        <v>45799</v>
      </c>
      <c r="B144">
        <v>110</v>
      </c>
      <c r="C144">
        <f t="shared" si="8"/>
        <v>-5.1724137931034475E-2</v>
      </c>
      <c r="I144" s="1">
        <v>45792</v>
      </c>
      <c r="J144">
        <v>65</v>
      </c>
      <c r="K144">
        <v>122</v>
      </c>
      <c r="L144">
        <v>187</v>
      </c>
      <c r="M144" s="12">
        <f t="shared" si="9"/>
        <v>-0.15634607039069398</v>
      </c>
      <c r="N144" s="12">
        <f t="shared" si="9"/>
        <v>1.6529301951210506E-2</v>
      </c>
      <c r="O144" s="12">
        <f t="shared" si="9"/>
        <v>4.3722811013831582E-2</v>
      </c>
      <c r="P144" s="10">
        <f t="shared" si="10"/>
        <v>-4.4462794266764971E-2</v>
      </c>
    </row>
    <row r="145" spans="1:16" x14ac:dyDescent="0.35">
      <c r="A145" s="1">
        <v>45800</v>
      </c>
      <c r="B145">
        <v>167</v>
      </c>
      <c r="C145">
        <f t="shared" si="8"/>
        <v>0.51818181818181808</v>
      </c>
      <c r="I145" s="1">
        <v>45793</v>
      </c>
      <c r="J145">
        <v>61</v>
      </c>
      <c r="K145">
        <v>124</v>
      </c>
      <c r="L145">
        <v>163</v>
      </c>
      <c r="M145" s="12">
        <f t="shared" si="9"/>
        <v>-6.3513405722325861E-2</v>
      </c>
      <c r="N145" s="12">
        <f t="shared" si="9"/>
        <v>1.6260520871780326E-2</v>
      </c>
      <c r="O145" s="12">
        <f t="shared" si="9"/>
        <v>-0.13735841604782426</v>
      </c>
      <c r="P145" s="10">
        <f t="shared" si="10"/>
        <v>-6.1734730841743524E-2</v>
      </c>
    </row>
    <row r="146" spans="1:16" x14ac:dyDescent="0.35">
      <c r="A146" s="1">
        <v>45801</v>
      </c>
      <c r="B146">
        <v>147</v>
      </c>
      <c r="C146">
        <f t="shared" si="8"/>
        <v>-0.11976047904191611</v>
      </c>
      <c r="I146" s="1">
        <v>45794</v>
      </c>
      <c r="J146">
        <v>72</v>
      </c>
      <c r="K146">
        <v>125</v>
      </c>
      <c r="L146">
        <v>167</v>
      </c>
      <c r="M146" s="12">
        <f t="shared" si="9"/>
        <v>0.16579225484274404</v>
      </c>
      <c r="N146" s="12">
        <f t="shared" si="9"/>
        <v>8.0321716972642527E-3</v>
      </c>
      <c r="O146" s="12">
        <f t="shared" si="9"/>
        <v>2.4243611609992853E-2</v>
      </c>
      <c r="P146" s="10">
        <f t="shared" si="10"/>
        <v>7.599963692927475E-2</v>
      </c>
    </row>
    <row r="147" spans="1:16" x14ac:dyDescent="0.35">
      <c r="A147" s="1">
        <v>45802</v>
      </c>
      <c r="B147">
        <v>151</v>
      </c>
      <c r="C147">
        <f t="shared" si="8"/>
        <v>2.7210884353741527E-2</v>
      </c>
      <c r="I147" s="1">
        <v>45795</v>
      </c>
      <c r="J147">
        <v>89</v>
      </c>
      <c r="K147">
        <v>121</v>
      </c>
      <c r="L147">
        <v>186</v>
      </c>
      <c r="M147" s="12">
        <f t="shared" si="9"/>
        <v>0.21197025071608458</v>
      </c>
      <c r="N147" s="12">
        <f t="shared" si="9"/>
        <v>-3.2523191705560062E-2</v>
      </c>
      <c r="O147" s="12">
        <f t="shared" si="9"/>
        <v>0.10775286129644605</v>
      </c>
      <c r="P147" s="10">
        <f t="shared" si="10"/>
        <v>0.10735700116369963</v>
      </c>
    </row>
    <row r="148" spans="1:16" x14ac:dyDescent="0.35">
      <c r="A148" s="1">
        <v>45803</v>
      </c>
      <c r="B148">
        <v>104</v>
      </c>
      <c r="C148">
        <f t="shared" si="8"/>
        <v>-0.3112582781456954</v>
      </c>
      <c r="I148" s="1">
        <v>45796</v>
      </c>
      <c r="J148">
        <v>74</v>
      </c>
      <c r="K148">
        <v>126</v>
      </c>
      <c r="L148">
        <v>188</v>
      </c>
      <c r="M148" s="12">
        <f t="shared" si="9"/>
        <v>-0.18457127652797004</v>
      </c>
      <c r="N148" s="12">
        <f t="shared" si="9"/>
        <v>4.0491361354736993E-2</v>
      </c>
      <c r="O148" s="12">
        <f t="shared" si="9"/>
        <v>1.069528911674795E-2</v>
      </c>
      <c r="P148" s="10">
        <f t="shared" si="10"/>
        <v>-5.8472515469742532E-2</v>
      </c>
    </row>
    <row r="149" spans="1:16" x14ac:dyDescent="0.35">
      <c r="A149" s="1">
        <v>45804</v>
      </c>
      <c r="B149">
        <v>109</v>
      </c>
      <c r="C149">
        <f t="shared" si="8"/>
        <v>4.8076923076923128E-2</v>
      </c>
      <c r="I149" s="1">
        <v>45797</v>
      </c>
      <c r="J149">
        <v>90</v>
      </c>
      <c r="K149">
        <v>101</v>
      </c>
      <c r="L149">
        <v>159</v>
      </c>
      <c r="M149" s="12">
        <f t="shared" si="9"/>
        <v>0.19574457712609533</v>
      </c>
      <c r="N149" s="12">
        <f t="shared" si="9"/>
        <v>-0.22116139011021849</v>
      </c>
      <c r="O149" s="12">
        <f t="shared" si="9"/>
        <v>-0.1675377606097177</v>
      </c>
      <c r="P149" s="10">
        <f t="shared" si="10"/>
        <v>-3.8311914365542717E-2</v>
      </c>
    </row>
    <row r="150" spans="1:16" x14ac:dyDescent="0.35">
      <c r="A150" s="1">
        <v>45805</v>
      </c>
      <c r="B150">
        <v>152</v>
      </c>
      <c r="C150">
        <f t="shared" si="8"/>
        <v>0.39449541284403677</v>
      </c>
      <c r="I150" s="1">
        <v>45798</v>
      </c>
      <c r="J150">
        <v>85</v>
      </c>
      <c r="K150">
        <v>124</v>
      </c>
      <c r="L150">
        <v>156</v>
      </c>
      <c r="M150" s="12">
        <f t="shared" si="9"/>
        <v>-5.7158413839948637E-2</v>
      </c>
      <c r="N150" s="12">
        <f t="shared" si="9"/>
        <v>0.20516104876377739</v>
      </c>
      <c r="O150" s="12">
        <f t="shared" si="9"/>
        <v>-1.9048194970694474E-2</v>
      </c>
      <c r="P150" s="10">
        <f t="shared" si="10"/>
        <v>3.2970490601945415E-2</v>
      </c>
    </row>
    <row r="151" spans="1:16" x14ac:dyDescent="0.35">
      <c r="A151" s="1">
        <v>45806</v>
      </c>
      <c r="B151">
        <v>153</v>
      </c>
      <c r="C151">
        <f t="shared" si="8"/>
        <v>6.5789473684210176E-3</v>
      </c>
      <c r="I151" s="1">
        <v>45799</v>
      </c>
      <c r="J151">
        <v>84</v>
      </c>
      <c r="K151">
        <v>100</v>
      </c>
      <c r="L151">
        <v>155</v>
      </c>
      <c r="M151" s="12">
        <f t="shared" si="9"/>
        <v>-1.1834457647002796E-2</v>
      </c>
      <c r="N151" s="12">
        <f t="shared" si="9"/>
        <v>-0.21511137961694557</v>
      </c>
      <c r="O151" s="12">
        <f t="shared" si="9"/>
        <v>-6.4308903302904025E-3</v>
      </c>
      <c r="P151" s="10">
        <f t="shared" si="10"/>
        <v>-7.1196464042971919E-2</v>
      </c>
    </row>
    <row r="152" spans="1:16" x14ac:dyDescent="0.35">
      <c r="A152" s="1">
        <v>45807</v>
      </c>
      <c r="B152">
        <v>138</v>
      </c>
      <c r="C152">
        <f t="shared" si="8"/>
        <v>-9.8039215686274495E-2</v>
      </c>
      <c r="I152" s="1">
        <v>45800</v>
      </c>
      <c r="J152">
        <v>74</v>
      </c>
      <c r="K152">
        <v>108</v>
      </c>
      <c r="L152">
        <v>152</v>
      </c>
      <c r="M152" s="12">
        <f t="shared" si="9"/>
        <v>-0.1267517056391439</v>
      </c>
      <c r="N152" s="12">
        <f t="shared" si="9"/>
        <v>7.6961041136128394E-2</v>
      </c>
      <c r="O152" s="12">
        <f t="shared" si="9"/>
        <v>-1.9544596072970283E-2</v>
      </c>
      <c r="P152" s="10">
        <f t="shared" si="10"/>
        <v>-3.347574873671013E-2</v>
      </c>
    </row>
    <row r="153" spans="1:16" x14ac:dyDescent="0.35">
      <c r="A153" s="1">
        <v>45808</v>
      </c>
      <c r="B153">
        <v>135</v>
      </c>
      <c r="C153">
        <f t="shared" si="8"/>
        <v>-2.1739130434782594E-2</v>
      </c>
      <c r="I153" s="1">
        <v>45801</v>
      </c>
      <c r="J153">
        <v>61</v>
      </c>
      <c r="K153">
        <v>106</v>
      </c>
      <c r="L153">
        <v>191</v>
      </c>
      <c r="M153" s="12">
        <f t="shared" si="9"/>
        <v>-0.19319122903085847</v>
      </c>
      <c r="N153" s="12">
        <f t="shared" si="9"/>
        <v>-1.8692133012152522E-2</v>
      </c>
      <c r="O153" s="12">
        <f t="shared" si="9"/>
        <v>0.22839290720035346</v>
      </c>
      <c r="P153" s="10">
        <f t="shared" si="10"/>
        <v>-1.4366259355883121E-2</v>
      </c>
    </row>
    <row r="154" spans="1:16" x14ac:dyDescent="0.35">
      <c r="A154" s="1">
        <v>45809</v>
      </c>
      <c r="B154">
        <v>156</v>
      </c>
      <c r="C154">
        <f t="shared" si="8"/>
        <v>0.15555555555555545</v>
      </c>
      <c r="I154" s="1">
        <v>45802</v>
      </c>
      <c r="J154">
        <v>87</v>
      </c>
      <c r="K154">
        <v>124</v>
      </c>
      <c r="L154">
        <v>187</v>
      </c>
      <c r="M154" s="12">
        <f t="shared" si="9"/>
        <v>0.35503425448127252</v>
      </c>
      <c r="N154" s="12">
        <f t="shared" si="9"/>
        <v>0.15684247149296968</v>
      </c>
      <c r="O154" s="12">
        <f t="shared" si="9"/>
        <v>-2.1164811192043272E-2</v>
      </c>
      <c r="P154" s="10">
        <f t="shared" si="10"/>
        <v>0.18271699988278695</v>
      </c>
    </row>
    <row r="155" spans="1:16" x14ac:dyDescent="0.35">
      <c r="A155" s="1">
        <v>45810</v>
      </c>
      <c r="B155">
        <v>130</v>
      </c>
      <c r="C155">
        <f t="shared" si="8"/>
        <v>-0.16666666666666663</v>
      </c>
      <c r="I155" s="1">
        <v>45803</v>
      </c>
      <c r="J155">
        <v>86</v>
      </c>
      <c r="K155">
        <v>117</v>
      </c>
      <c r="L155">
        <v>150</v>
      </c>
      <c r="M155" s="12">
        <f t="shared" si="9"/>
        <v>-1.1560822401075971E-2</v>
      </c>
      <c r="N155" s="12">
        <f t="shared" si="9"/>
        <v>-5.8107630807280694E-2</v>
      </c>
      <c r="O155" s="12">
        <f t="shared" si="9"/>
        <v>-0.2204733227583309</v>
      </c>
      <c r="P155" s="10">
        <f t="shared" si="10"/>
        <v>-8.8198615030113864E-2</v>
      </c>
    </row>
    <row r="156" spans="1:16" x14ac:dyDescent="0.35">
      <c r="A156" s="1">
        <v>45811</v>
      </c>
      <c r="B156">
        <v>186</v>
      </c>
      <c r="C156">
        <f t="shared" si="8"/>
        <v>0.43076923076923079</v>
      </c>
      <c r="I156" s="1">
        <v>45804</v>
      </c>
      <c r="J156">
        <v>69</v>
      </c>
      <c r="K156">
        <v>116</v>
      </c>
      <c r="L156">
        <v>172</v>
      </c>
      <c r="M156" s="12">
        <f t="shared" si="9"/>
        <v>-0.22024079165624838</v>
      </c>
      <c r="N156" s="12">
        <f t="shared" si="9"/>
        <v>-8.5837436913914419E-3</v>
      </c>
      <c r="O156" s="12">
        <f t="shared" si="9"/>
        <v>0.13685918271719735</v>
      </c>
      <c r="P156" s="10">
        <f t="shared" si="10"/>
        <v>-4.9613684954757584E-2</v>
      </c>
    </row>
    <row r="157" spans="1:16" x14ac:dyDescent="0.35">
      <c r="A157" s="1">
        <v>45812</v>
      </c>
      <c r="B157">
        <v>184</v>
      </c>
      <c r="C157">
        <f t="shared" si="8"/>
        <v>-1.0752688172043001E-2</v>
      </c>
      <c r="I157" s="1">
        <v>45805</v>
      </c>
      <c r="J157">
        <v>73</v>
      </c>
      <c r="K157">
        <v>118</v>
      </c>
      <c r="L157">
        <v>178</v>
      </c>
      <c r="M157" s="12">
        <f t="shared" si="9"/>
        <v>5.6352936551131778E-2</v>
      </c>
      <c r="N157" s="12">
        <f t="shared" si="9"/>
        <v>1.709443335930004E-2</v>
      </c>
      <c r="O157" s="12">
        <f t="shared" si="9"/>
        <v>3.4289073478632165E-2</v>
      </c>
      <c r="P157" s="10">
        <f t="shared" si="10"/>
        <v>3.7956226671832377E-2</v>
      </c>
    </row>
    <row r="158" spans="1:16" x14ac:dyDescent="0.35">
      <c r="A158" s="1">
        <v>45813</v>
      </c>
      <c r="B158">
        <v>150</v>
      </c>
      <c r="C158">
        <f t="shared" si="8"/>
        <v>-0.18478260869565222</v>
      </c>
      <c r="I158" s="1">
        <v>45806</v>
      </c>
      <c r="J158">
        <v>69</v>
      </c>
      <c r="K158">
        <v>125</v>
      </c>
      <c r="L158">
        <v>170</v>
      </c>
      <c r="M158" s="12">
        <f t="shared" si="9"/>
        <v>-5.6352936551131744E-2</v>
      </c>
      <c r="N158" s="12">
        <f t="shared" si="9"/>
        <v>5.7629112836636423E-2</v>
      </c>
      <c r="O158" s="12">
        <f t="shared" si="9"/>
        <v>-4.5985113241823382E-2</v>
      </c>
      <c r="P158" s="10">
        <f t="shared" si="10"/>
        <v>-1.9047974742008787E-2</v>
      </c>
    </row>
    <row r="159" spans="1:16" x14ac:dyDescent="0.35">
      <c r="A159" s="1">
        <v>45814</v>
      </c>
      <c r="B159">
        <v>189</v>
      </c>
      <c r="C159">
        <f t="shared" si="8"/>
        <v>0.26</v>
      </c>
      <c r="I159" s="1">
        <v>45807</v>
      </c>
      <c r="J159">
        <v>77</v>
      </c>
      <c r="K159">
        <v>121</v>
      </c>
      <c r="L159">
        <v>195</v>
      </c>
      <c r="M159" s="12">
        <f t="shared" si="9"/>
        <v>0.10969891725642453</v>
      </c>
      <c r="N159" s="12">
        <f t="shared" si="9"/>
        <v>-3.2523191705560062E-2</v>
      </c>
      <c r="O159" s="12">
        <f t="shared" si="9"/>
        <v>0.13720112151348496</v>
      </c>
      <c r="P159" s="10">
        <f t="shared" si="10"/>
        <v>7.5282945844947283E-2</v>
      </c>
    </row>
    <row r="160" spans="1:16" x14ac:dyDescent="0.35">
      <c r="A160" s="1">
        <v>45815</v>
      </c>
      <c r="B160">
        <v>145</v>
      </c>
      <c r="C160">
        <f t="shared" si="8"/>
        <v>-0.23280423280423279</v>
      </c>
      <c r="I160" s="1">
        <v>45808</v>
      </c>
      <c r="J160">
        <v>89</v>
      </c>
      <c r="K160">
        <v>115</v>
      </c>
      <c r="L160">
        <v>172</v>
      </c>
      <c r="M160" s="12">
        <f t="shared" si="9"/>
        <v>0.14483094787845605</v>
      </c>
      <c r="N160" s="12">
        <f t="shared" si="9"/>
        <v>-5.0858417233490966E-2</v>
      </c>
      <c r="O160" s="12">
        <f t="shared" si="9"/>
        <v>-0.12550508175029379</v>
      </c>
      <c r="P160" s="10">
        <f t="shared" si="10"/>
        <v>5.0233294562469916E-3</v>
      </c>
    </row>
    <row r="161" spans="1:16" x14ac:dyDescent="0.35">
      <c r="A161" s="1">
        <v>45816</v>
      </c>
      <c r="B161">
        <v>179</v>
      </c>
      <c r="C161">
        <f t="shared" si="8"/>
        <v>0.23448275862068968</v>
      </c>
      <c r="I161" s="1">
        <v>45809</v>
      </c>
      <c r="J161">
        <v>68</v>
      </c>
      <c r="K161">
        <v>128</v>
      </c>
      <c r="L161">
        <v>188</v>
      </c>
      <c r="M161" s="12">
        <f t="shared" si="9"/>
        <v>-0.26912866455603318</v>
      </c>
      <c r="N161" s="12">
        <f t="shared" si="9"/>
        <v>0.10709813555636712</v>
      </c>
      <c r="O161" s="12">
        <f t="shared" si="9"/>
        <v>8.8947486016496116E-2</v>
      </c>
      <c r="P161" s="10">
        <f t="shared" si="10"/>
        <v>-4.8837779350554306E-2</v>
      </c>
    </row>
    <row r="162" spans="1:16" x14ac:dyDescent="0.35">
      <c r="A162" s="1">
        <v>45817</v>
      </c>
      <c r="B162">
        <v>133</v>
      </c>
      <c r="C162">
        <f t="shared" si="8"/>
        <v>-0.25698324022346364</v>
      </c>
      <c r="I162" s="1">
        <v>45810</v>
      </c>
      <c r="J162">
        <v>72</v>
      </c>
      <c r="K162">
        <v>112</v>
      </c>
      <c r="L162">
        <v>168</v>
      </c>
      <c r="M162" s="12">
        <f t="shared" si="9"/>
        <v>5.7158413839948623E-2</v>
      </c>
      <c r="N162" s="12">
        <f t="shared" si="9"/>
        <v>-0.13353139262452263</v>
      </c>
      <c r="O162" s="12">
        <f t="shared" si="9"/>
        <v>-0.11247798342669033</v>
      </c>
      <c r="P162" s="10">
        <f t="shared" si="10"/>
        <v>-5.0939447279384431E-2</v>
      </c>
    </row>
    <row r="163" spans="1:16" x14ac:dyDescent="0.35">
      <c r="A163" s="1">
        <v>45818</v>
      </c>
      <c r="B163">
        <v>163</v>
      </c>
      <c r="C163">
        <f t="shared" si="8"/>
        <v>0.22556390977443619</v>
      </c>
      <c r="I163" s="1">
        <v>45811</v>
      </c>
      <c r="J163">
        <v>79</v>
      </c>
      <c r="K163">
        <v>108</v>
      </c>
      <c r="L163">
        <v>197</v>
      </c>
      <c r="M163" s="12">
        <f t="shared" si="9"/>
        <v>9.2781733450966269E-2</v>
      </c>
      <c r="N163" s="12">
        <f t="shared" si="9"/>
        <v>-3.6367644170874833E-2</v>
      </c>
      <c r="O163" s="12">
        <f t="shared" si="9"/>
        <v>0.15923974933472962</v>
      </c>
      <c r="P163" s="10">
        <f t="shared" si="10"/>
        <v>7.3974324929542951E-2</v>
      </c>
    </row>
    <row r="164" spans="1:16" x14ac:dyDescent="0.35">
      <c r="A164" s="1">
        <v>45819</v>
      </c>
      <c r="B164">
        <v>105</v>
      </c>
      <c r="C164">
        <f t="shared" si="8"/>
        <v>-0.35582822085889576</v>
      </c>
      <c r="I164" s="1">
        <v>45812</v>
      </c>
      <c r="J164">
        <v>88</v>
      </c>
      <c r="K164">
        <v>109</v>
      </c>
      <c r="L164">
        <v>157</v>
      </c>
      <c r="M164" s="12">
        <f t="shared" si="9"/>
        <v>0.10788896201118492</v>
      </c>
      <c r="N164" s="12">
        <f t="shared" si="9"/>
        <v>9.2166551049240476E-3</v>
      </c>
      <c r="O164" s="12">
        <f t="shared" si="9"/>
        <v>-0.22695792338968052</v>
      </c>
      <c r="P164" s="10">
        <f t="shared" si="10"/>
        <v>-2.2166795680952964E-2</v>
      </c>
    </row>
    <row r="165" spans="1:16" x14ac:dyDescent="0.35">
      <c r="A165" s="1">
        <v>45820</v>
      </c>
      <c r="B165">
        <v>193</v>
      </c>
      <c r="C165">
        <f t="shared" si="8"/>
        <v>0.838095238095238</v>
      </c>
      <c r="I165" s="1">
        <v>45813</v>
      </c>
      <c r="J165">
        <v>77</v>
      </c>
      <c r="K165">
        <v>117</v>
      </c>
      <c r="L165">
        <v>156</v>
      </c>
      <c r="M165" s="12">
        <f t="shared" si="9"/>
        <v>-0.13353139262452263</v>
      </c>
      <c r="N165" s="12">
        <f t="shared" si="9"/>
        <v>7.0826052568612421E-2</v>
      </c>
      <c r="O165" s="12">
        <f t="shared" si="9"/>
        <v>-6.38979809877101E-3</v>
      </c>
      <c r="P165" s="10">
        <f t="shared" si="10"/>
        <v>-3.4081680708856629E-2</v>
      </c>
    </row>
    <row r="166" spans="1:16" x14ac:dyDescent="0.35">
      <c r="A166" s="1">
        <v>45821</v>
      </c>
      <c r="B166">
        <v>127</v>
      </c>
      <c r="C166">
        <f t="shared" si="8"/>
        <v>-0.34196891191709844</v>
      </c>
      <c r="I166" s="1">
        <v>45814</v>
      </c>
      <c r="J166">
        <v>73</v>
      </c>
      <c r="K166">
        <v>113</v>
      </c>
      <c r="L166">
        <v>197</v>
      </c>
      <c r="M166" s="12">
        <f t="shared" si="9"/>
        <v>-5.3345980705292735E-2</v>
      </c>
      <c r="N166" s="12">
        <f t="shared" si="9"/>
        <v>-3.4786116085415542E-2</v>
      </c>
      <c r="O166" s="12">
        <f t="shared" si="9"/>
        <v>0.23334772148845143</v>
      </c>
      <c r="P166" s="10">
        <f t="shared" si="10"/>
        <v>3.8230089338793675E-2</v>
      </c>
    </row>
    <row r="167" spans="1:16" x14ac:dyDescent="0.35">
      <c r="A167" s="1">
        <v>45822</v>
      </c>
      <c r="B167">
        <v>192</v>
      </c>
      <c r="C167">
        <f t="shared" si="8"/>
        <v>0.51181102362204722</v>
      </c>
      <c r="I167" s="1">
        <v>45815</v>
      </c>
      <c r="J167">
        <v>68</v>
      </c>
      <c r="K167">
        <v>101</v>
      </c>
      <c r="L167">
        <v>175</v>
      </c>
      <c r="M167" s="12">
        <f t="shared" si="9"/>
        <v>-7.0951735972284491E-2</v>
      </c>
      <c r="N167" s="12">
        <f t="shared" si="9"/>
        <v>-0.11226730187108118</v>
      </c>
      <c r="O167" s="12">
        <f t="shared" si="9"/>
        <v>-0.11841775481447446</v>
      </c>
      <c r="P167" s="10">
        <f t="shared" si="10"/>
        <v>-9.7586211394580485E-2</v>
      </c>
    </row>
    <row r="168" spans="1:16" x14ac:dyDescent="0.35">
      <c r="A168" s="1">
        <v>45823</v>
      </c>
      <c r="B168">
        <v>130</v>
      </c>
      <c r="C168">
        <f t="shared" si="8"/>
        <v>-0.32291666666666663</v>
      </c>
      <c r="I168" s="1">
        <v>45816</v>
      </c>
      <c r="J168">
        <v>73</v>
      </c>
      <c r="K168">
        <v>111</v>
      </c>
      <c r="L168">
        <v>159</v>
      </c>
      <c r="M168" s="12">
        <f t="shared" si="9"/>
        <v>7.0951735972284394E-2</v>
      </c>
      <c r="N168" s="12">
        <f t="shared" si="9"/>
        <v>9.440968447107477E-2</v>
      </c>
      <c r="O168" s="12">
        <f t="shared" si="9"/>
        <v>-9.588177170328252E-2</v>
      </c>
      <c r="P168" s="10">
        <f t="shared" si="10"/>
        <v>2.7939068219251437E-2</v>
      </c>
    </row>
    <row r="169" spans="1:16" x14ac:dyDescent="0.35">
      <c r="A169" s="1">
        <v>45824</v>
      </c>
      <c r="B169">
        <v>192</v>
      </c>
      <c r="C169">
        <f t="shared" si="8"/>
        <v>0.47692307692307701</v>
      </c>
      <c r="I169" s="1">
        <v>45817</v>
      </c>
      <c r="J169">
        <v>72</v>
      </c>
      <c r="K169">
        <v>109</v>
      </c>
      <c r="L169">
        <v>153</v>
      </c>
      <c r="M169" s="12">
        <f t="shared" si="9"/>
        <v>-1.3793322132335873E-2</v>
      </c>
      <c r="N169" s="12">
        <f t="shared" si="9"/>
        <v>-1.8182319083190474E-2</v>
      </c>
      <c r="O169" s="12">
        <f t="shared" si="9"/>
        <v>-3.8466280827796052E-2</v>
      </c>
      <c r="P169" s="10">
        <f t="shared" si="10"/>
        <v>-2.2511908826230307E-2</v>
      </c>
    </row>
    <row r="170" spans="1:16" x14ac:dyDescent="0.35">
      <c r="A170" s="1">
        <v>45825</v>
      </c>
      <c r="B170">
        <v>145</v>
      </c>
      <c r="C170">
        <f t="shared" si="8"/>
        <v>-0.24479166666666663</v>
      </c>
      <c r="I170" s="1">
        <v>45818</v>
      </c>
      <c r="J170">
        <v>78</v>
      </c>
      <c r="K170">
        <v>104</v>
      </c>
      <c r="L170">
        <v>169</v>
      </c>
      <c r="M170" s="12">
        <f t="shared" si="9"/>
        <v>8.0042707673536356E-2</v>
      </c>
      <c r="N170" s="12">
        <f t="shared" si="9"/>
        <v>-4.6956983087770979E-2</v>
      </c>
      <c r="O170" s="12">
        <f t="shared" si="9"/>
        <v>9.9460793530638081E-2</v>
      </c>
      <c r="P170" s="10">
        <f t="shared" si="10"/>
        <v>4.776822620227468E-2</v>
      </c>
    </row>
    <row r="171" spans="1:16" x14ac:dyDescent="0.35">
      <c r="A171" s="1">
        <v>45826</v>
      </c>
      <c r="B171">
        <v>173</v>
      </c>
      <c r="C171">
        <f t="shared" si="8"/>
        <v>0.19310344827586201</v>
      </c>
      <c r="I171" s="1">
        <v>45819</v>
      </c>
      <c r="J171">
        <v>83</v>
      </c>
      <c r="K171">
        <v>120</v>
      </c>
      <c r="L171">
        <v>188</v>
      </c>
      <c r="M171" s="12">
        <f t="shared" si="9"/>
        <v>6.2131781107006179E-2</v>
      </c>
      <c r="N171" s="12">
        <f t="shared" si="9"/>
        <v>0.14310084364067324</v>
      </c>
      <c r="O171" s="12">
        <f t="shared" si="9"/>
        <v>0.10654324790687565</v>
      </c>
      <c r="P171" s="10">
        <f t="shared" si="10"/>
        <v>9.9745939907067135E-2</v>
      </c>
    </row>
    <row r="172" spans="1:16" x14ac:dyDescent="0.35">
      <c r="A172" s="1">
        <v>45827</v>
      </c>
      <c r="B172">
        <v>147</v>
      </c>
      <c r="C172">
        <f t="shared" si="8"/>
        <v>-0.1502890173410405</v>
      </c>
      <c r="I172" s="1">
        <v>45820</v>
      </c>
      <c r="J172">
        <v>85</v>
      </c>
      <c r="K172">
        <v>110</v>
      </c>
      <c r="L172">
        <v>159</v>
      </c>
      <c r="M172" s="12">
        <f t="shared" si="9"/>
        <v>2.3810648693718607E-2</v>
      </c>
      <c r="N172" s="12">
        <f t="shared" si="9"/>
        <v>-8.701137698962981E-2</v>
      </c>
      <c r="O172" s="12">
        <f t="shared" si="9"/>
        <v>-0.1675377606097177</v>
      </c>
      <c r="P172" s="10">
        <f t="shared" si="10"/>
        <v>-6.6840481802316803E-2</v>
      </c>
    </row>
    <row r="173" spans="1:16" x14ac:dyDescent="0.35">
      <c r="A173" s="1">
        <v>45828</v>
      </c>
      <c r="B173">
        <v>100</v>
      </c>
      <c r="C173">
        <f t="shared" si="8"/>
        <v>-0.31972789115646261</v>
      </c>
      <c r="I173" s="1">
        <v>45821</v>
      </c>
      <c r="J173">
        <v>68</v>
      </c>
      <c r="K173">
        <v>130</v>
      </c>
      <c r="L173">
        <v>154</v>
      </c>
      <c r="M173" s="12">
        <f t="shared" si="9"/>
        <v>-0.22314355131420971</v>
      </c>
      <c r="N173" s="12">
        <f t="shared" si="9"/>
        <v>0.16705408466316624</v>
      </c>
      <c r="O173" s="12">
        <f t="shared" si="9"/>
        <v>-3.1951599806602358E-2</v>
      </c>
      <c r="P173" s="10">
        <f t="shared" si="10"/>
        <v>-4.8726675068714732E-2</v>
      </c>
    </row>
    <row r="174" spans="1:16" x14ac:dyDescent="0.35">
      <c r="A174" s="1">
        <v>45829</v>
      </c>
      <c r="B174">
        <v>151</v>
      </c>
      <c r="C174">
        <f t="shared" si="8"/>
        <v>0.51</v>
      </c>
      <c r="I174" s="1">
        <v>45822</v>
      </c>
      <c r="J174">
        <v>89</v>
      </c>
      <c r="K174">
        <v>102</v>
      </c>
      <c r="L174">
        <v>152</v>
      </c>
      <c r="M174" s="12">
        <f t="shared" si="9"/>
        <v>0.26912866455603313</v>
      </c>
      <c r="N174" s="12">
        <f t="shared" si="9"/>
        <v>-0.24256163717131135</v>
      </c>
      <c r="O174" s="12">
        <f t="shared" si="9"/>
        <v>-1.3072081567352775E-2</v>
      </c>
      <c r="P174" s="10">
        <f t="shared" si="10"/>
        <v>3.0961350200814017E-2</v>
      </c>
    </row>
    <row r="175" spans="1:16" x14ac:dyDescent="0.35">
      <c r="A175" s="1">
        <v>45830</v>
      </c>
      <c r="B175">
        <v>168</v>
      </c>
      <c r="C175">
        <f t="shared" si="8"/>
        <v>0.11258278145695355</v>
      </c>
      <c r="I175" s="1">
        <v>45823</v>
      </c>
      <c r="J175">
        <v>74</v>
      </c>
      <c r="K175">
        <v>113</v>
      </c>
      <c r="L175">
        <v>156</v>
      </c>
      <c r="M175" s="12">
        <f t="shared" si="9"/>
        <v>-0.18457127652797004</v>
      </c>
      <c r="N175" s="12">
        <f t="shared" si="9"/>
        <v>0.10241500542806954</v>
      </c>
      <c r="O175" s="12">
        <f t="shared" si="9"/>
        <v>2.5975486403260736E-2</v>
      </c>
      <c r="P175" s="10">
        <f t="shared" si="10"/>
        <v>-3.531136306178894E-2</v>
      </c>
    </row>
    <row r="176" spans="1:16" x14ac:dyDescent="0.35">
      <c r="A176" s="1">
        <v>45831</v>
      </c>
      <c r="B176">
        <v>105</v>
      </c>
      <c r="C176">
        <f t="shared" si="8"/>
        <v>-0.375</v>
      </c>
      <c r="I176" s="1">
        <v>45824</v>
      </c>
      <c r="J176">
        <v>63</v>
      </c>
      <c r="K176">
        <v>105</v>
      </c>
      <c r="L176">
        <v>158</v>
      </c>
      <c r="M176" s="12">
        <f t="shared" si="9"/>
        <v>-0.16093036681263712</v>
      </c>
      <c r="N176" s="12">
        <f t="shared" si="9"/>
        <v>-7.3427468554817202E-2</v>
      </c>
      <c r="O176" s="12">
        <f t="shared" si="9"/>
        <v>1.2739025777429712E-2</v>
      </c>
      <c r="P176" s="10">
        <f t="shared" si="10"/>
        <v>-8.2578679558271098E-2</v>
      </c>
    </row>
    <row r="177" spans="1:16" x14ac:dyDescent="0.35">
      <c r="A177" s="1">
        <v>45832</v>
      </c>
      <c r="B177">
        <v>165</v>
      </c>
      <c r="C177">
        <f t="shared" si="8"/>
        <v>0.5714285714285714</v>
      </c>
      <c r="I177" s="1">
        <v>45825</v>
      </c>
      <c r="J177">
        <v>67</v>
      </c>
      <c r="K177">
        <v>119</v>
      </c>
      <c r="L177">
        <v>164</v>
      </c>
      <c r="M177" s="12">
        <f t="shared" si="9"/>
        <v>6.1557892999433365E-2</v>
      </c>
      <c r="N177" s="12">
        <f t="shared" si="9"/>
        <v>0.12516314295400599</v>
      </c>
      <c r="O177" s="12">
        <f t="shared" si="9"/>
        <v>3.72713947972316E-2</v>
      </c>
      <c r="P177" s="10">
        <f t="shared" si="10"/>
        <v>7.3353518525144615E-2</v>
      </c>
    </row>
    <row r="178" spans="1:16" x14ac:dyDescent="0.35">
      <c r="A178" s="1">
        <v>45833</v>
      </c>
      <c r="B178">
        <v>165</v>
      </c>
      <c r="C178">
        <f t="shared" si="8"/>
        <v>0</v>
      </c>
      <c r="I178" s="1">
        <v>45826</v>
      </c>
      <c r="J178">
        <v>71</v>
      </c>
      <c r="K178">
        <v>128</v>
      </c>
      <c r="L178">
        <v>179</v>
      </c>
      <c r="M178" s="12">
        <f t="shared" si="9"/>
        <v>5.7987257650349316E-2</v>
      </c>
      <c r="N178" s="12">
        <f t="shared" si="9"/>
        <v>7.2906770808087731E-2</v>
      </c>
      <c r="O178" s="12">
        <f t="shared" si="9"/>
        <v>8.7519378016556654E-2</v>
      </c>
      <c r="P178" s="10">
        <f t="shared" si="10"/>
        <v>7.1322747707533038E-2</v>
      </c>
    </row>
    <row r="179" spans="1:16" x14ac:dyDescent="0.35">
      <c r="A179" s="1">
        <v>45834</v>
      </c>
      <c r="B179">
        <v>177</v>
      </c>
      <c r="C179">
        <f t="shared" si="8"/>
        <v>7.2727272727272751E-2</v>
      </c>
      <c r="I179" s="1">
        <v>45827</v>
      </c>
      <c r="J179">
        <v>83</v>
      </c>
      <c r="K179">
        <v>115</v>
      </c>
      <c r="L179">
        <v>175</v>
      </c>
      <c r="M179" s="12">
        <f t="shared" si="9"/>
        <v>0.1561607307552825</v>
      </c>
      <c r="N179" s="12">
        <f t="shared" si="9"/>
        <v>-0.1070981355563671</v>
      </c>
      <c r="O179" s="12">
        <f t="shared" si="9"/>
        <v>-2.2599831917240919E-2</v>
      </c>
      <c r="P179" s="10">
        <f t="shared" si="10"/>
        <v>2.3554902060030605E-2</v>
      </c>
    </row>
    <row r="180" spans="1:16" x14ac:dyDescent="0.35">
      <c r="A180" s="1">
        <v>45835</v>
      </c>
      <c r="B180">
        <v>157</v>
      </c>
      <c r="C180">
        <f t="shared" si="8"/>
        <v>-0.11299435028248583</v>
      </c>
      <c r="I180" s="1">
        <v>45828</v>
      </c>
      <c r="J180">
        <v>75</v>
      </c>
      <c r="K180">
        <v>128</v>
      </c>
      <c r="L180">
        <v>170</v>
      </c>
      <c r="M180" s="12">
        <f t="shared" si="9"/>
        <v>-0.10135249426028746</v>
      </c>
      <c r="N180" s="12">
        <f t="shared" si="9"/>
        <v>0.10709813555636712</v>
      </c>
      <c r="O180" s="12">
        <f t="shared" si="9"/>
        <v>-2.8987536873252298E-2</v>
      </c>
      <c r="P180" s="10">
        <f t="shared" si="10"/>
        <v>-1.7107818099180539E-2</v>
      </c>
    </row>
    <row r="181" spans="1:16" x14ac:dyDescent="0.35">
      <c r="A181" s="1">
        <v>45836</v>
      </c>
      <c r="B181">
        <v>172</v>
      </c>
      <c r="C181">
        <f t="shared" si="8"/>
        <v>9.5541401273885329E-2</v>
      </c>
      <c r="I181" s="1">
        <v>45829</v>
      </c>
      <c r="J181">
        <v>77</v>
      </c>
      <c r="K181">
        <v>102</v>
      </c>
      <c r="L181">
        <v>177</v>
      </c>
      <c r="M181" s="12">
        <f t="shared" si="9"/>
        <v>2.6317308317373358E-2</v>
      </c>
      <c r="N181" s="12">
        <f t="shared" si="9"/>
        <v>-0.22705745063534608</v>
      </c>
      <c r="O181" s="12">
        <f t="shared" si="9"/>
        <v>4.0351295523567449E-2</v>
      </c>
      <c r="P181" s="10">
        <f t="shared" si="10"/>
        <v>-4.5484923206584246E-2</v>
      </c>
    </row>
    <row r="182" spans="1:16" x14ac:dyDescent="0.35">
      <c r="A182" s="1">
        <v>45837</v>
      </c>
      <c r="B182">
        <v>173</v>
      </c>
      <c r="C182">
        <f t="shared" si="8"/>
        <v>5.8139534883721034E-3</v>
      </c>
      <c r="I182" s="1">
        <v>45830</v>
      </c>
      <c r="J182">
        <v>68</v>
      </c>
      <c r="K182">
        <v>114</v>
      </c>
      <c r="L182">
        <v>200</v>
      </c>
      <c r="M182" s="12">
        <f t="shared" si="9"/>
        <v>-0.12429771667757719</v>
      </c>
      <c r="N182" s="12">
        <f t="shared" si="9"/>
        <v>0.1112256351102244</v>
      </c>
      <c r="O182" s="12">
        <f t="shared" si="9"/>
        <v>0.12216763397420756</v>
      </c>
      <c r="P182" s="10">
        <f t="shared" si="10"/>
        <v>2.0298894054298702E-2</v>
      </c>
    </row>
    <row r="183" spans="1:16" x14ac:dyDescent="0.35">
      <c r="A183" s="1">
        <v>45838</v>
      </c>
      <c r="B183">
        <v>138</v>
      </c>
      <c r="C183">
        <f t="shared" si="8"/>
        <v>-0.20231213872832365</v>
      </c>
      <c r="I183" s="1">
        <v>45831</v>
      </c>
      <c r="J183">
        <v>77</v>
      </c>
      <c r="K183">
        <v>102</v>
      </c>
      <c r="L183">
        <v>192</v>
      </c>
      <c r="M183" s="12">
        <f t="shared" si="9"/>
        <v>0.12429771667757712</v>
      </c>
      <c r="N183" s="12">
        <f t="shared" si="9"/>
        <v>-0.11122563511022437</v>
      </c>
      <c r="O183" s="12">
        <f t="shared" si="9"/>
        <v>-4.0821994520255166E-2</v>
      </c>
      <c r="P183" s="10">
        <f t="shared" si="10"/>
        <v>4.1047977818869912E-3</v>
      </c>
    </row>
    <row r="184" spans="1:16" x14ac:dyDescent="0.35">
      <c r="A184" s="1">
        <v>45839</v>
      </c>
      <c r="B184">
        <v>176</v>
      </c>
      <c r="C184">
        <f t="shared" si="8"/>
        <v>0.2753623188405796</v>
      </c>
      <c r="I184" s="1">
        <v>45832</v>
      </c>
      <c r="J184">
        <v>88</v>
      </c>
      <c r="K184">
        <v>124</v>
      </c>
      <c r="L184">
        <v>189</v>
      </c>
      <c r="M184" s="12">
        <f t="shared" si="9"/>
        <v>0.13353139262452257</v>
      </c>
      <c r="N184" s="12">
        <f t="shared" si="9"/>
        <v>0.19530875232076569</v>
      </c>
      <c r="O184" s="12">
        <f t="shared" si="9"/>
        <v>-1.5748356968139168E-2</v>
      </c>
      <c r="P184" s="10">
        <f t="shared" si="10"/>
        <v>0.10728067565559699</v>
      </c>
    </row>
    <row r="185" spans="1:16" x14ac:dyDescent="0.35">
      <c r="A185" s="1">
        <v>45840</v>
      </c>
      <c r="B185">
        <v>199</v>
      </c>
      <c r="C185">
        <f t="shared" si="8"/>
        <v>0.13068181818181812</v>
      </c>
      <c r="I185" s="1">
        <v>45833</v>
      </c>
      <c r="J185">
        <v>82</v>
      </c>
      <c r="K185">
        <v>123</v>
      </c>
      <c r="L185">
        <v>183</v>
      </c>
      <c r="M185" s="12">
        <f t="shared" si="9"/>
        <v>-7.0617567213953417E-2</v>
      </c>
      <c r="N185" s="12">
        <f t="shared" si="9"/>
        <v>-8.0972102326193618E-3</v>
      </c>
      <c r="O185" s="12">
        <f t="shared" si="9"/>
        <v>-3.2260862218221435E-2</v>
      </c>
      <c r="P185" s="10">
        <f t="shared" si="10"/>
        <v>-4.0354448620833608E-2</v>
      </c>
    </row>
    <row r="186" spans="1:16" x14ac:dyDescent="0.35">
      <c r="A186" s="1">
        <v>45841</v>
      </c>
      <c r="B186">
        <v>131</v>
      </c>
      <c r="C186">
        <f t="shared" si="8"/>
        <v>-0.34170854271356788</v>
      </c>
      <c r="I186" s="1">
        <v>45834</v>
      </c>
      <c r="J186">
        <v>78</v>
      </c>
      <c r="K186">
        <v>123</v>
      </c>
      <c r="L186">
        <v>154</v>
      </c>
      <c r="M186" s="12">
        <f t="shared" si="9"/>
        <v>-5.0010420574661422E-2</v>
      </c>
      <c r="N186" s="12">
        <f t="shared" si="9"/>
        <v>0</v>
      </c>
      <c r="O186" s="12">
        <f t="shared" si="9"/>
        <v>-0.17253355042779173</v>
      </c>
      <c r="P186" s="10">
        <f t="shared" si="10"/>
        <v>-7.176423335820209E-2</v>
      </c>
    </row>
    <row r="187" spans="1:16" x14ac:dyDescent="0.35">
      <c r="A187" s="1">
        <v>45842</v>
      </c>
      <c r="B187">
        <v>121</v>
      </c>
      <c r="C187">
        <f t="shared" si="8"/>
        <v>-7.6335877862595436E-2</v>
      </c>
      <c r="I187" s="1">
        <v>45835</v>
      </c>
      <c r="J187">
        <v>71</v>
      </c>
      <c r="K187">
        <v>102</v>
      </c>
      <c r="L187">
        <v>177</v>
      </c>
      <c r="M187" s="12">
        <f t="shared" si="9"/>
        <v>-9.4028949648276336E-2</v>
      </c>
      <c r="N187" s="12">
        <f t="shared" si="9"/>
        <v>-0.18721154208814647</v>
      </c>
      <c r="O187" s="12">
        <f t="shared" si="9"/>
        <v>0.13919713016019997</v>
      </c>
      <c r="P187" s="10">
        <f t="shared" si="10"/>
        <v>-5.2015903437694494E-2</v>
      </c>
    </row>
    <row r="188" spans="1:16" x14ac:dyDescent="0.35">
      <c r="A188" s="1">
        <v>45843</v>
      </c>
      <c r="B188">
        <v>187</v>
      </c>
      <c r="C188">
        <f t="shared" si="8"/>
        <v>0.54545454545454541</v>
      </c>
      <c r="I188" s="1">
        <v>45836</v>
      </c>
      <c r="J188">
        <v>89</v>
      </c>
      <c r="K188">
        <v>118</v>
      </c>
      <c r="L188">
        <v>157</v>
      </c>
      <c r="M188" s="12">
        <f t="shared" si="9"/>
        <v>0.22595649269082449</v>
      </c>
      <c r="N188" s="12">
        <f t="shared" si="9"/>
        <v>0.14571181118139379</v>
      </c>
      <c r="O188" s="12">
        <f t="shared" si="9"/>
        <v>-0.11990392722552104</v>
      </c>
      <c r="P188" s="10">
        <f t="shared" si="10"/>
        <v>9.8124962263091628E-2</v>
      </c>
    </row>
    <row r="189" spans="1:16" x14ac:dyDescent="0.35">
      <c r="A189" s="1">
        <v>45844</v>
      </c>
      <c r="B189">
        <v>121</v>
      </c>
      <c r="C189">
        <f t="shared" si="8"/>
        <v>-0.3529411764705882</v>
      </c>
      <c r="I189" s="1">
        <v>45837</v>
      </c>
      <c r="J189">
        <v>82</v>
      </c>
      <c r="K189">
        <v>128</v>
      </c>
      <c r="L189">
        <v>174</v>
      </c>
      <c r="M189" s="12">
        <f t="shared" si="9"/>
        <v>-8.1917122467886697E-2</v>
      </c>
      <c r="N189" s="12">
        <f t="shared" si="9"/>
        <v>8.1345639453952401E-2</v>
      </c>
      <c r="O189" s="12">
        <f t="shared" si="9"/>
        <v>0.10280949386622094</v>
      </c>
      <c r="P189" s="10">
        <f t="shared" si="10"/>
        <v>2.2479691008897323E-2</v>
      </c>
    </row>
    <row r="190" spans="1:16" x14ac:dyDescent="0.35">
      <c r="A190" s="1">
        <v>45845</v>
      </c>
      <c r="B190">
        <v>153</v>
      </c>
      <c r="C190">
        <f t="shared" si="8"/>
        <v>0.26446280991735538</v>
      </c>
      <c r="I190" s="1">
        <v>45838</v>
      </c>
      <c r="J190">
        <v>77</v>
      </c>
      <c r="K190">
        <v>125</v>
      </c>
      <c r="L190">
        <v>151</v>
      </c>
      <c r="M190" s="12">
        <f t="shared" si="9"/>
        <v>-6.2913825410569321E-2</v>
      </c>
      <c r="N190" s="12">
        <f t="shared" si="9"/>
        <v>-2.3716526617316044E-2</v>
      </c>
      <c r="O190" s="12">
        <f t="shared" si="9"/>
        <v>-0.1417754623996047</v>
      </c>
      <c r="P190" s="10">
        <f t="shared" si="10"/>
        <v>-7.4813126869303942E-2</v>
      </c>
    </row>
    <row r="191" spans="1:16" x14ac:dyDescent="0.35">
      <c r="A191" s="1">
        <v>45846</v>
      </c>
      <c r="B191">
        <v>112</v>
      </c>
      <c r="C191">
        <f t="shared" si="8"/>
        <v>-0.26797385620915037</v>
      </c>
      <c r="I191" s="1">
        <v>45839</v>
      </c>
      <c r="J191">
        <v>64</v>
      </c>
      <c r="K191">
        <v>124</v>
      </c>
      <c r="L191">
        <v>189</v>
      </c>
      <c r="M191" s="12">
        <f t="shared" si="9"/>
        <v>-0.18492233849401193</v>
      </c>
      <c r="N191" s="12">
        <f t="shared" si="9"/>
        <v>-8.0321716972642666E-3</v>
      </c>
      <c r="O191" s="12">
        <f t="shared" si="9"/>
        <v>0.22446717824471801</v>
      </c>
      <c r="P191" s="10">
        <f t="shared" si="10"/>
        <v>-9.0384334333686589E-3</v>
      </c>
    </row>
    <row r="192" spans="1:16" x14ac:dyDescent="0.35">
      <c r="A192" s="1">
        <v>45847</v>
      </c>
      <c r="B192">
        <v>178</v>
      </c>
      <c r="C192">
        <f t="shared" si="8"/>
        <v>0.58928571428571419</v>
      </c>
      <c r="I192" s="1">
        <v>45840</v>
      </c>
      <c r="J192">
        <v>65</v>
      </c>
      <c r="K192">
        <v>104</v>
      </c>
      <c r="L192">
        <v>175</v>
      </c>
      <c r="M192" s="12">
        <f t="shared" si="9"/>
        <v>1.5504186535965254E-2</v>
      </c>
      <c r="N192" s="12">
        <f t="shared" si="9"/>
        <v>-0.17589066646366416</v>
      </c>
      <c r="O192" s="12">
        <f t="shared" si="9"/>
        <v>-7.6961041136128325E-2</v>
      </c>
      <c r="P192" s="10">
        <f t="shared" si="10"/>
        <v>-6.9653837665551638E-2</v>
      </c>
    </row>
    <row r="193" spans="1:16" x14ac:dyDescent="0.35">
      <c r="A193" s="1">
        <v>45848</v>
      </c>
      <c r="B193">
        <v>187</v>
      </c>
      <c r="C193">
        <f t="shared" si="8"/>
        <v>5.0561797752809001E-2</v>
      </c>
      <c r="I193" s="1">
        <v>45841</v>
      </c>
      <c r="J193">
        <v>67</v>
      </c>
      <c r="K193">
        <v>109</v>
      </c>
      <c r="L193">
        <v>178</v>
      </c>
      <c r="M193" s="12">
        <f t="shared" si="9"/>
        <v>3.0305349495328843E-2</v>
      </c>
      <c r="N193" s="12">
        <f t="shared" si="9"/>
        <v>4.6956983087771083E-2</v>
      </c>
      <c r="O193" s="12">
        <f t="shared" si="9"/>
        <v>1.6997576368571077E-2</v>
      </c>
      <c r="P193" s="10">
        <f t="shared" si="10"/>
        <v>3.1308507635034184E-2</v>
      </c>
    </row>
    <row r="194" spans="1:16" x14ac:dyDescent="0.35">
      <c r="A194" s="1">
        <v>45849</v>
      </c>
      <c r="B194">
        <v>142</v>
      </c>
      <c r="C194">
        <f t="shared" si="8"/>
        <v>-0.24064171122994649</v>
      </c>
      <c r="I194" s="1">
        <v>45842</v>
      </c>
      <c r="J194">
        <v>79</v>
      </c>
      <c r="K194">
        <v>125</v>
      </c>
      <c r="L194">
        <v>192</v>
      </c>
      <c r="M194" s="12">
        <f t="shared" si="9"/>
        <v>0.1647552330760555</v>
      </c>
      <c r="N194" s="12">
        <f t="shared" si="9"/>
        <v>0.13696585507315742</v>
      </c>
      <c r="O194" s="12">
        <f t="shared" si="9"/>
        <v>7.5711821735696377E-2</v>
      </c>
      <c r="P194" s="10">
        <f t="shared" si="10"/>
        <v>0.12970539627307834</v>
      </c>
    </row>
    <row r="195" spans="1:16" x14ac:dyDescent="0.35">
      <c r="A195" s="1">
        <v>45850</v>
      </c>
      <c r="B195">
        <v>188</v>
      </c>
      <c r="C195">
        <f t="shared" si="8"/>
        <v>0.323943661971831</v>
      </c>
      <c r="I195" s="1">
        <v>45843</v>
      </c>
      <c r="J195">
        <v>74</v>
      </c>
      <c r="K195">
        <v>114</v>
      </c>
      <c r="L195">
        <v>164</v>
      </c>
      <c r="M195" s="12">
        <f t="shared" si="9"/>
        <v>-6.5382759262851739E-2</v>
      </c>
      <c r="N195" s="12">
        <f t="shared" si="9"/>
        <v>-9.2115288907805626E-2</v>
      </c>
      <c r="O195" s="12">
        <f t="shared" si="9"/>
        <v>-0.15762894420358317</v>
      </c>
      <c r="P195" s="10">
        <f t="shared" si="10"/>
        <v>-0.10107637363855734</v>
      </c>
    </row>
    <row r="196" spans="1:16" x14ac:dyDescent="0.35">
      <c r="A196" s="1">
        <v>45851</v>
      </c>
      <c r="B196">
        <v>124</v>
      </c>
      <c r="C196">
        <f t="shared" si="8"/>
        <v>-0.34042553191489366</v>
      </c>
      <c r="I196" s="1">
        <v>45844</v>
      </c>
      <c r="J196">
        <v>64</v>
      </c>
      <c r="K196">
        <v>130</v>
      </c>
      <c r="L196">
        <v>155</v>
      </c>
      <c r="M196" s="12">
        <f t="shared" si="9"/>
        <v>-0.14518200984449783</v>
      </c>
      <c r="N196" s="12">
        <f t="shared" si="9"/>
        <v>0.13133600206108695</v>
      </c>
      <c r="O196" s="12">
        <f t="shared" si="9"/>
        <v>-5.6441310904951851E-2</v>
      </c>
      <c r="P196" s="10">
        <f t="shared" si="10"/>
        <v>-3.5604396590958605E-2</v>
      </c>
    </row>
    <row r="197" spans="1:16" x14ac:dyDescent="0.35">
      <c r="A197" s="1">
        <v>45852</v>
      </c>
      <c r="B197">
        <v>127</v>
      </c>
      <c r="C197">
        <f t="shared" ref="C197:C260" si="11">(B197/B196)-1</f>
        <v>2.4193548387096753E-2</v>
      </c>
      <c r="I197" s="1">
        <v>45845</v>
      </c>
      <c r="J197">
        <v>90</v>
      </c>
      <c r="K197">
        <v>105</v>
      </c>
      <c r="L197">
        <v>180</v>
      </c>
      <c r="M197" s="12">
        <f t="shared" si="9"/>
        <v>0.34092658697059319</v>
      </c>
      <c r="N197" s="12">
        <f t="shared" si="9"/>
        <v>-0.21357410029805904</v>
      </c>
      <c r="O197" s="12">
        <f t="shared" si="9"/>
        <v>0.14953173397096384</v>
      </c>
      <c r="P197" s="10">
        <f t="shared" si="10"/>
        <v>0.11715792489010872</v>
      </c>
    </row>
    <row r="198" spans="1:16" x14ac:dyDescent="0.35">
      <c r="A198" s="1">
        <v>45853</v>
      </c>
      <c r="B198">
        <v>192</v>
      </c>
      <c r="C198">
        <f t="shared" si="11"/>
        <v>0.51181102362204722</v>
      </c>
      <c r="I198" s="1">
        <v>45846</v>
      </c>
      <c r="J198">
        <v>75</v>
      </c>
      <c r="K198">
        <v>117</v>
      </c>
      <c r="L198">
        <v>176</v>
      </c>
      <c r="M198" s="12">
        <f t="shared" si="9"/>
        <v>-0.18232155679395459</v>
      </c>
      <c r="N198" s="12">
        <f t="shared" si="9"/>
        <v>0.10821358464023279</v>
      </c>
      <c r="O198" s="12">
        <f t="shared" si="9"/>
        <v>-2.2472855852058628E-2</v>
      </c>
      <c r="P198" s="10">
        <f t="shared" si="10"/>
        <v>-4.720640408112959E-2</v>
      </c>
    </row>
    <row r="199" spans="1:16" x14ac:dyDescent="0.35">
      <c r="A199" s="1">
        <v>45854</v>
      </c>
      <c r="B199">
        <v>199</v>
      </c>
      <c r="C199">
        <f t="shared" si="11"/>
        <v>3.6458333333333259E-2</v>
      </c>
      <c r="I199" s="1">
        <v>45847</v>
      </c>
      <c r="J199">
        <v>83</v>
      </c>
      <c r="K199">
        <v>119</v>
      </c>
      <c r="L199">
        <v>200</v>
      </c>
      <c r="M199" s="12">
        <f t="shared" si="9"/>
        <v>0.1013524942602875</v>
      </c>
      <c r="N199" s="12">
        <f t="shared" si="9"/>
        <v>1.6949558313773205E-2</v>
      </c>
      <c r="O199" s="12">
        <f t="shared" si="9"/>
        <v>0.127833371509885</v>
      </c>
      <c r="P199" s="10">
        <f t="shared" si="10"/>
        <v>8.3975876651212464E-2</v>
      </c>
    </row>
    <row r="200" spans="1:16" x14ac:dyDescent="0.35">
      <c r="A200" s="1">
        <v>45855</v>
      </c>
      <c r="B200">
        <v>106</v>
      </c>
      <c r="C200">
        <f t="shared" si="11"/>
        <v>-0.46733668341708545</v>
      </c>
      <c r="I200" s="1">
        <v>45848</v>
      </c>
      <c r="J200">
        <v>60</v>
      </c>
      <c r="K200">
        <v>105</v>
      </c>
      <c r="L200">
        <v>159</v>
      </c>
      <c r="M200" s="12">
        <f t="shared" si="9"/>
        <v>-0.32449604557449724</v>
      </c>
      <c r="N200" s="12">
        <f t="shared" si="9"/>
        <v>-0.12516314295400605</v>
      </c>
      <c r="O200" s="12">
        <f t="shared" si="9"/>
        <v>-0.22941316432780509</v>
      </c>
      <c r="P200" s="10">
        <f t="shared" si="10"/>
        <v>-0.23617131041434225</v>
      </c>
    </row>
    <row r="201" spans="1:16" x14ac:dyDescent="0.35">
      <c r="A201" s="1">
        <v>45856</v>
      </c>
      <c r="B201">
        <v>200</v>
      </c>
      <c r="C201">
        <f t="shared" si="11"/>
        <v>0.8867924528301887</v>
      </c>
      <c r="I201" s="1">
        <v>45849</v>
      </c>
      <c r="J201">
        <v>84</v>
      </c>
      <c r="K201">
        <v>125</v>
      </c>
      <c r="L201">
        <v>184</v>
      </c>
      <c r="M201" s="12">
        <f t="shared" si="9"/>
        <v>0.33647223662121289</v>
      </c>
      <c r="N201" s="12">
        <f t="shared" si="9"/>
        <v>0.17435338714477774</v>
      </c>
      <c r="O201" s="12">
        <f t="shared" si="9"/>
        <v>0.14603155538875406</v>
      </c>
      <c r="P201" s="10">
        <f t="shared" si="10"/>
        <v>0.23070437740854471</v>
      </c>
    </row>
    <row r="202" spans="1:16" x14ac:dyDescent="0.35">
      <c r="A202" s="1">
        <v>45857</v>
      </c>
      <c r="B202">
        <v>159</v>
      </c>
      <c r="C202">
        <f t="shared" si="11"/>
        <v>-0.20499999999999996</v>
      </c>
      <c r="I202" s="1">
        <v>45850</v>
      </c>
      <c r="J202">
        <v>71</v>
      </c>
      <c r="K202">
        <v>112</v>
      </c>
      <c r="L202">
        <v>200</v>
      </c>
      <c r="M202" s="12">
        <f t="shared" si="9"/>
        <v>-0.16813692180199821</v>
      </c>
      <c r="N202" s="12">
        <f t="shared" si="9"/>
        <v>-0.10981486600720657</v>
      </c>
      <c r="O202" s="12">
        <f t="shared" si="9"/>
        <v>8.3381608939051E-2</v>
      </c>
      <c r="P202" s="10">
        <f t="shared" si="10"/>
        <v>-7.5184745841245959E-2</v>
      </c>
    </row>
    <row r="203" spans="1:16" x14ac:dyDescent="0.35">
      <c r="A203" s="1">
        <v>45858</v>
      </c>
      <c r="B203">
        <v>190</v>
      </c>
      <c r="C203">
        <f t="shared" si="11"/>
        <v>0.19496855345911945</v>
      </c>
      <c r="I203" s="1">
        <v>45851</v>
      </c>
      <c r="J203">
        <v>68</v>
      </c>
      <c r="K203">
        <v>104</v>
      </c>
      <c r="L203">
        <v>191</v>
      </c>
      <c r="M203" s="12">
        <f t="shared" si="9"/>
        <v>-4.3172171865208782E-2</v>
      </c>
      <c r="N203" s="12">
        <f t="shared" si="9"/>
        <v>-7.4107972153721849E-2</v>
      </c>
      <c r="O203" s="12">
        <f t="shared" si="9"/>
        <v>-4.6043938501406846E-2</v>
      </c>
      <c r="P203" s="10">
        <f t="shared" si="10"/>
        <v>-5.3314441942622123E-2</v>
      </c>
    </row>
    <row r="204" spans="1:16" x14ac:dyDescent="0.35">
      <c r="A204" s="1">
        <v>45859</v>
      </c>
      <c r="B204">
        <v>124</v>
      </c>
      <c r="C204">
        <f t="shared" si="11"/>
        <v>-0.34736842105263155</v>
      </c>
      <c r="I204" s="1">
        <v>45852</v>
      </c>
      <c r="J204">
        <v>75</v>
      </c>
      <c r="K204">
        <v>111</v>
      </c>
      <c r="L204">
        <v>177</v>
      </c>
      <c r="M204" s="12">
        <f t="shared" ref="M204:O267" si="12">LN(J204/J203)</f>
        <v>9.7980408360203816E-2</v>
      </c>
      <c r="N204" s="12">
        <f t="shared" si="12"/>
        <v>6.5139302170961449E-2</v>
      </c>
      <c r="O204" s="12">
        <f t="shared" si="12"/>
        <v>-7.6123695472800693E-2</v>
      </c>
      <c r="P204" s="10">
        <f t="shared" ref="P204:P267" si="13">$K$4*M204+$K$5*N204+$K$6*O204</f>
        <v>3.5896845353529751E-2</v>
      </c>
    </row>
    <row r="205" spans="1:16" x14ac:dyDescent="0.35">
      <c r="A205" s="1">
        <v>45860</v>
      </c>
      <c r="B205">
        <v>116</v>
      </c>
      <c r="C205">
        <f t="shared" si="11"/>
        <v>-6.4516129032258118E-2</v>
      </c>
      <c r="I205" s="1">
        <v>45853</v>
      </c>
      <c r="J205">
        <v>89</v>
      </c>
      <c r="K205">
        <v>129</v>
      </c>
      <c r="L205">
        <v>169</v>
      </c>
      <c r="M205" s="12">
        <f t="shared" si="12"/>
        <v>0.17114825619582946</v>
      </c>
      <c r="N205" s="12">
        <f t="shared" si="12"/>
        <v>0.1502822030493379</v>
      </c>
      <c r="O205" s="12">
        <f t="shared" si="12"/>
        <v>-4.6251017650755698E-2</v>
      </c>
      <c r="P205" s="10">
        <f t="shared" si="13"/>
        <v>9.9668658097906454E-2</v>
      </c>
    </row>
    <row r="206" spans="1:16" x14ac:dyDescent="0.35">
      <c r="A206" s="1">
        <v>45861</v>
      </c>
      <c r="B206">
        <v>116</v>
      </c>
      <c r="C206">
        <f t="shared" si="11"/>
        <v>0</v>
      </c>
      <c r="I206" s="1">
        <v>45854</v>
      </c>
      <c r="J206">
        <v>73</v>
      </c>
      <c r="K206">
        <v>130</v>
      </c>
      <c r="L206">
        <v>192</v>
      </c>
      <c r="M206" s="12">
        <f t="shared" si="12"/>
        <v>-0.19817692858374869</v>
      </c>
      <c r="N206" s="12">
        <f t="shared" si="12"/>
        <v>7.7220460939103185E-3</v>
      </c>
      <c r="O206" s="12">
        <f t="shared" si="12"/>
        <v>0.12759665710470811</v>
      </c>
      <c r="P206" s="10">
        <f t="shared" si="13"/>
        <v>-3.867516047391395E-2</v>
      </c>
    </row>
    <row r="207" spans="1:16" x14ac:dyDescent="0.35">
      <c r="A207" s="1">
        <v>45862</v>
      </c>
      <c r="B207">
        <v>133</v>
      </c>
      <c r="C207">
        <f t="shared" si="11"/>
        <v>0.14655172413793105</v>
      </c>
      <c r="I207" s="1">
        <v>45855</v>
      </c>
      <c r="J207">
        <v>85</v>
      </c>
      <c r="K207">
        <v>115</v>
      </c>
      <c r="L207">
        <v>164</v>
      </c>
      <c r="M207" s="12">
        <f t="shared" si="12"/>
        <v>0.15219181534192533</v>
      </c>
      <c r="N207" s="12">
        <f t="shared" si="12"/>
        <v>-0.12260232209233239</v>
      </c>
      <c r="O207" s="12">
        <f t="shared" si="12"/>
        <v>-0.15762894420358317</v>
      </c>
      <c r="P207" s="10">
        <f t="shared" si="13"/>
        <v>-2.3192653752004529E-2</v>
      </c>
    </row>
    <row r="208" spans="1:16" x14ac:dyDescent="0.35">
      <c r="A208" s="1">
        <v>45863</v>
      </c>
      <c r="B208">
        <v>170</v>
      </c>
      <c r="C208">
        <f t="shared" si="11"/>
        <v>0.27819548872180455</v>
      </c>
      <c r="I208" s="1">
        <v>45856</v>
      </c>
      <c r="J208">
        <v>68</v>
      </c>
      <c r="K208">
        <v>116</v>
      </c>
      <c r="L208">
        <v>193</v>
      </c>
      <c r="M208" s="12">
        <f t="shared" si="12"/>
        <v>-0.22314355131420971</v>
      </c>
      <c r="N208" s="12">
        <f t="shared" si="12"/>
        <v>8.6580627431145311E-3</v>
      </c>
      <c r="O208" s="12">
        <f t="shared" si="12"/>
        <v>0.16282376108068708</v>
      </c>
      <c r="P208" s="10">
        <f t="shared" si="13"/>
        <v>-3.7812873378543402E-2</v>
      </c>
    </row>
    <row r="209" spans="1:16" x14ac:dyDescent="0.35">
      <c r="A209" s="1">
        <v>45864</v>
      </c>
      <c r="B209">
        <v>124</v>
      </c>
      <c r="C209">
        <f t="shared" si="11"/>
        <v>-0.27058823529411768</v>
      </c>
      <c r="I209" s="1">
        <v>45857</v>
      </c>
      <c r="J209">
        <v>67</v>
      </c>
      <c r="K209">
        <v>105</v>
      </c>
      <c r="L209">
        <v>200</v>
      </c>
      <c r="M209" s="12">
        <f t="shared" si="12"/>
        <v>-1.4815085785140587E-2</v>
      </c>
      <c r="N209" s="12">
        <f t="shared" si="12"/>
        <v>-9.9629840948841294E-2</v>
      </c>
      <c r="O209" s="12">
        <f t="shared" si="12"/>
        <v>3.5627177643151035E-2</v>
      </c>
      <c r="P209" s="10">
        <f t="shared" si="13"/>
        <v>-2.5126833305763312E-2</v>
      </c>
    </row>
    <row r="210" spans="1:16" x14ac:dyDescent="0.35">
      <c r="A210" s="1">
        <v>45865</v>
      </c>
      <c r="B210">
        <v>155</v>
      </c>
      <c r="C210">
        <f t="shared" si="11"/>
        <v>0.25</v>
      </c>
      <c r="I210" s="1">
        <v>45858</v>
      </c>
      <c r="J210">
        <v>90</v>
      </c>
      <c r="K210">
        <v>100</v>
      </c>
      <c r="L210">
        <v>184</v>
      </c>
      <c r="M210" s="12">
        <f t="shared" si="12"/>
        <v>0.29511705093929907</v>
      </c>
      <c r="N210" s="12">
        <f t="shared" si="12"/>
        <v>-4.8790164169432056E-2</v>
      </c>
      <c r="O210" s="12">
        <f t="shared" si="12"/>
        <v>-8.3381608939051013E-2</v>
      </c>
      <c r="P210" s="10">
        <f t="shared" si="13"/>
        <v>7.8395288443174713E-2</v>
      </c>
    </row>
    <row r="211" spans="1:16" x14ac:dyDescent="0.35">
      <c r="A211" s="1">
        <v>45866</v>
      </c>
      <c r="B211">
        <v>146</v>
      </c>
      <c r="C211">
        <f t="shared" si="11"/>
        <v>-5.8064516129032295E-2</v>
      </c>
      <c r="I211" s="1">
        <v>45859</v>
      </c>
      <c r="J211">
        <v>80</v>
      </c>
      <c r="K211">
        <v>102</v>
      </c>
      <c r="L211">
        <v>161</v>
      </c>
      <c r="M211" s="12">
        <f t="shared" si="12"/>
        <v>-0.11778303565638351</v>
      </c>
      <c r="N211" s="12">
        <f t="shared" si="12"/>
        <v>1.980262729617973E-2</v>
      </c>
      <c r="O211" s="12">
        <f t="shared" si="12"/>
        <v>-0.13353139262452263</v>
      </c>
      <c r="P211" s="10">
        <f t="shared" si="13"/>
        <v>-8.123184386105628E-2</v>
      </c>
    </row>
    <row r="212" spans="1:16" x14ac:dyDescent="0.35">
      <c r="A212" s="1">
        <v>45867</v>
      </c>
      <c r="B212">
        <v>124</v>
      </c>
      <c r="C212">
        <f t="shared" si="11"/>
        <v>-0.15068493150684936</v>
      </c>
      <c r="I212" s="1">
        <v>45860</v>
      </c>
      <c r="J212">
        <v>81</v>
      </c>
      <c r="K212">
        <v>115</v>
      </c>
      <c r="L212">
        <v>152</v>
      </c>
      <c r="M212" s="12">
        <f t="shared" si="12"/>
        <v>1.242251999855711E-2</v>
      </c>
      <c r="N212" s="12">
        <f t="shared" si="12"/>
        <v>0.11995931507897897</v>
      </c>
      <c r="O212" s="12">
        <f t="shared" si="12"/>
        <v>-5.7523844138186599E-2</v>
      </c>
      <c r="P212" s="10">
        <f t="shared" si="13"/>
        <v>2.3699649281660559E-2</v>
      </c>
    </row>
    <row r="213" spans="1:16" x14ac:dyDescent="0.35">
      <c r="A213" s="1">
        <v>45868</v>
      </c>
      <c r="B213">
        <v>151</v>
      </c>
      <c r="C213">
        <f t="shared" si="11"/>
        <v>0.217741935483871</v>
      </c>
      <c r="I213" s="1">
        <v>45861</v>
      </c>
      <c r="J213">
        <v>90</v>
      </c>
      <c r="K213">
        <v>114</v>
      </c>
      <c r="L213">
        <v>177</v>
      </c>
      <c r="M213" s="12">
        <f t="shared" si="12"/>
        <v>0.10536051565782635</v>
      </c>
      <c r="N213" s="12">
        <f t="shared" si="12"/>
        <v>-8.7336799687545534E-3</v>
      </c>
      <c r="O213" s="12">
        <f t="shared" si="12"/>
        <v>0.15226921172755276</v>
      </c>
      <c r="P213" s="10">
        <f t="shared" si="13"/>
        <v>8.5204865790769996E-2</v>
      </c>
    </row>
    <row r="214" spans="1:16" x14ac:dyDescent="0.35">
      <c r="A214" s="1">
        <v>45869</v>
      </c>
      <c r="B214">
        <v>160</v>
      </c>
      <c r="C214">
        <f t="shared" si="11"/>
        <v>5.9602649006622599E-2</v>
      </c>
      <c r="I214" s="1">
        <v>45862</v>
      </c>
      <c r="J214">
        <v>84</v>
      </c>
      <c r="K214">
        <v>122</v>
      </c>
      <c r="L214">
        <v>199</v>
      </c>
      <c r="M214" s="12">
        <f t="shared" si="12"/>
        <v>-6.8992871486951435E-2</v>
      </c>
      <c r="N214" s="12">
        <f t="shared" si="12"/>
        <v>6.7822596338761088E-2</v>
      </c>
      <c r="O214" s="12">
        <f t="shared" si="12"/>
        <v>0.11715509215066322</v>
      </c>
      <c r="P214" s="10">
        <f t="shared" si="13"/>
        <v>2.7896157952046721E-2</v>
      </c>
    </row>
    <row r="215" spans="1:16" x14ac:dyDescent="0.35">
      <c r="A215" s="1">
        <v>45870</v>
      </c>
      <c r="B215">
        <v>132</v>
      </c>
      <c r="C215">
        <f t="shared" si="11"/>
        <v>-0.17500000000000004</v>
      </c>
      <c r="I215" s="1">
        <v>45863</v>
      </c>
      <c r="J215">
        <v>60</v>
      </c>
      <c r="K215">
        <v>101</v>
      </c>
      <c r="L215">
        <v>155</v>
      </c>
      <c r="M215" s="12">
        <f t="shared" si="12"/>
        <v>-0.33647223662121289</v>
      </c>
      <c r="N215" s="12">
        <f t="shared" si="12"/>
        <v>-0.18890052789199707</v>
      </c>
      <c r="O215" s="12">
        <f t="shared" si="12"/>
        <v>-0.24987970780524571</v>
      </c>
      <c r="P215" s="10">
        <f t="shared" si="13"/>
        <v>-0.26622296535765799</v>
      </c>
    </row>
    <row r="216" spans="1:16" x14ac:dyDescent="0.35">
      <c r="A216" s="1">
        <v>45871</v>
      </c>
      <c r="B216">
        <v>120</v>
      </c>
      <c r="C216">
        <f t="shared" si="11"/>
        <v>-9.0909090909090939E-2</v>
      </c>
      <c r="I216" s="1">
        <v>45864</v>
      </c>
      <c r="J216">
        <v>73</v>
      </c>
      <c r="K216">
        <v>119</v>
      </c>
      <c r="L216">
        <v>198</v>
      </c>
      <c r="M216" s="12">
        <f t="shared" si="12"/>
        <v>0.19611487892629037</v>
      </c>
      <c r="N216" s="12">
        <f t="shared" si="12"/>
        <v>0.16400297627026988</v>
      </c>
      <c r="O216" s="12">
        <f t="shared" si="12"/>
        <v>0.24484191377528855</v>
      </c>
      <c r="P216" s="10">
        <f t="shared" si="13"/>
        <v>0.20109941858418368</v>
      </c>
    </row>
    <row r="217" spans="1:16" x14ac:dyDescent="0.35">
      <c r="A217" s="1">
        <v>45872</v>
      </c>
      <c r="B217">
        <v>148</v>
      </c>
      <c r="C217">
        <f t="shared" si="11"/>
        <v>0.23333333333333339</v>
      </c>
      <c r="I217" s="1">
        <v>45865</v>
      </c>
      <c r="J217">
        <v>84</v>
      </c>
      <c r="K217">
        <v>129</v>
      </c>
      <c r="L217">
        <v>187</v>
      </c>
      <c r="M217" s="12">
        <f t="shared" si="12"/>
        <v>0.14035735769492244</v>
      </c>
      <c r="N217" s="12">
        <f t="shared" si="12"/>
        <v>8.0688911250142659E-2</v>
      </c>
      <c r="O217" s="12">
        <f t="shared" si="12"/>
        <v>-5.7158413839948637E-2</v>
      </c>
      <c r="P217" s="10">
        <f t="shared" si="13"/>
        <v>6.3202092301027191E-2</v>
      </c>
    </row>
    <row r="218" spans="1:16" x14ac:dyDescent="0.35">
      <c r="A218" s="1">
        <v>45873</v>
      </c>
      <c r="B218">
        <v>192</v>
      </c>
      <c r="C218">
        <f t="shared" si="11"/>
        <v>0.29729729729729737</v>
      </c>
      <c r="I218" s="1">
        <v>45866</v>
      </c>
      <c r="J218">
        <v>76</v>
      </c>
      <c r="K218">
        <v>102</v>
      </c>
      <c r="L218">
        <v>155</v>
      </c>
      <c r="M218" s="12">
        <f t="shared" si="12"/>
        <v>-0.10008345855698253</v>
      </c>
      <c r="N218" s="12">
        <f t="shared" si="12"/>
        <v>-0.23483959107740107</v>
      </c>
      <c r="O218" s="12">
        <f t="shared" si="12"/>
        <v>-0.18768349993534003</v>
      </c>
      <c r="P218" s="10">
        <f t="shared" si="13"/>
        <v>-0.16679031072661535</v>
      </c>
    </row>
    <row r="219" spans="1:16" x14ac:dyDescent="0.35">
      <c r="A219" s="1">
        <v>45874</v>
      </c>
      <c r="B219">
        <v>151</v>
      </c>
      <c r="C219">
        <f t="shared" si="11"/>
        <v>-0.21354166666666663</v>
      </c>
      <c r="I219" s="1">
        <v>45867</v>
      </c>
      <c r="J219">
        <v>83</v>
      </c>
      <c r="K219">
        <v>109</v>
      </c>
      <c r="L219">
        <v>195</v>
      </c>
      <c r="M219" s="12">
        <f t="shared" si="12"/>
        <v>8.8107267510266804E-2</v>
      </c>
      <c r="N219" s="12">
        <f t="shared" si="12"/>
        <v>6.6375068944872592E-2</v>
      </c>
      <c r="O219" s="12">
        <f t="shared" si="12"/>
        <v>0.22957444164450017</v>
      </c>
      <c r="P219" s="10">
        <f t="shared" si="13"/>
        <v>0.12402776018091854</v>
      </c>
    </row>
    <row r="220" spans="1:16" x14ac:dyDescent="0.35">
      <c r="A220" s="1">
        <v>45875</v>
      </c>
      <c r="B220">
        <v>172</v>
      </c>
      <c r="C220">
        <f t="shared" si="11"/>
        <v>0.13907284768211925</v>
      </c>
      <c r="I220" s="1">
        <v>45868</v>
      </c>
      <c r="J220">
        <v>81</v>
      </c>
      <c r="K220">
        <v>118</v>
      </c>
      <c r="L220">
        <v>190</v>
      </c>
      <c r="M220" s="12">
        <f t="shared" si="12"/>
        <v>-2.4391453124159124E-2</v>
      </c>
      <c r="N220" s="12">
        <f t="shared" si="12"/>
        <v>7.9336742236521013E-2</v>
      </c>
      <c r="O220" s="12">
        <f t="shared" si="12"/>
        <v>-2.5975486403260677E-2</v>
      </c>
      <c r="P220" s="10">
        <f t="shared" si="13"/>
        <v>6.2517955003144488E-3</v>
      </c>
    </row>
    <row r="221" spans="1:16" x14ac:dyDescent="0.35">
      <c r="A221" s="1">
        <v>45876</v>
      </c>
      <c r="B221">
        <v>172</v>
      </c>
      <c r="C221">
        <f t="shared" si="11"/>
        <v>0</v>
      </c>
      <c r="I221" s="1">
        <v>45869</v>
      </c>
      <c r="J221">
        <v>61</v>
      </c>
      <c r="K221">
        <v>121</v>
      </c>
      <c r="L221">
        <v>159</v>
      </c>
      <c r="M221" s="12">
        <f t="shared" si="12"/>
        <v>-0.2835752904991275</v>
      </c>
      <c r="N221" s="12">
        <f t="shared" si="12"/>
        <v>2.5105921131076261E-2</v>
      </c>
      <c r="O221" s="12">
        <f t="shared" si="12"/>
        <v>-0.17811986994025455</v>
      </c>
      <c r="P221" s="10">
        <f t="shared" si="13"/>
        <v>-0.15933430084240449</v>
      </c>
    </row>
    <row r="222" spans="1:16" x14ac:dyDescent="0.35">
      <c r="A222" s="1">
        <v>45877</v>
      </c>
      <c r="B222">
        <v>200</v>
      </c>
      <c r="C222">
        <f t="shared" si="11"/>
        <v>0.16279069767441867</v>
      </c>
      <c r="I222" s="1">
        <v>45870</v>
      </c>
      <c r="J222">
        <v>75</v>
      </c>
      <c r="K222">
        <v>121</v>
      </c>
      <c r="L222">
        <v>154</v>
      </c>
      <c r="M222" s="12">
        <f t="shared" si="12"/>
        <v>0.20661424936299921</v>
      </c>
      <c r="N222" s="12">
        <f t="shared" si="12"/>
        <v>0</v>
      </c>
      <c r="O222" s="12">
        <f t="shared" si="12"/>
        <v>-3.1951599806602358E-2</v>
      </c>
      <c r="P222" s="10">
        <f t="shared" si="13"/>
        <v>7.3060219803218987E-2</v>
      </c>
    </row>
    <row r="223" spans="1:16" x14ac:dyDescent="0.35">
      <c r="A223" s="1">
        <v>45878</v>
      </c>
      <c r="B223">
        <v>198</v>
      </c>
      <c r="C223">
        <f t="shared" si="11"/>
        <v>-1.0000000000000009E-2</v>
      </c>
      <c r="I223" s="1">
        <v>45871</v>
      </c>
      <c r="J223">
        <v>88</v>
      </c>
      <c r="K223">
        <v>127</v>
      </c>
      <c r="L223">
        <v>200</v>
      </c>
      <c r="M223" s="12">
        <f t="shared" si="12"/>
        <v>0.15984870094189604</v>
      </c>
      <c r="N223" s="12">
        <f t="shared" si="12"/>
        <v>4.8396540861850239E-2</v>
      </c>
      <c r="O223" s="12">
        <f t="shared" si="12"/>
        <v>0.26136476413440751</v>
      </c>
      <c r="P223" s="10">
        <f t="shared" si="13"/>
        <v>0.15686787187563575</v>
      </c>
    </row>
    <row r="224" spans="1:16" x14ac:dyDescent="0.35">
      <c r="A224" s="1">
        <v>45879</v>
      </c>
      <c r="B224">
        <v>145</v>
      </c>
      <c r="C224">
        <f t="shared" si="11"/>
        <v>-0.26767676767676762</v>
      </c>
      <c r="I224" s="1">
        <v>45872</v>
      </c>
      <c r="J224">
        <v>63</v>
      </c>
      <c r="K224">
        <v>107</v>
      </c>
      <c r="L224">
        <v>178</v>
      </c>
      <c r="M224" s="12">
        <f t="shared" si="12"/>
        <v>-0.33420208808667373</v>
      </c>
      <c r="N224" s="12">
        <f t="shared" si="12"/>
        <v>-0.17135825199668517</v>
      </c>
      <c r="O224" s="12">
        <f t="shared" si="12"/>
        <v>-0.11653381625595151</v>
      </c>
      <c r="P224" s="10">
        <f t="shared" si="13"/>
        <v>-0.2200484557104605</v>
      </c>
    </row>
    <row r="225" spans="1:16" x14ac:dyDescent="0.35">
      <c r="A225" s="1">
        <v>45880</v>
      </c>
      <c r="B225">
        <v>118</v>
      </c>
      <c r="C225">
        <f t="shared" si="11"/>
        <v>-0.18620689655172418</v>
      </c>
      <c r="I225" s="1">
        <v>45873</v>
      </c>
      <c r="J225">
        <v>76</v>
      </c>
      <c r="K225">
        <v>130</v>
      </c>
      <c r="L225">
        <v>165</v>
      </c>
      <c r="M225" s="12">
        <f t="shared" si="12"/>
        <v>0.18759861389479834</v>
      </c>
      <c r="N225" s="12">
        <f t="shared" si="12"/>
        <v>0.19470561599367617</v>
      </c>
      <c r="O225" s="12">
        <f t="shared" si="12"/>
        <v>-7.5838076391504486E-2</v>
      </c>
      <c r="P225" s="10">
        <f t="shared" si="13"/>
        <v>0.11069970743857084</v>
      </c>
    </row>
    <row r="226" spans="1:16" x14ac:dyDescent="0.35">
      <c r="A226" s="1">
        <v>45881</v>
      </c>
      <c r="B226">
        <v>104</v>
      </c>
      <c r="C226">
        <f t="shared" si="11"/>
        <v>-0.11864406779661019</v>
      </c>
      <c r="I226" s="1">
        <v>45874</v>
      </c>
      <c r="J226">
        <v>77</v>
      </c>
      <c r="K226">
        <v>103</v>
      </c>
      <c r="L226">
        <v>157</v>
      </c>
      <c r="M226" s="12">
        <f t="shared" si="12"/>
        <v>1.3072081567352701E-2</v>
      </c>
      <c r="N226" s="12">
        <f t="shared" si="12"/>
        <v>-0.2328054622259467</v>
      </c>
      <c r="O226" s="12">
        <f t="shared" si="12"/>
        <v>-4.9699668552272529E-2</v>
      </c>
      <c r="P226" s="10">
        <f t="shared" si="13"/>
        <v>-7.9522706606524676E-2</v>
      </c>
    </row>
    <row r="227" spans="1:16" x14ac:dyDescent="0.35">
      <c r="A227" s="1">
        <v>45882</v>
      </c>
      <c r="B227">
        <v>107</v>
      </c>
      <c r="C227">
        <f t="shared" si="11"/>
        <v>2.8846153846153744E-2</v>
      </c>
      <c r="I227" s="1">
        <v>45875</v>
      </c>
      <c r="J227">
        <v>78</v>
      </c>
      <c r="K227">
        <v>111</v>
      </c>
      <c r="L227">
        <v>184</v>
      </c>
      <c r="M227" s="12">
        <f t="shared" si="12"/>
        <v>1.2903404835907782E-2</v>
      </c>
      <c r="N227" s="12">
        <f t="shared" si="12"/>
        <v>7.480121308269834E-2</v>
      </c>
      <c r="O227" s="12">
        <f t="shared" si="12"/>
        <v>0.15868995226067753</v>
      </c>
      <c r="P227" s="10">
        <f t="shared" si="13"/>
        <v>7.5208711537375877E-2</v>
      </c>
    </row>
    <row r="228" spans="1:16" x14ac:dyDescent="0.35">
      <c r="A228" s="1">
        <v>45883</v>
      </c>
      <c r="B228">
        <v>101</v>
      </c>
      <c r="C228">
        <f t="shared" si="11"/>
        <v>-5.6074766355140193E-2</v>
      </c>
      <c r="I228" s="1">
        <v>45876</v>
      </c>
      <c r="J228">
        <v>86</v>
      </c>
      <c r="K228">
        <v>129</v>
      </c>
      <c r="L228">
        <v>176</v>
      </c>
      <c r="M228" s="12">
        <f t="shared" si="12"/>
        <v>9.7638469563916072E-2</v>
      </c>
      <c r="N228" s="12">
        <f t="shared" si="12"/>
        <v>0.1502822030493379</v>
      </c>
      <c r="O228" s="12">
        <f t="shared" si="12"/>
        <v>-4.445176257083381E-2</v>
      </c>
      <c r="P228" s="10">
        <f t="shared" si="13"/>
        <v>7.0804519969117644E-2</v>
      </c>
    </row>
    <row r="229" spans="1:16" x14ac:dyDescent="0.35">
      <c r="A229" s="1">
        <v>45884</v>
      </c>
      <c r="B229">
        <v>103</v>
      </c>
      <c r="C229">
        <f t="shared" si="11"/>
        <v>1.980198019801982E-2</v>
      </c>
      <c r="I229" s="1">
        <v>45877</v>
      </c>
      <c r="J229">
        <v>63</v>
      </c>
      <c r="K229">
        <v>124</v>
      </c>
      <c r="L229">
        <v>197</v>
      </c>
      <c r="M229" s="12">
        <f t="shared" si="12"/>
        <v>-0.3112125698619751</v>
      </c>
      <c r="N229" s="12">
        <f t="shared" si="12"/>
        <v>-3.9530838756635205E-2</v>
      </c>
      <c r="O229" s="12">
        <f t="shared" si="12"/>
        <v>0.11271973369983677</v>
      </c>
      <c r="P229" s="10">
        <f t="shared" si="13"/>
        <v>-0.10252835946182957</v>
      </c>
    </row>
    <row r="230" spans="1:16" x14ac:dyDescent="0.35">
      <c r="A230" s="1">
        <v>45885</v>
      </c>
      <c r="B230">
        <v>176</v>
      </c>
      <c r="C230">
        <f t="shared" si="11"/>
        <v>0.70873786407766981</v>
      </c>
      <c r="I230" s="1">
        <v>45878</v>
      </c>
      <c r="J230">
        <v>68</v>
      </c>
      <c r="K230">
        <v>112</v>
      </c>
      <c r="L230">
        <v>200</v>
      </c>
      <c r="M230" s="12">
        <f t="shared" si="12"/>
        <v>7.6372978784573956E-2</v>
      </c>
      <c r="N230" s="12">
        <f t="shared" si="12"/>
        <v>-0.10178269430994236</v>
      </c>
      <c r="O230" s="12">
        <f t="shared" si="12"/>
        <v>1.5113637810048106E-2</v>
      </c>
      <c r="P230" s="10">
        <f t="shared" si="13"/>
        <v>4.5484745638613103E-3</v>
      </c>
    </row>
    <row r="231" spans="1:16" x14ac:dyDescent="0.35">
      <c r="A231" s="1">
        <v>45886</v>
      </c>
      <c r="B231">
        <v>133</v>
      </c>
      <c r="C231">
        <f t="shared" si="11"/>
        <v>-0.24431818181818177</v>
      </c>
      <c r="I231" s="1">
        <v>45879</v>
      </c>
      <c r="J231">
        <v>70</v>
      </c>
      <c r="K231">
        <v>112</v>
      </c>
      <c r="L231">
        <v>166</v>
      </c>
      <c r="M231" s="12">
        <f t="shared" si="12"/>
        <v>2.8987536873252187E-2</v>
      </c>
      <c r="N231" s="12">
        <f t="shared" si="12"/>
        <v>0</v>
      </c>
      <c r="O231" s="12">
        <f t="shared" si="12"/>
        <v>-0.18632957819149348</v>
      </c>
      <c r="P231" s="10">
        <f t="shared" si="13"/>
        <v>-4.4303858708147167E-2</v>
      </c>
    </row>
    <row r="232" spans="1:16" x14ac:dyDescent="0.35">
      <c r="A232" s="1">
        <v>45887</v>
      </c>
      <c r="B232">
        <v>108</v>
      </c>
      <c r="C232">
        <f t="shared" si="11"/>
        <v>-0.18796992481203012</v>
      </c>
      <c r="I232" s="1">
        <v>45880</v>
      </c>
      <c r="J232">
        <v>66</v>
      </c>
      <c r="K232">
        <v>128</v>
      </c>
      <c r="L232">
        <v>174</v>
      </c>
      <c r="M232" s="12">
        <f t="shared" si="12"/>
        <v>-5.8840500022933465E-2</v>
      </c>
      <c r="N232" s="12">
        <f t="shared" si="12"/>
        <v>0.13353139262452257</v>
      </c>
      <c r="O232" s="12">
        <f t="shared" si="12"/>
        <v>4.7067510857985731E-2</v>
      </c>
      <c r="P232" s="10">
        <f t="shared" si="13"/>
        <v>3.0643471035579101E-2</v>
      </c>
    </row>
    <row r="233" spans="1:16" x14ac:dyDescent="0.35">
      <c r="A233" s="1">
        <v>45888</v>
      </c>
      <c r="B233">
        <v>180</v>
      </c>
      <c r="C233">
        <f t="shared" si="11"/>
        <v>0.66666666666666674</v>
      </c>
      <c r="I233" s="1">
        <v>45881</v>
      </c>
      <c r="J233">
        <v>71</v>
      </c>
      <c r="K233">
        <v>123</v>
      </c>
      <c r="L233">
        <v>197</v>
      </c>
      <c r="M233" s="12">
        <f t="shared" si="12"/>
        <v>7.3025135014889817E-2</v>
      </c>
      <c r="N233" s="12">
        <f t="shared" si="12"/>
        <v>-3.9845908547199674E-2</v>
      </c>
      <c r="O233" s="12">
        <f t="shared" si="12"/>
        <v>0.12414842952345949</v>
      </c>
      <c r="P233" s="10">
        <f t="shared" si="13"/>
        <v>5.4500810298833871E-2</v>
      </c>
    </row>
    <row r="234" spans="1:16" x14ac:dyDescent="0.35">
      <c r="A234" s="1">
        <v>45889</v>
      </c>
      <c r="B234">
        <v>174</v>
      </c>
      <c r="C234">
        <f t="shared" si="11"/>
        <v>-3.3333333333333326E-2</v>
      </c>
      <c r="I234" s="1">
        <v>45882</v>
      </c>
      <c r="J234">
        <v>72</v>
      </c>
      <c r="K234">
        <v>119</v>
      </c>
      <c r="L234">
        <v>151</v>
      </c>
      <c r="M234" s="12">
        <f t="shared" si="12"/>
        <v>1.398624197473987E-2</v>
      </c>
      <c r="N234" s="12">
        <f t="shared" si="12"/>
        <v>-3.3060862260888065E-2</v>
      </c>
      <c r="O234" s="12">
        <f t="shared" si="12"/>
        <v>-0.2659238919230642</v>
      </c>
      <c r="P234" s="10">
        <f t="shared" si="13"/>
        <v>-8.4100929465289728E-2</v>
      </c>
    </row>
    <row r="235" spans="1:16" x14ac:dyDescent="0.35">
      <c r="A235" s="1">
        <v>45890</v>
      </c>
      <c r="B235">
        <v>145</v>
      </c>
      <c r="C235">
        <f t="shared" si="11"/>
        <v>-0.16666666666666663</v>
      </c>
      <c r="I235" s="1">
        <v>45883</v>
      </c>
      <c r="J235">
        <v>89</v>
      </c>
      <c r="K235">
        <v>125</v>
      </c>
      <c r="L235">
        <v>186</v>
      </c>
      <c r="M235" s="12">
        <f t="shared" si="12"/>
        <v>0.21197025071608458</v>
      </c>
      <c r="N235" s="12">
        <f t="shared" si="12"/>
        <v>4.9190244190771781E-2</v>
      </c>
      <c r="O235" s="12">
        <f t="shared" si="12"/>
        <v>0.20846683689827697</v>
      </c>
      <c r="P235" s="10">
        <f t="shared" si="13"/>
        <v>0.16208522461314845</v>
      </c>
    </row>
    <row r="236" spans="1:16" x14ac:dyDescent="0.35">
      <c r="A236" s="1">
        <v>45891</v>
      </c>
      <c r="B236">
        <v>100</v>
      </c>
      <c r="C236">
        <f t="shared" si="11"/>
        <v>-0.31034482758620685</v>
      </c>
      <c r="I236" s="1">
        <v>45884</v>
      </c>
      <c r="J236">
        <v>70</v>
      </c>
      <c r="K236">
        <v>124</v>
      </c>
      <c r="L236">
        <v>165</v>
      </c>
      <c r="M236" s="12">
        <f t="shared" si="12"/>
        <v>-0.24014112768278081</v>
      </c>
      <c r="N236" s="12">
        <f t="shared" si="12"/>
        <v>-8.0321716972642666E-3</v>
      </c>
      <c r="O236" s="12">
        <f t="shared" si="12"/>
        <v>-0.11980119981262065</v>
      </c>
      <c r="P236" s="10">
        <f t="shared" si="13"/>
        <v>-0.1344064625260778</v>
      </c>
    </row>
    <row r="237" spans="1:16" x14ac:dyDescent="0.35">
      <c r="A237" s="1">
        <v>45892</v>
      </c>
      <c r="B237">
        <v>162</v>
      </c>
      <c r="C237">
        <f t="shared" si="11"/>
        <v>0.62000000000000011</v>
      </c>
      <c r="I237" s="1">
        <v>45885</v>
      </c>
      <c r="J237">
        <v>81</v>
      </c>
      <c r="K237">
        <v>111</v>
      </c>
      <c r="L237">
        <v>164</v>
      </c>
      <c r="M237" s="12">
        <f t="shared" si="12"/>
        <v>0.14595391262307986</v>
      </c>
      <c r="N237" s="12">
        <f t="shared" si="12"/>
        <v>-0.11075136429270276</v>
      </c>
      <c r="O237" s="12">
        <f t="shared" si="12"/>
        <v>-6.0790460763822263E-3</v>
      </c>
      <c r="P237" s="10">
        <f t="shared" si="13"/>
        <v>2.3332441938506452E-2</v>
      </c>
    </row>
    <row r="238" spans="1:16" x14ac:dyDescent="0.35">
      <c r="A238" s="1">
        <v>45893</v>
      </c>
      <c r="B238">
        <v>165</v>
      </c>
      <c r="C238">
        <f t="shared" si="11"/>
        <v>1.8518518518518601E-2</v>
      </c>
      <c r="I238" s="1">
        <v>45886</v>
      </c>
      <c r="J238">
        <v>60</v>
      </c>
      <c r="K238">
        <v>124</v>
      </c>
      <c r="L238">
        <v>183</v>
      </c>
      <c r="M238" s="12">
        <f t="shared" si="12"/>
        <v>-0.30010459245033816</v>
      </c>
      <c r="N238" s="12">
        <f t="shared" si="12"/>
        <v>0.11075136429270266</v>
      </c>
      <c r="O238" s="12">
        <f t="shared" si="12"/>
        <v>0.10961972501722261</v>
      </c>
      <c r="P238" s="10">
        <f t="shared" si="13"/>
        <v>-5.3930510187157693E-2</v>
      </c>
    </row>
    <row r="239" spans="1:16" x14ac:dyDescent="0.35">
      <c r="A239" s="1">
        <v>45894</v>
      </c>
      <c r="B239">
        <v>119</v>
      </c>
      <c r="C239">
        <f t="shared" si="11"/>
        <v>-0.27878787878787881</v>
      </c>
      <c r="I239" s="1">
        <v>45887</v>
      </c>
      <c r="J239">
        <v>77</v>
      </c>
      <c r="K239">
        <v>109</v>
      </c>
      <c r="L239">
        <v>177</v>
      </c>
      <c r="M239" s="12">
        <f t="shared" si="12"/>
        <v>0.24946085963158324</v>
      </c>
      <c r="N239" s="12">
        <f t="shared" si="12"/>
        <v>-0.12893368337589317</v>
      </c>
      <c r="O239" s="12">
        <f t="shared" si="12"/>
        <v>-3.3336420267591836E-2</v>
      </c>
      <c r="P239" s="10">
        <f t="shared" si="13"/>
        <v>5.1103312759587793E-2</v>
      </c>
    </row>
    <row r="240" spans="1:16" x14ac:dyDescent="0.35">
      <c r="A240" s="1">
        <v>45895</v>
      </c>
      <c r="B240">
        <v>105</v>
      </c>
      <c r="C240">
        <f t="shared" si="11"/>
        <v>-0.11764705882352944</v>
      </c>
      <c r="I240" s="1">
        <v>45888</v>
      </c>
      <c r="J240">
        <v>69</v>
      </c>
      <c r="K240">
        <v>110</v>
      </c>
      <c r="L240">
        <v>190</v>
      </c>
      <c r="M240" s="12">
        <f t="shared" si="12"/>
        <v>-0.1096989172564245</v>
      </c>
      <c r="N240" s="12">
        <f t="shared" si="12"/>
        <v>9.1324835632724723E-3</v>
      </c>
      <c r="O240" s="12">
        <f t="shared" si="12"/>
        <v>7.0874339586657092E-2</v>
      </c>
      <c r="P240" s="10">
        <f t="shared" si="13"/>
        <v>-1.987751995759094E-2</v>
      </c>
    </row>
    <row r="241" spans="1:16" x14ac:dyDescent="0.35">
      <c r="A241" s="1">
        <v>45896</v>
      </c>
      <c r="B241">
        <v>164</v>
      </c>
      <c r="C241">
        <f t="shared" si="11"/>
        <v>0.56190476190476191</v>
      </c>
      <c r="I241" s="1">
        <v>45889</v>
      </c>
      <c r="J241">
        <v>81</v>
      </c>
      <c r="K241">
        <v>111</v>
      </c>
      <c r="L241">
        <v>185</v>
      </c>
      <c r="M241" s="12">
        <f t="shared" si="12"/>
        <v>0.16034265007517948</v>
      </c>
      <c r="N241" s="12">
        <f t="shared" si="12"/>
        <v>9.0498355199178562E-3</v>
      </c>
      <c r="O241" s="12">
        <f t="shared" si="12"/>
        <v>-2.6668247082161294E-2</v>
      </c>
      <c r="P241" s="10">
        <f t="shared" si="13"/>
        <v>5.885153656139875E-2</v>
      </c>
    </row>
    <row r="242" spans="1:16" x14ac:dyDescent="0.35">
      <c r="A242" s="1">
        <v>45897</v>
      </c>
      <c r="B242">
        <v>192</v>
      </c>
      <c r="C242">
        <f t="shared" si="11"/>
        <v>0.1707317073170731</v>
      </c>
      <c r="I242" s="1">
        <v>45890</v>
      </c>
      <c r="J242">
        <v>63</v>
      </c>
      <c r="K242">
        <v>101</v>
      </c>
      <c r="L242">
        <v>159</v>
      </c>
      <c r="M242" s="12">
        <f t="shared" si="12"/>
        <v>-0.25131442828090605</v>
      </c>
      <c r="N242" s="12">
        <f t="shared" si="12"/>
        <v>-9.4409684471074645E-2</v>
      </c>
      <c r="O242" s="12">
        <f t="shared" si="12"/>
        <v>-0.1514516228580933</v>
      </c>
      <c r="P242" s="10">
        <f t="shared" si="13"/>
        <v>-0.17428416351111281</v>
      </c>
    </row>
    <row r="243" spans="1:16" x14ac:dyDescent="0.35">
      <c r="A243" s="1">
        <v>45898</v>
      </c>
      <c r="B243">
        <v>126</v>
      </c>
      <c r="C243">
        <f t="shared" si="11"/>
        <v>-0.34375</v>
      </c>
      <c r="I243" s="1">
        <v>45891</v>
      </c>
      <c r="J243">
        <v>88</v>
      </c>
      <c r="K243">
        <v>130</v>
      </c>
      <c r="L243">
        <v>191</v>
      </c>
      <c r="M243" s="12">
        <f t="shared" si="12"/>
        <v>0.33420208808667373</v>
      </c>
      <c r="N243" s="12">
        <f t="shared" si="12"/>
        <v>0.25241393361432302</v>
      </c>
      <c r="O243" s="12">
        <f t="shared" si="12"/>
        <v>0.18336922582639831</v>
      </c>
      <c r="P243" s="10">
        <f t="shared" si="13"/>
        <v>0.2644157830668859</v>
      </c>
    </row>
    <row r="244" spans="1:16" x14ac:dyDescent="0.35">
      <c r="A244" s="1">
        <v>45899</v>
      </c>
      <c r="B244">
        <v>125</v>
      </c>
      <c r="C244">
        <f t="shared" si="11"/>
        <v>-7.9365079365079083E-3</v>
      </c>
      <c r="I244" s="1">
        <v>45892</v>
      </c>
      <c r="J244">
        <v>67</v>
      </c>
      <c r="K244">
        <v>100</v>
      </c>
      <c r="L244">
        <v>194</v>
      </c>
      <c r="M244" s="12">
        <f t="shared" si="12"/>
        <v>-0.27264419508724042</v>
      </c>
      <c r="N244" s="12">
        <f t="shared" si="12"/>
        <v>-0.262364264467491</v>
      </c>
      <c r="O244" s="12">
        <f t="shared" si="12"/>
        <v>1.5584731016698329E-2</v>
      </c>
      <c r="P244" s="10">
        <f t="shared" si="13"/>
        <v>-0.18309153807013398</v>
      </c>
    </row>
    <row r="245" spans="1:16" x14ac:dyDescent="0.35">
      <c r="A245" s="1">
        <v>45900</v>
      </c>
      <c r="B245">
        <v>145</v>
      </c>
      <c r="C245">
        <f t="shared" si="11"/>
        <v>0.15999999999999992</v>
      </c>
      <c r="I245" s="1">
        <v>45893</v>
      </c>
      <c r="J245">
        <v>85</v>
      </c>
      <c r="K245">
        <v>122</v>
      </c>
      <c r="L245">
        <v>192</v>
      </c>
      <c r="M245" s="12">
        <f t="shared" si="12"/>
        <v>0.23795863709935047</v>
      </c>
      <c r="N245" s="12">
        <f t="shared" si="12"/>
        <v>0.19885085874516517</v>
      </c>
      <c r="O245" s="12">
        <f t="shared" si="12"/>
        <v>-1.0362787035546547E-2</v>
      </c>
      <c r="P245" s="10">
        <f t="shared" si="13"/>
        <v>0.15172987635262578</v>
      </c>
    </row>
    <row r="246" spans="1:16" x14ac:dyDescent="0.35">
      <c r="A246" s="1">
        <v>45901</v>
      </c>
      <c r="B246">
        <v>196</v>
      </c>
      <c r="C246">
        <f t="shared" si="11"/>
        <v>0.35172413793103452</v>
      </c>
      <c r="I246" s="1">
        <v>45894</v>
      </c>
      <c r="J246">
        <v>85</v>
      </c>
      <c r="K246">
        <v>123</v>
      </c>
      <c r="L246">
        <v>153</v>
      </c>
      <c r="M246" s="12">
        <f t="shared" si="12"/>
        <v>0</v>
      </c>
      <c r="N246" s="12">
        <f t="shared" si="12"/>
        <v>8.1633106391608354E-3</v>
      </c>
      <c r="O246" s="12">
        <f t="shared" si="12"/>
        <v>-0.22705745063534608</v>
      </c>
      <c r="P246" s="10">
        <f t="shared" si="13"/>
        <v>-6.566824199885557E-2</v>
      </c>
    </row>
    <row r="247" spans="1:16" x14ac:dyDescent="0.35">
      <c r="A247" s="1">
        <v>45902</v>
      </c>
      <c r="B247">
        <v>116</v>
      </c>
      <c r="C247">
        <f t="shared" si="11"/>
        <v>-0.40816326530612246</v>
      </c>
      <c r="I247" s="1">
        <v>45895</v>
      </c>
      <c r="J247">
        <v>79</v>
      </c>
      <c r="K247">
        <v>130</v>
      </c>
      <c r="L247">
        <v>183</v>
      </c>
      <c r="M247" s="12">
        <f t="shared" si="12"/>
        <v>-7.3203404023294935E-2</v>
      </c>
      <c r="N247" s="12">
        <f t="shared" si="12"/>
        <v>5.5350095083164901E-2</v>
      </c>
      <c r="O247" s="12">
        <f t="shared" si="12"/>
        <v>0.17904823144898546</v>
      </c>
      <c r="P247" s="10">
        <f t="shared" si="13"/>
        <v>4.1038136350327131E-2</v>
      </c>
    </row>
    <row r="248" spans="1:16" x14ac:dyDescent="0.35">
      <c r="A248" s="1">
        <v>45903</v>
      </c>
      <c r="B248">
        <v>142</v>
      </c>
      <c r="C248">
        <f t="shared" si="11"/>
        <v>0.22413793103448265</v>
      </c>
      <c r="I248" s="1">
        <v>45896</v>
      </c>
      <c r="J248">
        <v>85</v>
      </c>
      <c r="K248">
        <v>121</v>
      </c>
      <c r="L248">
        <v>156</v>
      </c>
      <c r="M248" s="12">
        <f t="shared" si="12"/>
        <v>7.3203404023294921E-2</v>
      </c>
      <c r="N248" s="12">
        <f t="shared" si="12"/>
        <v>-7.1743904858841301E-2</v>
      </c>
      <c r="O248" s="12">
        <f t="shared" si="12"/>
        <v>-0.15963014559188396</v>
      </c>
      <c r="P248" s="10">
        <f t="shared" si="13"/>
        <v>-4.0130853525899603E-2</v>
      </c>
    </row>
    <row r="249" spans="1:16" x14ac:dyDescent="0.35">
      <c r="A249" s="1">
        <v>45904</v>
      </c>
      <c r="B249">
        <v>166</v>
      </c>
      <c r="C249">
        <f t="shared" si="11"/>
        <v>0.16901408450704225</v>
      </c>
      <c r="I249" s="1">
        <v>45897</v>
      </c>
      <c r="J249">
        <v>67</v>
      </c>
      <c r="K249">
        <v>110</v>
      </c>
      <c r="L249">
        <v>169</v>
      </c>
      <c r="M249" s="12">
        <f t="shared" si="12"/>
        <v>-0.23795863709935042</v>
      </c>
      <c r="N249" s="12">
        <f t="shared" si="12"/>
        <v>-9.5310179804324893E-2</v>
      </c>
      <c r="O249" s="12">
        <f t="shared" si="12"/>
        <v>8.0042707673536356E-2</v>
      </c>
      <c r="P249" s="10">
        <f t="shared" si="13"/>
        <v>-9.9763696478976732E-2</v>
      </c>
    </row>
    <row r="250" spans="1:16" x14ac:dyDescent="0.35">
      <c r="A250" s="1">
        <v>45905</v>
      </c>
      <c r="B250">
        <v>168</v>
      </c>
      <c r="C250">
        <f t="shared" si="11"/>
        <v>1.2048192771084265E-2</v>
      </c>
      <c r="I250" s="1">
        <v>45898</v>
      </c>
      <c r="J250">
        <v>89</v>
      </c>
      <c r="K250">
        <v>108</v>
      </c>
      <c r="L250">
        <v>170</v>
      </c>
      <c r="M250" s="12">
        <f t="shared" si="12"/>
        <v>0.28394375034117381</v>
      </c>
      <c r="N250" s="12">
        <f t="shared" si="12"/>
        <v>-1.8349138668196541E-2</v>
      </c>
      <c r="O250" s="12">
        <f t="shared" si="12"/>
        <v>5.899722127188322E-3</v>
      </c>
      <c r="P250" s="10">
        <f t="shared" si="13"/>
        <v>0.10984267517416706</v>
      </c>
    </row>
    <row r="251" spans="1:16" x14ac:dyDescent="0.35">
      <c r="A251" s="1">
        <v>45906</v>
      </c>
      <c r="B251">
        <v>119</v>
      </c>
      <c r="C251">
        <f t="shared" si="11"/>
        <v>-0.29166666666666663</v>
      </c>
      <c r="I251" s="1">
        <v>45899</v>
      </c>
      <c r="J251">
        <v>82</v>
      </c>
      <c r="K251">
        <v>130</v>
      </c>
      <c r="L251">
        <v>164</v>
      </c>
      <c r="M251" s="12">
        <f t="shared" si="12"/>
        <v>-8.1917122467886697E-2</v>
      </c>
      <c r="N251" s="12">
        <f t="shared" si="12"/>
        <v>0.18540322333136275</v>
      </c>
      <c r="O251" s="12">
        <f t="shared" si="12"/>
        <v>-3.5932009226063329E-2</v>
      </c>
      <c r="P251" s="10">
        <f t="shared" si="13"/>
        <v>1.2074515244435143E-2</v>
      </c>
    </row>
    <row r="252" spans="1:16" x14ac:dyDescent="0.35">
      <c r="A252" s="1">
        <v>45907</v>
      </c>
      <c r="B252">
        <v>160</v>
      </c>
      <c r="C252">
        <f t="shared" si="11"/>
        <v>0.34453781512605053</v>
      </c>
      <c r="I252" s="1">
        <v>45900</v>
      </c>
      <c r="J252">
        <v>84</v>
      </c>
      <c r="K252">
        <v>108</v>
      </c>
      <c r="L252">
        <v>192</v>
      </c>
      <c r="M252" s="12">
        <f t="shared" si="12"/>
        <v>2.4097551579060524E-2</v>
      </c>
      <c r="N252" s="12">
        <f t="shared" si="12"/>
        <v>-0.18540322333136267</v>
      </c>
      <c r="O252" s="12">
        <f t="shared" si="12"/>
        <v>0.15762894420358306</v>
      </c>
      <c r="P252" s="10">
        <f t="shared" si="13"/>
        <v>1.3067368932903264E-3</v>
      </c>
    </row>
    <row r="253" spans="1:16" x14ac:dyDescent="0.35">
      <c r="A253" s="1">
        <v>45908</v>
      </c>
      <c r="B253">
        <v>183</v>
      </c>
      <c r="C253">
        <f t="shared" si="11"/>
        <v>0.14375000000000004</v>
      </c>
      <c r="I253" s="1">
        <v>45901</v>
      </c>
      <c r="J253">
        <v>82</v>
      </c>
      <c r="K253">
        <v>130</v>
      </c>
      <c r="L253">
        <v>181</v>
      </c>
      <c r="M253" s="12">
        <f t="shared" si="12"/>
        <v>-2.409755157906053E-2</v>
      </c>
      <c r="N253" s="12">
        <f t="shared" si="12"/>
        <v>0.18540322333136275</v>
      </c>
      <c r="O253" s="12">
        <f t="shared" si="12"/>
        <v>-5.8998340761955759E-2</v>
      </c>
      <c r="P253" s="10">
        <f t="shared" si="13"/>
        <v>2.8282444139197876E-2</v>
      </c>
    </row>
    <row r="254" spans="1:16" x14ac:dyDescent="0.35">
      <c r="A254" s="1">
        <v>45909</v>
      </c>
      <c r="B254">
        <v>148</v>
      </c>
      <c r="C254">
        <f t="shared" si="11"/>
        <v>-0.19125683060109289</v>
      </c>
      <c r="I254" s="1">
        <v>45902</v>
      </c>
      <c r="J254">
        <v>87</v>
      </c>
      <c r="K254">
        <v>125</v>
      </c>
      <c r="L254">
        <v>150</v>
      </c>
      <c r="M254" s="12">
        <f t="shared" si="12"/>
        <v>5.9188871390330654E-2</v>
      </c>
      <c r="N254" s="12">
        <f t="shared" si="12"/>
        <v>-3.9220713153281267E-2</v>
      </c>
      <c r="O254" s="12">
        <f t="shared" si="12"/>
        <v>-0.18786173716957</v>
      </c>
      <c r="P254" s="10">
        <f t="shared" si="13"/>
        <v>-4.4449186540723114E-2</v>
      </c>
    </row>
    <row r="255" spans="1:16" x14ac:dyDescent="0.35">
      <c r="A255" s="1">
        <v>45910</v>
      </c>
      <c r="B255">
        <v>171</v>
      </c>
      <c r="C255">
        <f t="shared" si="11"/>
        <v>0.15540540540540548</v>
      </c>
      <c r="I255" s="1">
        <v>45903</v>
      </c>
      <c r="J255">
        <v>64</v>
      </c>
      <c r="K255">
        <v>101</v>
      </c>
      <c r="L255">
        <v>190</v>
      </c>
      <c r="M255" s="12">
        <f t="shared" si="12"/>
        <v>-0.30702503529491187</v>
      </c>
      <c r="N255" s="12">
        <f t="shared" si="12"/>
        <v>-0.21319322046104161</v>
      </c>
      <c r="O255" s="12">
        <f t="shared" si="12"/>
        <v>0.23638877806423034</v>
      </c>
      <c r="P255" s="10">
        <f t="shared" si="13"/>
        <v>-0.11585134683700812</v>
      </c>
    </row>
    <row r="256" spans="1:16" x14ac:dyDescent="0.35">
      <c r="A256" s="1">
        <v>45911</v>
      </c>
      <c r="B256">
        <v>156</v>
      </c>
      <c r="C256">
        <f t="shared" si="11"/>
        <v>-8.7719298245614086E-2</v>
      </c>
      <c r="I256" s="1">
        <v>45904</v>
      </c>
      <c r="J256">
        <v>81</v>
      </c>
      <c r="K256">
        <v>128</v>
      </c>
      <c r="L256">
        <v>184</v>
      </c>
      <c r="M256" s="12">
        <f t="shared" si="12"/>
        <v>0.23556607131276691</v>
      </c>
      <c r="N256" s="12">
        <f t="shared" si="12"/>
        <v>0.23690974707835774</v>
      </c>
      <c r="O256" s="12">
        <f t="shared" si="12"/>
        <v>-3.2088314551500512E-2</v>
      </c>
      <c r="P256" s="10">
        <f t="shared" si="13"/>
        <v>0.15567285828316393</v>
      </c>
    </row>
    <row r="257" spans="1:16" x14ac:dyDescent="0.35">
      <c r="A257" s="1">
        <v>45912</v>
      </c>
      <c r="B257">
        <v>188</v>
      </c>
      <c r="C257">
        <f t="shared" si="11"/>
        <v>0.20512820512820507</v>
      </c>
      <c r="I257" s="1">
        <v>45905</v>
      </c>
      <c r="J257">
        <v>83</v>
      </c>
      <c r="K257">
        <v>114</v>
      </c>
      <c r="L257">
        <v>181</v>
      </c>
      <c r="M257" s="12">
        <f t="shared" si="12"/>
        <v>2.4391453124159263E-2</v>
      </c>
      <c r="N257" s="12">
        <f t="shared" si="12"/>
        <v>-0.1158318155251217</v>
      </c>
      <c r="O257" s="12">
        <f t="shared" si="12"/>
        <v>-1.6438726343159835E-2</v>
      </c>
      <c r="P257" s="10">
        <f t="shared" si="13"/>
        <v>-2.9924581310820757E-2</v>
      </c>
    </row>
    <row r="258" spans="1:16" x14ac:dyDescent="0.35">
      <c r="A258" s="1">
        <v>45913</v>
      </c>
      <c r="B258">
        <v>191</v>
      </c>
      <c r="C258">
        <f t="shared" si="11"/>
        <v>1.5957446808510634E-2</v>
      </c>
      <c r="I258" s="1">
        <v>45906</v>
      </c>
      <c r="J258">
        <v>85</v>
      </c>
      <c r="K258">
        <v>108</v>
      </c>
      <c r="L258">
        <v>192</v>
      </c>
      <c r="M258" s="12">
        <f t="shared" si="12"/>
        <v>2.3810648693718607E-2</v>
      </c>
      <c r="N258" s="12">
        <f t="shared" si="12"/>
        <v>-5.4067221270275821E-2</v>
      </c>
      <c r="O258" s="12">
        <f t="shared" si="12"/>
        <v>5.8998340761955759E-2</v>
      </c>
      <c r="P258" s="10">
        <f t="shared" si="13"/>
        <v>1.1003595324991426E-2</v>
      </c>
    </row>
    <row r="259" spans="1:16" x14ac:dyDescent="0.35">
      <c r="A259" s="1">
        <v>45914</v>
      </c>
      <c r="B259">
        <v>145</v>
      </c>
      <c r="C259">
        <f t="shared" si="11"/>
        <v>-0.24083769633507857</v>
      </c>
      <c r="I259" s="1">
        <v>45907</v>
      </c>
      <c r="J259">
        <v>90</v>
      </c>
      <c r="K259">
        <v>100</v>
      </c>
      <c r="L259">
        <v>166</v>
      </c>
      <c r="M259" s="12">
        <f t="shared" si="12"/>
        <v>5.7158413839948623E-2</v>
      </c>
      <c r="N259" s="12">
        <f t="shared" si="12"/>
        <v>-7.6961041136128325E-2</v>
      </c>
      <c r="O259" s="12">
        <f t="shared" si="12"/>
        <v>-0.14550758367123828</v>
      </c>
      <c r="P259" s="10">
        <f t="shared" si="13"/>
        <v>-4.3877221906230529E-2</v>
      </c>
    </row>
    <row r="260" spans="1:16" x14ac:dyDescent="0.35">
      <c r="A260" s="1">
        <v>45915</v>
      </c>
      <c r="B260">
        <v>104</v>
      </c>
      <c r="C260">
        <f t="shared" si="11"/>
        <v>-0.28275862068965518</v>
      </c>
      <c r="I260" s="1">
        <v>45908</v>
      </c>
      <c r="J260">
        <v>74</v>
      </c>
      <c r="K260">
        <v>130</v>
      </c>
      <c r="L260">
        <v>197</v>
      </c>
      <c r="M260" s="12">
        <f t="shared" si="12"/>
        <v>-0.19574457712609536</v>
      </c>
      <c r="N260" s="12">
        <f t="shared" si="12"/>
        <v>0.26236426446749106</v>
      </c>
      <c r="O260" s="12">
        <f t="shared" si="12"/>
        <v>0.17121594038144536</v>
      </c>
      <c r="P260" s="10">
        <f t="shared" si="13"/>
        <v>5.1776230604242766E-2</v>
      </c>
    </row>
    <row r="261" spans="1:16" x14ac:dyDescent="0.35">
      <c r="A261" s="1">
        <v>45916</v>
      </c>
      <c r="B261">
        <v>116</v>
      </c>
      <c r="C261">
        <f t="shared" ref="C261:C310" si="14">(B261/B260)-1</f>
        <v>0.11538461538461542</v>
      </c>
      <c r="I261" s="1">
        <v>45909</v>
      </c>
      <c r="J261">
        <v>80</v>
      </c>
      <c r="K261">
        <v>117</v>
      </c>
      <c r="L261">
        <v>191</v>
      </c>
      <c r="M261" s="12">
        <f t="shared" si="12"/>
        <v>7.7961541469711917E-2</v>
      </c>
      <c r="N261" s="12">
        <f t="shared" si="12"/>
        <v>-0.10536051565782628</v>
      </c>
      <c r="O261" s="12">
        <f t="shared" si="12"/>
        <v>-3.0930300691358614E-2</v>
      </c>
      <c r="P261" s="10">
        <f t="shared" si="13"/>
        <v>-9.7026283168706977E-3</v>
      </c>
    </row>
    <row r="262" spans="1:16" x14ac:dyDescent="0.35">
      <c r="A262" s="1">
        <v>45917</v>
      </c>
      <c r="B262">
        <v>163</v>
      </c>
      <c r="C262">
        <f t="shared" si="14"/>
        <v>0.40517241379310343</v>
      </c>
      <c r="I262" s="1">
        <v>45910</v>
      </c>
      <c r="J262">
        <v>68</v>
      </c>
      <c r="K262">
        <v>112</v>
      </c>
      <c r="L262">
        <v>193</v>
      </c>
      <c r="M262" s="12">
        <f t="shared" si="12"/>
        <v>-0.16251892949777494</v>
      </c>
      <c r="N262" s="12">
        <f t="shared" si="12"/>
        <v>-4.3675063502661531E-2</v>
      </c>
      <c r="O262" s="12">
        <f t="shared" si="12"/>
        <v>1.041676085825558E-2</v>
      </c>
      <c r="P262" s="10">
        <f t="shared" si="13"/>
        <v>-7.4985062592431762E-2</v>
      </c>
    </row>
    <row r="263" spans="1:16" x14ac:dyDescent="0.35">
      <c r="A263" s="1">
        <v>45918</v>
      </c>
      <c r="B263">
        <v>169</v>
      </c>
      <c r="C263">
        <f t="shared" si="14"/>
        <v>3.6809815950920255E-2</v>
      </c>
      <c r="I263" s="1">
        <v>45911</v>
      </c>
      <c r="J263">
        <v>86</v>
      </c>
      <c r="K263">
        <v>110</v>
      </c>
      <c r="L263">
        <v>165</v>
      </c>
      <c r="M263" s="12">
        <f t="shared" si="12"/>
        <v>0.23483959107740099</v>
      </c>
      <c r="N263" s="12">
        <f t="shared" si="12"/>
        <v>-1.8018505502678365E-2</v>
      </c>
      <c r="O263" s="12">
        <f t="shared" si="12"/>
        <v>-0.1567447150043049</v>
      </c>
      <c r="P263" s="10">
        <f t="shared" si="13"/>
        <v>4.1506870278865432E-2</v>
      </c>
    </row>
    <row r="264" spans="1:16" x14ac:dyDescent="0.35">
      <c r="A264" s="1">
        <v>45919</v>
      </c>
      <c r="B264">
        <v>190</v>
      </c>
      <c r="C264">
        <f t="shared" si="14"/>
        <v>0.12426035502958577</v>
      </c>
      <c r="I264" s="1">
        <v>45912</v>
      </c>
      <c r="J264">
        <v>74</v>
      </c>
      <c r="K264">
        <v>122</v>
      </c>
      <c r="L264">
        <v>180</v>
      </c>
      <c r="M264" s="12">
        <f t="shared" si="12"/>
        <v>-0.15028220304933801</v>
      </c>
      <c r="N264" s="12">
        <f t="shared" si="12"/>
        <v>0.10354067894084036</v>
      </c>
      <c r="O264" s="12">
        <f t="shared" si="12"/>
        <v>8.7011376989629699E-2</v>
      </c>
      <c r="P264" s="10">
        <f t="shared" si="13"/>
        <v>-2.9472644405941946E-3</v>
      </c>
    </row>
    <row r="265" spans="1:16" x14ac:dyDescent="0.35">
      <c r="A265" s="1">
        <v>45920</v>
      </c>
      <c r="B265">
        <v>173</v>
      </c>
      <c r="C265">
        <f t="shared" si="14"/>
        <v>-8.9473684210526261E-2</v>
      </c>
      <c r="I265" s="1">
        <v>45913</v>
      </c>
      <c r="J265">
        <v>80</v>
      </c>
      <c r="K265">
        <v>107</v>
      </c>
      <c r="L265">
        <v>170</v>
      </c>
      <c r="M265" s="12">
        <f t="shared" si="12"/>
        <v>7.7961541469711917E-2</v>
      </c>
      <c r="N265" s="12">
        <f t="shared" si="12"/>
        <v>-0.13119221027135042</v>
      </c>
      <c r="O265" s="12">
        <f t="shared" si="12"/>
        <v>-5.7158413839948637E-2</v>
      </c>
      <c r="P265" s="10">
        <f t="shared" si="13"/>
        <v>-2.5320570645504949E-2</v>
      </c>
    </row>
    <row r="266" spans="1:16" x14ac:dyDescent="0.35">
      <c r="A266" s="1">
        <v>45921</v>
      </c>
      <c r="B266">
        <v>125</v>
      </c>
      <c r="C266">
        <f t="shared" si="14"/>
        <v>-0.2774566473988439</v>
      </c>
      <c r="I266" s="1">
        <v>45914</v>
      </c>
      <c r="J266">
        <v>84</v>
      </c>
      <c r="K266">
        <v>125</v>
      </c>
      <c r="L266">
        <v>169</v>
      </c>
      <c r="M266" s="12">
        <f t="shared" si="12"/>
        <v>4.8790164169432049E-2</v>
      </c>
      <c r="N266" s="12">
        <f t="shared" si="12"/>
        <v>0.15548490284039496</v>
      </c>
      <c r="O266" s="12">
        <f t="shared" si="12"/>
        <v>-5.8997221271882708E-3</v>
      </c>
      <c r="P266" s="10">
        <f t="shared" si="13"/>
        <v>6.4391619881734835E-2</v>
      </c>
    </row>
    <row r="267" spans="1:16" x14ac:dyDescent="0.35">
      <c r="A267" s="1">
        <v>45922</v>
      </c>
      <c r="B267">
        <v>157</v>
      </c>
      <c r="C267">
        <f t="shared" si="14"/>
        <v>0.25600000000000001</v>
      </c>
      <c r="I267" s="1">
        <v>45915</v>
      </c>
      <c r="J267">
        <v>77</v>
      </c>
      <c r="K267">
        <v>106</v>
      </c>
      <c r="L267">
        <v>165</v>
      </c>
      <c r="M267" s="12">
        <f t="shared" si="12"/>
        <v>-8.701137698962981E-2</v>
      </c>
      <c r="N267" s="12">
        <f t="shared" si="12"/>
        <v>-0.16487464319023401</v>
      </c>
      <c r="O267" s="12">
        <f t="shared" si="12"/>
        <v>-2.3953241022492872E-2</v>
      </c>
      <c r="P267" s="10">
        <f t="shared" si="13"/>
        <v>-9.1452916059669986E-2</v>
      </c>
    </row>
    <row r="268" spans="1:16" x14ac:dyDescent="0.35">
      <c r="A268" s="1">
        <v>45923</v>
      </c>
      <c r="B268">
        <v>134</v>
      </c>
      <c r="C268">
        <f t="shared" si="14"/>
        <v>-0.14649681528662417</v>
      </c>
      <c r="I268" s="1">
        <v>45916</v>
      </c>
      <c r="J268">
        <v>86</v>
      </c>
      <c r="K268">
        <v>116</v>
      </c>
      <c r="L268">
        <v>173</v>
      </c>
      <c r="M268" s="12">
        <f t="shared" ref="M268:O311" si="15">LN(J268/J267)</f>
        <v>0.11054187439982383</v>
      </c>
      <c r="N268" s="12">
        <f t="shared" si="15"/>
        <v>9.0151096994297478E-2</v>
      </c>
      <c r="O268" s="12">
        <f t="shared" si="15"/>
        <v>4.7346120597198421E-2</v>
      </c>
      <c r="P268" s="10">
        <f t="shared" ref="P268:P311" si="16">$K$4*M268+$K$5*N268+$K$6*O268</f>
        <v>8.5465915037378298E-2</v>
      </c>
    </row>
    <row r="269" spans="1:16" x14ac:dyDescent="0.35">
      <c r="A269" s="1">
        <v>45924</v>
      </c>
      <c r="B269">
        <v>109</v>
      </c>
      <c r="C269">
        <f t="shared" si="14"/>
        <v>-0.18656716417910446</v>
      </c>
      <c r="I269" s="1">
        <v>45917</v>
      </c>
      <c r="J269">
        <v>89</v>
      </c>
      <c r="K269">
        <v>123</v>
      </c>
      <c r="L269">
        <v>166</v>
      </c>
      <c r="M269" s="12">
        <f t="shared" si="15"/>
        <v>3.4289073478632165E-2</v>
      </c>
      <c r="N269" s="12">
        <f t="shared" si="15"/>
        <v>5.8594164266052809E-2</v>
      </c>
      <c r="O269" s="12">
        <f t="shared" si="15"/>
        <v>-4.1303806141235751E-2</v>
      </c>
      <c r="P269" s="10">
        <f t="shared" si="16"/>
        <v>1.8902736828897981E-2</v>
      </c>
    </row>
    <row r="270" spans="1:16" x14ac:dyDescent="0.35">
      <c r="A270" s="1">
        <v>45925</v>
      </c>
      <c r="B270">
        <v>119</v>
      </c>
      <c r="C270">
        <f t="shared" si="14"/>
        <v>9.174311926605494E-2</v>
      </c>
      <c r="I270" s="1">
        <v>45918</v>
      </c>
      <c r="J270">
        <v>74</v>
      </c>
      <c r="K270">
        <v>115</v>
      </c>
      <c r="L270">
        <v>172</v>
      </c>
      <c r="M270" s="12">
        <f t="shared" si="15"/>
        <v>-0.18457127652797004</v>
      </c>
      <c r="N270" s="12">
        <f t="shared" si="15"/>
        <v>-6.7252227009167456E-2</v>
      </c>
      <c r="O270" s="12">
        <f t="shared" si="15"/>
        <v>3.5506688456909817E-2</v>
      </c>
      <c r="P270" s="10">
        <f t="shared" si="16"/>
        <v>-8.3352172176865302E-2</v>
      </c>
    </row>
    <row r="271" spans="1:16" x14ac:dyDescent="0.35">
      <c r="A271" s="1">
        <v>45926</v>
      </c>
      <c r="B271">
        <v>199</v>
      </c>
      <c r="C271">
        <f t="shared" si="14"/>
        <v>0.67226890756302526</v>
      </c>
      <c r="I271" s="1">
        <v>45919</v>
      </c>
      <c r="J271">
        <v>77</v>
      </c>
      <c r="K271">
        <v>105</v>
      </c>
      <c r="L271">
        <v>177</v>
      </c>
      <c r="M271" s="12">
        <f t="shared" si="15"/>
        <v>3.9740328649514121E-2</v>
      </c>
      <c r="N271" s="12">
        <f t="shared" si="15"/>
        <v>-9.0971778205726758E-2</v>
      </c>
      <c r="O271" s="12">
        <f t="shared" si="15"/>
        <v>2.8655255760376148E-2</v>
      </c>
      <c r="P271" s="10">
        <f t="shared" si="16"/>
        <v>-2.7988252737995347E-3</v>
      </c>
    </row>
    <row r="272" spans="1:16" x14ac:dyDescent="0.35">
      <c r="A272" s="1">
        <v>45927</v>
      </c>
      <c r="B272">
        <v>189</v>
      </c>
      <c r="C272">
        <f t="shared" si="14"/>
        <v>-5.0251256281407031E-2</v>
      </c>
      <c r="I272" s="1">
        <v>45920</v>
      </c>
      <c r="J272">
        <v>65</v>
      </c>
      <c r="K272">
        <v>120</v>
      </c>
      <c r="L272">
        <v>164</v>
      </c>
      <c r="M272" s="12">
        <f t="shared" si="15"/>
        <v>-0.1694181519580468</v>
      </c>
      <c r="N272" s="12">
        <f t="shared" si="15"/>
        <v>0.13353139262452257</v>
      </c>
      <c r="O272" s="12">
        <f t="shared" si="15"/>
        <v>-7.6283304749630701E-2</v>
      </c>
      <c r="P272" s="10">
        <f t="shared" si="16"/>
        <v>-5.0592834420751159E-2</v>
      </c>
    </row>
    <row r="273" spans="1:16" x14ac:dyDescent="0.35">
      <c r="A273" s="1">
        <v>45928</v>
      </c>
      <c r="B273">
        <v>101</v>
      </c>
      <c r="C273">
        <f t="shared" si="14"/>
        <v>-0.46560846560846558</v>
      </c>
      <c r="I273" s="1">
        <v>45921</v>
      </c>
      <c r="J273">
        <v>77</v>
      </c>
      <c r="K273">
        <v>125</v>
      </c>
      <c r="L273">
        <v>195</v>
      </c>
      <c r="M273" s="12">
        <f t="shared" si="15"/>
        <v>0.16941815195804674</v>
      </c>
      <c r="N273" s="12">
        <f t="shared" si="15"/>
        <v>4.08219945202552E-2</v>
      </c>
      <c r="O273" s="12">
        <f t="shared" si="15"/>
        <v>0.17313313073954834</v>
      </c>
      <c r="P273" s="10">
        <f t="shared" si="16"/>
        <v>0.13195379836115975</v>
      </c>
    </row>
    <row r="274" spans="1:16" x14ac:dyDescent="0.35">
      <c r="A274" s="1">
        <v>45929</v>
      </c>
      <c r="B274">
        <v>186</v>
      </c>
      <c r="C274">
        <f t="shared" si="14"/>
        <v>0.84158415841584167</v>
      </c>
      <c r="I274" s="1">
        <v>45922</v>
      </c>
      <c r="J274">
        <v>80</v>
      </c>
      <c r="K274">
        <v>116</v>
      </c>
      <c r="L274">
        <v>198</v>
      </c>
      <c r="M274" s="12">
        <f t="shared" si="15"/>
        <v>3.8221212820197671E-2</v>
      </c>
      <c r="N274" s="12">
        <f t="shared" si="15"/>
        <v>-7.4723546195936422E-2</v>
      </c>
      <c r="O274" s="12">
        <f t="shared" si="15"/>
        <v>1.5267472130788381E-2</v>
      </c>
      <c r="P274" s="10">
        <f t="shared" si="16"/>
        <v>-2.5483370914653426E-3</v>
      </c>
    </row>
    <row r="275" spans="1:16" x14ac:dyDescent="0.35">
      <c r="A275" s="1">
        <v>45930</v>
      </c>
      <c r="B275">
        <v>166</v>
      </c>
      <c r="C275">
        <f t="shared" si="14"/>
        <v>-0.10752688172043012</v>
      </c>
      <c r="I275" s="1">
        <v>45923</v>
      </c>
      <c r="J275">
        <v>76</v>
      </c>
      <c r="K275">
        <v>122</v>
      </c>
      <c r="L275">
        <v>151</v>
      </c>
      <c r="M275" s="12">
        <f t="shared" si="15"/>
        <v>-5.1293294387550578E-2</v>
      </c>
      <c r="N275" s="12">
        <f t="shared" si="15"/>
        <v>5.0430853626891904E-2</v>
      </c>
      <c r="O275" s="12">
        <f t="shared" si="15"/>
        <v>-0.2709871938796109</v>
      </c>
      <c r="P275" s="10">
        <f t="shared" si="16"/>
        <v>-8.6684219830835921E-2</v>
      </c>
    </row>
    <row r="276" spans="1:16" x14ac:dyDescent="0.35">
      <c r="A276" s="1">
        <v>45931</v>
      </c>
      <c r="B276">
        <v>159</v>
      </c>
      <c r="C276">
        <f t="shared" si="14"/>
        <v>-4.216867469879515E-2</v>
      </c>
      <c r="I276" s="1">
        <v>45924</v>
      </c>
      <c r="J276">
        <v>67</v>
      </c>
      <c r="K276">
        <v>122</v>
      </c>
      <c r="L276">
        <v>156</v>
      </c>
      <c r="M276" s="12">
        <f t="shared" si="15"/>
        <v>-0.12604072089536505</v>
      </c>
      <c r="N276" s="12">
        <f t="shared" si="15"/>
        <v>0</v>
      </c>
      <c r="O276" s="12">
        <f t="shared" si="15"/>
        <v>3.2576170434612667E-2</v>
      </c>
      <c r="P276" s="10">
        <f t="shared" si="16"/>
        <v>-4.0643437227762223E-2</v>
      </c>
    </row>
    <row r="277" spans="1:16" x14ac:dyDescent="0.35">
      <c r="A277" s="1">
        <v>45932</v>
      </c>
      <c r="B277">
        <v>145</v>
      </c>
      <c r="C277">
        <f t="shared" si="14"/>
        <v>-8.8050314465408785E-2</v>
      </c>
      <c r="I277" s="1">
        <v>45925</v>
      </c>
      <c r="J277">
        <v>80</v>
      </c>
      <c r="K277">
        <v>105</v>
      </c>
      <c r="L277">
        <v>154</v>
      </c>
      <c r="M277" s="12">
        <f t="shared" si="15"/>
        <v>0.17733401528291545</v>
      </c>
      <c r="N277" s="12">
        <f t="shared" si="15"/>
        <v>-0.15006069457573323</v>
      </c>
      <c r="O277" s="12">
        <f t="shared" si="15"/>
        <v>-1.2903404835907841E-2</v>
      </c>
      <c r="P277" s="10">
        <f t="shared" si="16"/>
        <v>2.2044376289673859E-2</v>
      </c>
    </row>
    <row r="278" spans="1:16" x14ac:dyDescent="0.35">
      <c r="A278" s="1">
        <v>45933</v>
      </c>
      <c r="B278">
        <v>190</v>
      </c>
      <c r="C278">
        <f t="shared" si="14"/>
        <v>0.31034482758620685</v>
      </c>
      <c r="I278" s="1">
        <v>45926</v>
      </c>
      <c r="J278">
        <v>79</v>
      </c>
      <c r="K278">
        <v>103</v>
      </c>
      <c r="L278">
        <v>200</v>
      </c>
      <c r="M278" s="12">
        <f t="shared" si="15"/>
        <v>-1.2578782206860073E-2</v>
      </c>
      <c r="N278" s="12">
        <f t="shared" si="15"/>
        <v>-1.9231361927887644E-2</v>
      </c>
      <c r="O278" s="12">
        <f t="shared" si="15"/>
        <v>0.26136476413440751</v>
      </c>
      <c r="P278" s="10">
        <f t="shared" si="16"/>
        <v>6.7608507779211929E-2</v>
      </c>
    </row>
    <row r="279" spans="1:16" x14ac:dyDescent="0.35">
      <c r="A279" s="1">
        <v>45934</v>
      </c>
      <c r="B279">
        <v>129</v>
      </c>
      <c r="C279">
        <f t="shared" si="14"/>
        <v>-0.32105263157894737</v>
      </c>
      <c r="I279" s="1">
        <v>45927</v>
      </c>
      <c r="J279">
        <v>65</v>
      </c>
      <c r="K279">
        <v>120</v>
      </c>
      <c r="L279">
        <v>199</v>
      </c>
      <c r="M279" s="12">
        <f t="shared" si="15"/>
        <v>-0.19506058257138431</v>
      </c>
      <c r="N279" s="12">
        <f t="shared" si="15"/>
        <v>0.15276275455241017</v>
      </c>
      <c r="O279" s="12">
        <f t="shared" si="15"/>
        <v>-5.0125418235442863E-3</v>
      </c>
      <c r="P279" s="10">
        <f t="shared" si="16"/>
        <v>-3.3699169209893964E-2</v>
      </c>
    </row>
    <row r="280" spans="1:16" x14ac:dyDescent="0.35">
      <c r="A280" s="1">
        <v>45935</v>
      </c>
      <c r="B280">
        <v>107</v>
      </c>
      <c r="C280">
        <f t="shared" si="14"/>
        <v>-0.1705426356589147</v>
      </c>
      <c r="I280" s="1">
        <v>45928</v>
      </c>
      <c r="J280">
        <v>87</v>
      </c>
      <c r="K280">
        <v>103</v>
      </c>
      <c r="L280">
        <v>195</v>
      </c>
      <c r="M280" s="12">
        <f t="shared" si="15"/>
        <v>0.29152084875894652</v>
      </c>
      <c r="N280" s="12">
        <f t="shared" si="15"/>
        <v>-0.15276275455241028</v>
      </c>
      <c r="O280" s="12">
        <f t="shared" si="15"/>
        <v>-2.0305266160745569E-2</v>
      </c>
      <c r="P280" s="10">
        <f t="shared" si="16"/>
        <v>6.4687933289631849E-2</v>
      </c>
    </row>
    <row r="281" spans="1:16" x14ac:dyDescent="0.35">
      <c r="A281" s="1">
        <v>45936</v>
      </c>
      <c r="B281">
        <v>128</v>
      </c>
      <c r="C281">
        <f t="shared" si="14"/>
        <v>0.19626168224299056</v>
      </c>
      <c r="I281" s="1">
        <v>45929</v>
      </c>
      <c r="J281">
        <v>65</v>
      </c>
      <c r="K281">
        <v>105</v>
      </c>
      <c r="L281">
        <v>185</v>
      </c>
      <c r="M281" s="12">
        <f t="shared" si="15"/>
        <v>-0.29152084875894663</v>
      </c>
      <c r="N281" s="12">
        <f t="shared" si="15"/>
        <v>1.9231361927887592E-2</v>
      </c>
      <c r="O281" s="12">
        <f t="shared" si="15"/>
        <v>-5.2643733485422027E-2</v>
      </c>
      <c r="P281" s="10">
        <f t="shared" si="16"/>
        <v>-0.12663205097083899</v>
      </c>
    </row>
    <row r="282" spans="1:16" x14ac:dyDescent="0.35">
      <c r="A282" s="1">
        <v>45937</v>
      </c>
      <c r="B282">
        <v>190</v>
      </c>
      <c r="C282">
        <f t="shared" si="14"/>
        <v>0.484375</v>
      </c>
      <c r="I282" s="1">
        <v>45930</v>
      </c>
      <c r="J282">
        <v>68</v>
      </c>
      <c r="K282">
        <v>112</v>
      </c>
      <c r="L282">
        <v>196</v>
      </c>
      <c r="M282" s="12">
        <f t="shared" si="15"/>
        <v>4.5120435280469641E-2</v>
      </c>
      <c r="N282" s="12">
        <f t="shared" si="15"/>
        <v>6.4538521137571164E-2</v>
      </c>
      <c r="O282" s="12">
        <f t="shared" si="15"/>
        <v>5.7758834152192469E-2</v>
      </c>
      <c r="P282" s="10">
        <f t="shared" si="16"/>
        <v>5.4737380699116947E-2</v>
      </c>
    </row>
    <row r="283" spans="1:16" x14ac:dyDescent="0.35">
      <c r="A283" s="1">
        <v>45938</v>
      </c>
      <c r="B283">
        <v>168</v>
      </c>
      <c r="C283">
        <f t="shared" si="14"/>
        <v>-0.11578947368421055</v>
      </c>
      <c r="I283" s="1">
        <v>45931</v>
      </c>
      <c r="J283">
        <v>86</v>
      </c>
      <c r="K283">
        <v>122</v>
      </c>
      <c r="L283">
        <v>162</v>
      </c>
      <c r="M283" s="12">
        <f t="shared" si="15"/>
        <v>0.23483959107740099</v>
      </c>
      <c r="N283" s="12">
        <f t="shared" si="15"/>
        <v>8.552217343816193E-2</v>
      </c>
      <c r="O283" s="12">
        <f t="shared" si="15"/>
        <v>-0.19051832399813312</v>
      </c>
      <c r="P283" s="10">
        <f t="shared" si="16"/>
        <v>6.2436991262969047E-2</v>
      </c>
    </row>
    <row r="284" spans="1:16" x14ac:dyDescent="0.35">
      <c r="A284" s="1">
        <v>45939</v>
      </c>
      <c r="B284">
        <v>117</v>
      </c>
      <c r="C284">
        <f t="shared" si="14"/>
        <v>-0.3035714285714286</v>
      </c>
      <c r="I284" s="1">
        <v>45932</v>
      </c>
      <c r="J284">
        <v>70</v>
      </c>
      <c r="K284">
        <v>115</v>
      </c>
      <c r="L284">
        <v>168</v>
      </c>
      <c r="M284" s="12">
        <f t="shared" si="15"/>
        <v>-0.20585205420414873</v>
      </c>
      <c r="N284" s="12">
        <f t="shared" si="15"/>
        <v>-5.908891637000644E-2</v>
      </c>
      <c r="O284" s="12">
        <f t="shared" si="15"/>
        <v>3.6367644170874791E-2</v>
      </c>
      <c r="P284" s="10">
        <f t="shared" si="16"/>
        <v>-8.9157203341398983E-2</v>
      </c>
    </row>
    <row r="285" spans="1:16" x14ac:dyDescent="0.35">
      <c r="A285" s="1">
        <v>45940</v>
      </c>
      <c r="B285">
        <v>105</v>
      </c>
      <c r="C285">
        <f t="shared" si="14"/>
        <v>-0.10256410256410253</v>
      </c>
      <c r="I285" s="1">
        <v>45933</v>
      </c>
      <c r="J285">
        <v>62</v>
      </c>
      <c r="K285">
        <v>122</v>
      </c>
      <c r="L285">
        <v>195</v>
      </c>
      <c r="M285" s="12">
        <f t="shared" si="15"/>
        <v>-0.12136085700426748</v>
      </c>
      <c r="N285" s="12">
        <f t="shared" si="15"/>
        <v>5.9088916370006579E-2</v>
      </c>
      <c r="O285" s="12">
        <f t="shared" si="15"/>
        <v>0.14903557916048796</v>
      </c>
      <c r="P285" s="10">
        <f t="shared" si="16"/>
        <v>1.3893005857441361E-2</v>
      </c>
    </row>
    <row r="286" spans="1:16" x14ac:dyDescent="0.35">
      <c r="A286" s="1">
        <v>45941</v>
      </c>
      <c r="B286">
        <v>190</v>
      </c>
      <c r="C286">
        <f t="shared" si="14"/>
        <v>0.80952380952380953</v>
      </c>
      <c r="I286" s="1">
        <v>45934</v>
      </c>
      <c r="J286">
        <v>81</v>
      </c>
      <c r="K286">
        <v>128</v>
      </c>
      <c r="L286">
        <v>168</v>
      </c>
      <c r="M286" s="12">
        <f t="shared" si="15"/>
        <v>0.26731476962734718</v>
      </c>
      <c r="N286" s="12">
        <f t="shared" si="15"/>
        <v>4.8009219186360662E-2</v>
      </c>
      <c r="O286" s="12">
        <f t="shared" si="15"/>
        <v>-0.14903557916048782</v>
      </c>
      <c r="P286" s="10">
        <f t="shared" si="16"/>
        <v>7.6617999858700728E-2</v>
      </c>
    </row>
    <row r="287" spans="1:16" x14ac:dyDescent="0.35">
      <c r="A287" s="1">
        <v>45942</v>
      </c>
      <c r="B287">
        <v>189</v>
      </c>
      <c r="C287">
        <f t="shared" si="14"/>
        <v>-5.2631578947368585E-3</v>
      </c>
      <c r="I287" s="1">
        <v>45935</v>
      </c>
      <c r="J287">
        <v>68</v>
      </c>
      <c r="K287">
        <v>119</v>
      </c>
      <c r="L287">
        <v>181</v>
      </c>
      <c r="M287" s="12">
        <f t="shared" si="15"/>
        <v>-0.17494144949633211</v>
      </c>
      <c r="N287" s="12">
        <f t="shared" si="15"/>
        <v>-7.2906770808087787E-2</v>
      </c>
      <c r="O287" s="12">
        <f t="shared" si="15"/>
        <v>7.4533051862566771E-2</v>
      </c>
      <c r="P287" s="10">
        <f t="shared" si="16"/>
        <v>-6.9488695482189139E-2</v>
      </c>
    </row>
    <row r="288" spans="1:16" x14ac:dyDescent="0.35">
      <c r="A288" s="1">
        <v>45943</v>
      </c>
      <c r="B288">
        <v>132</v>
      </c>
      <c r="C288">
        <f t="shared" si="14"/>
        <v>-0.30158730158730163</v>
      </c>
      <c r="I288" s="1">
        <v>45936</v>
      </c>
      <c r="J288">
        <v>69</v>
      </c>
      <c r="K288">
        <v>117</v>
      </c>
      <c r="L288">
        <v>197</v>
      </c>
      <c r="M288" s="12">
        <f t="shared" si="15"/>
        <v>1.4598799421152631E-2</v>
      </c>
      <c r="N288" s="12">
        <f t="shared" si="15"/>
        <v>-1.694955831377332E-2</v>
      </c>
      <c r="O288" s="12">
        <f t="shared" si="15"/>
        <v>8.4706697472162751E-2</v>
      </c>
      <c r="P288" s="10">
        <f t="shared" si="16"/>
        <v>2.6166661515977883E-2</v>
      </c>
    </row>
    <row r="289" spans="1:16" x14ac:dyDescent="0.35">
      <c r="A289" s="1">
        <v>45944</v>
      </c>
      <c r="B289">
        <v>131</v>
      </c>
      <c r="C289">
        <f t="shared" si="14"/>
        <v>-7.575757575757569E-3</v>
      </c>
      <c r="I289" s="1">
        <v>45937</v>
      </c>
      <c r="J289">
        <v>62</v>
      </c>
      <c r="K289">
        <v>102</v>
      </c>
      <c r="L289">
        <v>180</v>
      </c>
      <c r="M289" s="12">
        <f t="shared" si="15"/>
        <v>-0.10697211955216783</v>
      </c>
      <c r="N289" s="12">
        <f t="shared" si="15"/>
        <v>-0.13720112151348501</v>
      </c>
      <c r="O289" s="12">
        <f t="shared" si="15"/>
        <v>-9.024687784777817E-2</v>
      </c>
      <c r="P289" s="10">
        <f t="shared" si="16"/>
        <v>-0.11102324762924608</v>
      </c>
    </row>
    <row r="290" spans="1:16" x14ac:dyDescent="0.35">
      <c r="A290" s="1">
        <v>45945</v>
      </c>
      <c r="B290">
        <v>158</v>
      </c>
      <c r="C290">
        <f t="shared" si="14"/>
        <v>0.20610687022900764</v>
      </c>
      <c r="I290" s="1">
        <v>45938</v>
      </c>
      <c r="J290">
        <v>65</v>
      </c>
      <c r="K290">
        <v>117</v>
      </c>
      <c r="L290">
        <v>179</v>
      </c>
      <c r="M290" s="12">
        <f t="shared" si="15"/>
        <v>4.7252884850545511E-2</v>
      </c>
      <c r="N290" s="12">
        <f t="shared" si="15"/>
        <v>0.13720112151348496</v>
      </c>
      <c r="O290" s="12">
        <f t="shared" si="15"/>
        <v>-5.5710450494553601E-3</v>
      </c>
      <c r="P290" s="10">
        <f t="shared" si="16"/>
        <v>5.8390176879427089E-2</v>
      </c>
    </row>
    <row r="291" spans="1:16" x14ac:dyDescent="0.35">
      <c r="A291" s="1">
        <v>45946</v>
      </c>
      <c r="B291">
        <v>183</v>
      </c>
      <c r="C291">
        <f t="shared" si="14"/>
        <v>0.15822784810126578</v>
      </c>
      <c r="I291" s="1">
        <v>45939</v>
      </c>
      <c r="J291">
        <v>77</v>
      </c>
      <c r="K291">
        <v>125</v>
      </c>
      <c r="L291">
        <v>166</v>
      </c>
      <c r="M291" s="12">
        <f t="shared" si="15"/>
        <v>0.16941815195804674</v>
      </c>
      <c r="N291" s="12">
        <f t="shared" si="15"/>
        <v>6.6139802504544987E-2</v>
      </c>
      <c r="O291" s="12">
        <f t="shared" si="15"/>
        <v>-7.5398017484211738E-2</v>
      </c>
      <c r="P291" s="10">
        <f t="shared" si="16"/>
        <v>6.4989796289318669E-2</v>
      </c>
    </row>
    <row r="292" spans="1:16" x14ac:dyDescent="0.35">
      <c r="A292" s="1">
        <v>45947</v>
      </c>
      <c r="B292">
        <v>115</v>
      </c>
      <c r="C292">
        <f t="shared" si="14"/>
        <v>-0.37158469945355188</v>
      </c>
      <c r="I292" s="1">
        <v>45940</v>
      </c>
      <c r="J292">
        <v>61</v>
      </c>
      <c r="K292">
        <v>124</v>
      </c>
      <c r="L292">
        <v>184</v>
      </c>
      <c r="M292" s="12">
        <f t="shared" si="15"/>
        <v>-0.23293155768037255</v>
      </c>
      <c r="N292" s="12">
        <f t="shared" si="15"/>
        <v>-8.0321716972642666E-3</v>
      </c>
      <c r="O292" s="12">
        <f t="shared" si="15"/>
        <v>0.1029479692524424</v>
      </c>
      <c r="P292" s="10">
        <f t="shared" si="16"/>
        <v>-6.4697883805595574E-2</v>
      </c>
    </row>
    <row r="293" spans="1:16" x14ac:dyDescent="0.35">
      <c r="A293" s="1">
        <v>45948</v>
      </c>
      <c r="B293">
        <v>101</v>
      </c>
      <c r="C293">
        <f t="shared" si="14"/>
        <v>-0.12173913043478257</v>
      </c>
      <c r="I293" s="1">
        <v>45941</v>
      </c>
      <c r="J293">
        <v>67</v>
      </c>
      <c r="K293">
        <v>111</v>
      </c>
      <c r="L293">
        <v>170</v>
      </c>
      <c r="M293" s="12">
        <f t="shared" si="15"/>
        <v>9.3818755217654912E-2</v>
      </c>
      <c r="N293" s="12">
        <f t="shared" si="15"/>
        <v>-0.11075136429270276</v>
      </c>
      <c r="O293" s="12">
        <f t="shared" si="15"/>
        <v>-7.9137320558723856E-2</v>
      </c>
      <c r="P293" s="10">
        <f t="shared" si="16"/>
        <v>-1.9439103368366017E-2</v>
      </c>
    </row>
    <row r="294" spans="1:16" x14ac:dyDescent="0.35">
      <c r="A294" s="1">
        <v>45949</v>
      </c>
      <c r="B294">
        <v>129</v>
      </c>
      <c r="C294">
        <f t="shared" si="14"/>
        <v>0.27722772277227725</v>
      </c>
      <c r="I294" s="1">
        <v>45942</v>
      </c>
      <c r="J294">
        <v>68</v>
      </c>
      <c r="K294">
        <v>109</v>
      </c>
      <c r="L294">
        <v>163</v>
      </c>
      <c r="M294" s="12">
        <f t="shared" si="15"/>
        <v>1.4815085785140682E-2</v>
      </c>
      <c r="N294" s="12">
        <f t="shared" si="15"/>
        <v>-1.8182319083190474E-2</v>
      </c>
      <c r="O294" s="12">
        <f t="shared" si="15"/>
        <v>-4.204823624349939E-2</v>
      </c>
      <c r="P294" s="10">
        <f t="shared" si="16"/>
        <v>-1.2143132283950687E-2</v>
      </c>
    </row>
    <row r="295" spans="1:16" x14ac:dyDescent="0.35">
      <c r="A295" s="1">
        <v>45950</v>
      </c>
      <c r="B295">
        <v>124</v>
      </c>
      <c r="C295">
        <f t="shared" si="14"/>
        <v>-3.8759689922480578E-2</v>
      </c>
      <c r="I295" s="1">
        <v>45943</v>
      </c>
      <c r="J295">
        <v>68</v>
      </c>
      <c r="K295">
        <v>125</v>
      </c>
      <c r="L295">
        <v>188</v>
      </c>
      <c r="M295" s="12">
        <f t="shared" si="15"/>
        <v>0</v>
      </c>
      <c r="N295" s="12">
        <f t="shared" si="15"/>
        <v>0.13696585507315742</v>
      </c>
      <c r="O295" s="12">
        <f t="shared" si="15"/>
        <v>0.14269176202318687</v>
      </c>
      <c r="P295" s="10">
        <f t="shared" si="16"/>
        <v>8.3897285128903293E-2</v>
      </c>
    </row>
    <row r="296" spans="1:16" x14ac:dyDescent="0.35">
      <c r="A296" s="1">
        <v>45951</v>
      </c>
      <c r="B296">
        <v>156</v>
      </c>
      <c r="C296">
        <f t="shared" si="14"/>
        <v>0.25806451612903225</v>
      </c>
      <c r="I296" s="1">
        <v>45944</v>
      </c>
      <c r="J296">
        <v>71</v>
      </c>
      <c r="K296">
        <v>115</v>
      </c>
      <c r="L296">
        <v>192</v>
      </c>
      <c r="M296" s="12">
        <f t="shared" si="15"/>
        <v>4.3172171865208782E-2</v>
      </c>
      <c r="N296" s="12">
        <f t="shared" si="15"/>
        <v>-8.3381608939051013E-2</v>
      </c>
      <c r="O296" s="12">
        <f t="shared" si="15"/>
        <v>2.1053409197832263E-2</v>
      </c>
      <c r="P296" s="10">
        <f t="shared" si="16"/>
        <v>-1.4295911762821105E-3</v>
      </c>
    </row>
    <row r="297" spans="1:16" x14ac:dyDescent="0.35">
      <c r="A297" s="1">
        <v>45952</v>
      </c>
      <c r="B297">
        <v>173</v>
      </c>
      <c r="C297">
        <f t="shared" si="14"/>
        <v>0.10897435897435903</v>
      </c>
      <c r="I297" s="1">
        <v>45945</v>
      </c>
      <c r="J297">
        <v>63</v>
      </c>
      <c r="K297">
        <v>105</v>
      </c>
      <c r="L297">
        <v>152</v>
      </c>
      <c r="M297" s="12">
        <f t="shared" si="15"/>
        <v>-0.11954515064978269</v>
      </c>
      <c r="N297" s="12">
        <f t="shared" si="15"/>
        <v>-9.0971778205726758E-2</v>
      </c>
      <c r="O297" s="12">
        <f t="shared" si="15"/>
        <v>-0.23361485118150521</v>
      </c>
      <c r="P297" s="10">
        <f t="shared" si="16"/>
        <v>-0.14519404907608266</v>
      </c>
    </row>
    <row r="298" spans="1:16" x14ac:dyDescent="0.35">
      <c r="A298" s="1">
        <v>45953</v>
      </c>
      <c r="B298">
        <v>176</v>
      </c>
      <c r="C298">
        <f t="shared" si="14"/>
        <v>1.7341040462427681E-2</v>
      </c>
      <c r="I298" s="1">
        <v>45946</v>
      </c>
      <c r="J298">
        <v>67</v>
      </c>
      <c r="K298">
        <v>108</v>
      </c>
      <c r="L298">
        <v>155</v>
      </c>
      <c r="M298" s="12">
        <f t="shared" si="15"/>
        <v>6.1557892999433365E-2</v>
      </c>
      <c r="N298" s="12">
        <f t="shared" si="15"/>
        <v>2.8170876966696224E-2</v>
      </c>
      <c r="O298" s="12">
        <f t="shared" si="15"/>
        <v>1.9544596072970131E-2</v>
      </c>
      <c r="P298" s="10">
        <f t="shared" si="16"/>
        <v>3.8937799111673249E-2</v>
      </c>
    </row>
    <row r="299" spans="1:16" x14ac:dyDescent="0.35">
      <c r="A299" s="1">
        <v>45954</v>
      </c>
      <c r="B299">
        <v>139</v>
      </c>
      <c r="C299">
        <f t="shared" si="14"/>
        <v>-0.21022727272727271</v>
      </c>
      <c r="I299" s="1">
        <v>45947</v>
      </c>
      <c r="J299">
        <v>81</v>
      </c>
      <c r="K299">
        <v>129</v>
      </c>
      <c r="L299">
        <v>200</v>
      </c>
      <c r="M299" s="12">
        <f t="shared" si="15"/>
        <v>0.18975653528147265</v>
      </c>
      <c r="N299" s="12">
        <f t="shared" si="15"/>
        <v>0.17768117723745241</v>
      </c>
      <c r="O299" s="12">
        <f t="shared" si="15"/>
        <v>0.25489224962879004</v>
      </c>
      <c r="P299" s="10">
        <f t="shared" si="16"/>
        <v>0.20567464217246181</v>
      </c>
    </row>
    <row r="300" spans="1:16" x14ac:dyDescent="0.35">
      <c r="A300" s="1">
        <v>45955</v>
      </c>
      <c r="B300">
        <v>198</v>
      </c>
      <c r="C300">
        <f t="shared" si="14"/>
        <v>0.42446043165467628</v>
      </c>
      <c r="I300" s="1">
        <v>45948</v>
      </c>
      <c r="J300">
        <v>62</v>
      </c>
      <c r="K300">
        <v>106</v>
      </c>
      <c r="L300">
        <v>155</v>
      </c>
      <c r="M300" s="12">
        <f t="shared" si="15"/>
        <v>-0.26731476962734729</v>
      </c>
      <c r="N300" s="12">
        <f t="shared" si="15"/>
        <v>-0.19637331024960494</v>
      </c>
      <c r="O300" s="12">
        <f t="shared" si="15"/>
        <v>-0.25489224962879004</v>
      </c>
      <c r="P300" s="10">
        <f t="shared" si="16"/>
        <v>-0.24230557581445741</v>
      </c>
    </row>
    <row r="301" spans="1:16" x14ac:dyDescent="0.35">
      <c r="A301" s="1">
        <v>45956</v>
      </c>
      <c r="B301">
        <v>169</v>
      </c>
      <c r="C301">
        <f t="shared" si="14"/>
        <v>-0.14646464646464652</v>
      </c>
      <c r="I301" s="1">
        <v>45949</v>
      </c>
      <c r="J301">
        <v>84</v>
      </c>
      <c r="K301">
        <v>127</v>
      </c>
      <c r="L301">
        <v>154</v>
      </c>
      <c r="M301" s="12">
        <f t="shared" si="15"/>
        <v>0.30368241379822197</v>
      </c>
      <c r="N301" s="12">
        <f t="shared" si="15"/>
        <v>0.18074799234652419</v>
      </c>
      <c r="O301" s="12">
        <f t="shared" si="15"/>
        <v>-6.4725145056174788E-3</v>
      </c>
      <c r="P301" s="10">
        <f t="shared" si="16"/>
        <v>0.1737556088715608</v>
      </c>
    </row>
    <row r="302" spans="1:16" x14ac:dyDescent="0.35">
      <c r="A302" s="1">
        <v>45957</v>
      </c>
      <c r="B302">
        <v>114</v>
      </c>
      <c r="C302">
        <f t="shared" si="14"/>
        <v>-0.32544378698224852</v>
      </c>
      <c r="I302" s="1">
        <v>45950</v>
      </c>
      <c r="J302">
        <v>79</v>
      </c>
      <c r="K302">
        <v>105</v>
      </c>
      <c r="L302">
        <v>197</v>
      </c>
      <c r="M302" s="12">
        <f t="shared" si="15"/>
        <v>-6.136894637629213E-2</v>
      </c>
      <c r="N302" s="12">
        <f t="shared" si="15"/>
        <v>-0.19022673630106793</v>
      </c>
      <c r="O302" s="12">
        <f t="shared" si="15"/>
        <v>0.24625112632435939</v>
      </c>
      <c r="P302" s="10">
        <f t="shared" si="16"/>
        <v>-7.7402615435294281E-3</v>
      </c>
    </row>
    <row r="303" spans="1:16" x14ac:dyDescent="0.35">
      <c r="A303" s="1">
        <v>45958</v>
      </c>
      <c r="B303">
        <v>143</v>
      </c>
      <c r="C303">
        <f t="shared" si="14"/>
        <v>0.2543859649122806</v>
      </c>
      <c r="I303" s="1">
        <v>45951</v>
      </c>
      <c r="J303">
        <v>73</v>
      </c>
      <c r="K303">
        <v>108</v>
      </c>
      <c r="L303">
        <v>188</v>
      </c>
      <c r="M303" s="12">
        <f t="shared" si="15"/>
        <v>-7.8988411318630325E-2</v>
      </c>
      <c r="N303" s="12">
        <f t="shared" si="15"/>
        <v>2.8170876966696224E-2</v>
      </c>
      <c r="O303" s="12">
        <f t="shared" si="15"/>
        <v>-4.6761765908039328E-2</v>
      </c>
      <c r="P303" s="10">
        <f t="shared" si="16"/>
        <v>-3.7172631209855062E-2</v>
      </c>
    </row>
    <row r="304" spans="1:16" x14ac:dyDescent="0.35">
      <c r="A304" s="1">
        <v>45959</v>
      </c>
      <c r="B304">
        <v>170</v>
      </c>
      <c r="C304">
        <f t="shared" si="14"/>
        <v>0.18881118881118875</v>
      </c>
      <c r="I304" s="1">
        <v>45952</v>
      </c>
      <c r="J304">
        <v>66</v>
      </c>
      <c r="K304">
        <v>110</v>
      </c>
      <c r="L304">
        <v>155</v>
      </c>
      <c r="M304" s="12">
        <f t="shared" si="15"/>
        <v>-0.10080469912196564</v>
      </c>
      <c r="N304" s="12">
        <f t="shared" si="15"/>
        <v>1.8349138668196617E-2</v>
      </c>
      <c r="O304" s="12">
        <f t="shared" si="15"/>
        <v>-0.19301684591070253</v>
      </c>
      <c r="P304" s="10">
        <f t="shared" si="16"/>
        <v>-9.2722191821538028E-2</v>
      </c>
    </row>
    <row r="305" spans="1:16" x14ac:dyDescent="0.35">
      <c r="A305" s="1">
        <v>45960</v>
      </c>
      <c r="B305">
        <v>156</v>
      </c>
      <c r="C305">
        <f t="shared" si="14"/>
        <v>-8.2352941176470629E-2</v>
      </c>
      <c r="I305" s="1">
        <v>45953</v>
      </c>
      <c r="J305">
        <v>61</v>
      </c>
      <c r="K305">
        <v>125</v>
      </c>
      <c r="L305">
        <v>193</v>
      </c>
      <c r="M305" s="12">
        <f t="shared" si="15"/>
        <v>-7.8780877853114342E-2</v>
      </c>
      <c r="N305" s="12">
        <f t="shared" si="15"/>
        <v>0.127833371509885</v>
      </c>
      <c r="O305" s="12">
        <f t="shared" si="15"/>
        <v>0.21926507198563891</v>
      </c>
      <c r="P305" s="10">
        <f t="shared" si="16"/>
        <v>7.2617181907411427E-2</v>
      </c>
    </row>
    <row r="306" spans="1:16" x14ac:dyDescent="0.35">
      <c r="A306" s="1">
        <v>45961</v>
      </c>
      <c r="B306">
        <v>140</v>
      </c>
      <c r="C306">
        <f t="shared" si="14"/>
        <v>-0.10256410256410253</v>
      </c>
      <c r="I306" s="1">
        <v>45954</v>
      </c>
      <c r="J306">
        <v>61</v>
      </c>
      <c r="K306">
        <v>106</v>
      </c>
      <c r="L306">
        <v>198</v>
      </c>
      <c r="M306" s="12">
        <f t="shared" si="15"/>
        <v>0</v>
      </c>
      <c r="N306" s="12">
        <f t="shared" si="15"/>
        <v>-0.16487464319023401</v>
      </c>
      <c r="O306" s="12">
        <f t="shared" si="15"/>
        <v>2.5576841789649776E-2</v>
      </c>
      <c r="P306" s="10">
        <f t="shared" si="16"/>
        <v>-4.1789340420175271E-2</v>
      </c>
    </row>
    <row r="307" spans="1:16" x14ac:dyDescent="0.35">
      <c r="A307" s="1">
        <v>45962</v>
      </c>
      <c r="B307">
        <v>161</v>
      </c>
      <c r="C307">
        <f t="shared" si="14"/>
        <v>0.14999999999999991</v>
      </c>
      <c r="I307" s="1">
        <v>45955</v>
      </c>
      <c r="J307">
        <v>68</v>
      </c>
      <c r="K307">
        <v>127</v>
      </c>
      <c r="L307">
        <v>170</v>
      </c>
      <c r="M307" s="12">
        <f t="shared" si="15"/>
        <v>0.10863384100279537</v>
      </c>
      <c r="N307" s="12">
        <f t="shared" si="15"/>
        <v>0.18074799234652419</v>
      </c>
      <c r="O307" s="12">
        <f t="shared" si="15"/>
        <v>-0.15246859364427351</v>
      </c>
      <c r="P307" s="10">
        <f t="shared" si="16"/>
        <v>5.1937356011793362E-2</v>
      </c>
    </row>
    <row r="308" spans="1:16" x14ac:dyDescent="0.35">
      <c r="A308" s="1">
        <v>45963</v>
      </c>
      <c r="B308">
        <v>199</v>
      </c>
      <c r="C308">
        <f t="shared" si="14"/>
        <v>0.2360248447204969</v>
      </c>
      <c r="I308" s="1">
        <v>45956</v>
      </c>
      <c r="J308">
        <v>65</v>
      </c>
      <c r="K308">
        <v>116</v>
      </c>
      <c r="L308">
        <v>198</v>
      </c>
      <c r="M308" s="12">
        <f t="shared" si="15"/>
        <v>-4.5120435280469544E-2</v>
      </c>
      <c r="N308" s="12">
        <f t="shared" si="15"/>
        <v>-9.0596895352226578E-2</v>
      </c>
      <c r="O308" s="12">
        <f t="shared" si="15"/>
        <v>0.15246859364427354</v>
      </c>
      <c r="P308" s="10">
        <f t="shared" si="16"/>
        <v>5.1333537542627011E-4</v>
      </c>
    </row>
    <row r="309" spans="1:16" x14ac:dyDescent="0.35">
      <c r="A309" s="1">
        <v>45964</v>
      </c>
      <c r="B309">
        <v>159</v>
      </c>
      <c r="C309">
        <f t="shared" si="14"/>
        <v>-0.20100502512562812</v>
      </c>
      <c r="I309" s="1">
        <v>45957</v>
      </c>
      <c r="J309">
        <v>81</v>
      </c>
      <c r="K309">
        <v>103</v>
      </c>
      <c r="L309">
        <v>193</v>
      </c>
      <c r="M309" s="12">
        <f t="shared" si="15"/>
        <v>0.22006188477680166</v>
      </c>
      <c r="N309" s="12">
        <f t="shared" si="15"/>
        <v>-0.11886120287672881</v>
      </c>
      <c r="O309" s="12">
        <f t="shared" si="15"/>
        <v>-2.5576841789649737E-2</v>
      </c>
      <c r="P309" s="10">
        <f t="shared" si="16"/>
        <v>4.4693340510807117E-2</v>
      </c>
    </row>
    <row r="310" spans="1:16" x14ac:dyDescent="0.35">
      <c r="A310" s="1">
        <v>45965</v>
      </c>
      <c r="B310">
        <v>189</v>
      </c>
      <c r="C310">
        <f t="shared" si="14"/>
        <v>0.18867924528301883</v>
      </c>
      <c r="I310" s="1">
        <v>45958</v>
      </c>
      <c r="J310">
        <v>82</v>
      </c>
      <c r="K310">
        <v>125</v>
      </c>
      <c r="L310">
        <v>189</v>
      </c>
      <c r="M310" s="12">
        <f t="shared" si="15"/>
        <v>1.2270092591814401E-2</v>
      </c>
      <c r="N310" s="12">
        <f t="shared" si="15"/>
        <v>0.19358474907266526</v>
      </c>
      <c r="O310" s="12">
        <f t="shared" si="15"/>
        <v>-2.0943173845243135E-2</v>
      </c>
      <c r="P310" s="10">
        <f t="shared" si="16"/>
        <v>5.6700509604952404E-2</v>
      </c>
    </row>
    <row r="311" spans="1:16" x14ac:dyDescent="0.35">
      <c r="I311" s="1">
        <v>45959</v>
      </c>
      <c r="J311">
        <v>79</v>
      </c>
      <c r="K311">
        <v>111</v>
      </c>
      <c r="L311">
        <v>172</v>
      </c>
      <c r="M311" s="12">
        <f t="shared" si="15"/>
        <v>-3.7271394797231655E-2</v>
      </c>
      <c r="N311" s="12">
        <f t="shared" si="15"/>
        <v>-0.11878353598996698</v>
      </c>
      <c r="O311" s="12">
        <f t="shared" si="15"/>
        <v>-9.4252538246189399E-2</v>
      </c>
      <c r="P311" s="10">
        <f t="shared" si="16"/>
        <v>-7.881938018973958E-2</v>
      </c>
    </row>
  </sheetData>
  <mergeCells count="4">
    <mergeCell ref="A1:G1"/>
    <mergeCell ref="I1:R2"/>
    <mergeCell ref="Q8:R8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70AB-9CEE-4BF0-A2D6-046D83F2AB8A}">
  <dimension ref="A1:AC311"/>
  <sheetViews>
    <sheetView workbookViewId="0">
      <selection activeCell="I21" sqref="I21"/>
    </sheetView>
  </sheetViews>
  <sheetFormatPr defaultRowHeight="14.5" x14ac:dyDescent="0.35"/>
  <cols>
    <col min="1" max="1" width="7.08984375" bestFit="1" customWidth="1"/>
    <col min="2" max="2" width="9.08984375" customWidth="1"/>
    <col min="3" max="3" width="12.453125" bestFit="1" customWidth="1"/>
    <col min="4" max="4" width="5.6328125" bestFit="1" customWidth="1"/>
    <col min="5" max="5" width="12.54296875" bestFit="1" customWidth="1"/>
    <col min="6" max="6" width="19" bestFit="1" customWidth="1"/>
    <col min="11" max="11" width="12.453125" bestFit="1" customWidth="1"/>
    <col min="12" max="12" width="8.7265625" style="9"/>
    <col min="13" max="13" width="7.08984375" bestFit="1" customWidth="1"/>
    <col min="14" max="14" width="10.36328125" bestFit="1" customWidth="1"/>
    <col min="15" max="15" width="10.26953125" bestFit="1" customWidth="1"/>
    <col min="16" max="16" width="10.90625" bestFit="1" customWidth="1"/>
    <col min="17" max="17" width="15.90625" bestFit="1" customWidth="1"/>
    <col min="18" max="18" width="16.1796875" bestFit="1" customWidth="1"/>
    <col min="19" max="19" width="16.81640625" bestFit="1" customWidth="1"/>
    <col min="20" max="20" width="22" bestFit="1" customWidth="1"/>
    <col min="21" max="21" width="22.26953125" bestFit="1" customWidth="1"/>
    <col min="22" max="22" width="22.90625" bestFit="1" customWidth="1"/>
    <col min="23" max="23" width="18.90625" bestFit="1" customWidth="1"/>
    <col min="24" max="24" width="19.7265625" bestFit="1" customWidth="1"/>
    <col min="25" max="25" width="19.81640625" bestFit="1" customWidth="1"/>
    <col min="26" max="26" width="15.26953125" bestFit="1" customWidth="1"/>
    <col min="27" max="27" width="15.6328125" bestFit="1" customWidth="1"/>
    <col min="28" max="28" width="12" bestFit="1" customWidth="1"/>
  </cols>
  <sheetData>
    <row r="1" spans="1:29" x14ac:dyDescent="0.35">
      <c r="A1" s="17" t="s">
        <v>16</v>
      </c>
      <c r="B1" s="17"/>
      <c r="C1" s="17"/>
      <c r="D1" s="17"/>
      <c r="E1" s="17"/>
      <c r="F1" s="17"/>
      <c r="G1" s="17"/>
      <c r="H1" s="17"/>
      <c r="I1" s="17"/>
      <c r="J1" s="17"/>
      <c r="K1" s="17"/>
      <c r="M1" s="17" t="s">
        <v>17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5"/>
    </row>
    <row r="2" spans="1:29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9" s="5" customFormat="1" ht="32.5" customHeight="1" x14ac:dyDescent="0.35">
      <c r="A3" s="4" t="s">
        <v>0</v>
      </c>
      <c r="B3" s="4" t="s">
        <v>1</v>
      </c>
      <c r="C3" s="4" t="s">
        <v>2</v>
      </c>
      <c r="D3" s="4" t="s">
        <v>5</v>
      </c>
      <c r="E3" s="4" t="s">
        <v>6</v>
      </c>
      <c r="F3" s="4" t="s">
        <v>13</v>
      </c>
      <c r="G3" s="2" t="s">
        <v>57</v>
      </c>
      <c r="H3" s="2" t="s">
        <v>58</v>
      </c>
      <c r="I3" s="2" t="s">
        <v>59</v>
      </c>
      <c r="J3" s="2" t="s">
        <v>60</v>
      </c>
      <c r="L3" s="9"/>
      <c r="M3" s="2" t="s">
        <v>18</v>
      </c>
      <c r="N3" s="2" t="s">
        <v>19</v>
      </c>
      <c r="O3" s="2" t="s">
        <v>34</v>
      </c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35">
      <c r="A4" s="1">
        <v>45658</v>
      </c>
      <c r="B4">
        <v>174</v>
      </c>
      <c r="D4" s="3">
        <f>AVERAGE(C4:C311)</f>
        <v>4.047338162318749E-2</v>
      </c>
      <c r="E4" s="3">
        <f>_xlfn.STDEV.S(C4:C311)</f>
        <v>0.29414219077657966</v>
      </c>
      <c r="F4">
        <f ca="1">$D$4+$E$4*_xlfn.NORM.S.INV(RAND())</f>
        <v>0.20602054960110167</v>
      </c>
      <c r="G4" s="3">
        <f ca="1">-_xlfn.PERCENTILE.INC(F4:F311, 0.05)</f>
        <v>0.42335643883993718</v>
      </c>
      <c r="H4" s="3">
        <f ca="1">-_xlfn.PERCENTILE.INC(F4:F311,0.01)</f>
        <v>0.65987432653407307</v>
      </c>
      <c r="I4" s="3">
        <f ca="1">AVERAGEIF(F4:F311,"&lt;=" &amp;G4)</f>
        <v>-5.8704446483065229E-3</v>
      </c>
      <c r="J4" s="3">
        <f ca="1">AVERAGEIF((F4:F311),"&lt;="&amp;H4)</f>
        <v>3.7431089538614799E-2</v>
      </c>
      <c r="M4" t="s">
        <v>20</v>
      </c>
      <c r="N4">
        <v>400000</v>
      </c>
      <c r="O4">
        <f>N4/$N$7</f>
        <v>0.4</v>
      </c>
    </row>
    <row r="5" spans="1:29" x14ac:dyDescent="0.35">
      <c r="A5" s="1">
        <v>45659</v>
      </c>
      <c r="B5">
        <v>170</v>
      </c>
      <c r="C5">
        <f>(B5/B4)-1</f>
        <v>-2.2988505747126409E-2</v>
      </c>
      <c r="F5">
        <f ca="1">$D$4+$E$4*_xlfn.NORM.S.INV(RAND())</f>
        <v>4.5625462731286481E-2</v>
      </c>
      <c r="G5">
        <f ca="1">G4*$J$9</f>
        <v>423356.43883993715</v>
      </c>
      <c r="H5">
        <f ca="1">H4*$J$9</f>
        <v>659874.3265340731</v>
      </c>
      <c r="I5">
        <f ca="1">I4*$J$9</f>
        <v>-5870.444648306523</v>
      </c>
      <c r="J5">
        <f ca="1">J4*$J$9</f>
        <v>37431.089538614797</v>
      </c>
      <c r="K5" s="2" t="s">
        <v>15</v>
      </c>
      <c r="M5" t="s">
        <v>21</v>
      </c>
      <c r="N5">
        <v>300000</v>
      </c>
      <c r="O5">
        <f>N5/$N$7</f>
        <v>0.3</v>
      </c>
    </row>
    <row r="6" spans="1:29" x14ac:dyDescent="0.35">
      <c r="A6" s="1">
        <v>45660</v>
      </c>
      <c r="B6">
        <v>173</v>
      </c>
      <c r="C6">
        <f>(B6/B5)-1</f>
        <v>1.7647058823529349E-2</v>
      </c>
      <c r="F6">
        <f ca="1">$D$4+$E$4*_xlfn.NORM.S.INV(RAND())</f>
        <v>0.23438083440612156</v>
      </c>
      <c r="M6" t="s">
        <v>22</v>
      </c>
      <c r="N6">
        <v>300000</v>
      </c>
      <c r="O6">
        <f>N6/$N$7</f>
        <v>0.3</v>
      </c>
    </row>
    <row r="7" spans="1:29" x14ac:dyDescent="0.35">
      <c r="A7" s="1">
        <v>45661</v>
      </c>
      <c r="B7">
        <v>172</v>
      </c>
      <c r="C7">
        <f>(B7/B6)-1</f>
        <v>-5.7803468208093012E-3</v>
      </c>
      <c r="F7">
        <f ca="1">$D$4+$E$4*_xlfn.NORM.S.INV(RAND())</f>
        <v>-2.5052310708234715E-2</v>
      </c>
      <c r="M7" t="s">
        <v>23</v>
      </c>
      <c r="N7">
        <f>SUM(N4:N6)</f>
        <v>1000000</v>
      </c>
      <c r="O7">
        <f>N7/$N$7</f>
        <v>1</v>
      </c>
      <c r="AA7" s="18" t="s">
        <v>55</v>
      </c>
      <c r="AB7" s="18"/>
    </row>
    <row r="8" spans="1:29" x14ac:dyDescent="0.35">
      <c r="A8" s="1">
        <v>45662</v>
      </c>
      <c r="B8">
        <v>110</v>
      </c>
      <c r="C8">
        <f>(B8/B7)-1</f>
        <v>-0.36046511627906974</v>
      </c>
      <c r="F8">
        <f ca="1">$D$4+$E$4*_xlfn.NORM.S.INV(RAND())</f>
        <v>0.24501442558562059</v>
      </c>
      <c r="M8" s="2" t="s">
        <v>0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28</v>
      </c>
      <c r="S8" s="2" t="s">
        <v>29</v>
      </c>
      <c r="T8" s="2" t="s">
        <v>30</v>
      </c>
      <c r="U8" s="2" t="s">
        <v>31</v>
      </c>
      <c r="V8" s="2" t="s">
        <v>32</v>
      </c>
      <c r="W8" s="2" t="s">
        <v>50</v>
      </c>
      <c r="X8" s="2" t="s">
        <v>51</v>
      </c>
      <c r="Y8" s="2" t="s">
        <v>52</v>
      </c>
      <c r="Z8" s="2" t="s">
        <v>53</v>
      </c>
      <c r="AA8" s="2" t="s">
        <v>54</v>
      </c>
      <c r="AB8" s="2" t="s">
        <v>46</v>
      </c>
    </row>
    <row r="9" spans="1:29" x14ac:dyDescent="0.35">
      <c r="A9" s="1">
        <v>45663</v>
      </c>
      <c r="B9">
        <v>138</v>
      </c>
      <c r="C9">
        <f>(B9/B8)-1</f>
        <v>0.25454545454545463</v>
      </c>
      <c r="F9">
        <f ca="1">$D$4+$E$4*_xlfn.NORM.S.INV(RAND())</f>
        <v>0.25102707335687641</v>
      </c>
      <c r="H9" s="7" t="s">
        <v>14</v>
      </c>
      <c r="I9" s="7"/>
      <c r="J9">
        <f>1000000</f>
        <v>1000000</v>
      </c>
      <c r="M9" s="1">
        <v>45658</v>
      </c>
      <c r="N9">
        <v>83</v>
      </c>
      <c r="O9">
        <v>111</v>
      </c>
      <c r="P9">
        <v>196</v>
      </c>
    </row>
    <row r="10" spans="1:29" x14ac:dyDescent="0.35">
      <c r="A10" s="1">
        <v>45664</v>
      </c>
      <c r="B10">
        <v>147</v>
      </c>
      <c r="C10">
        <f>(B10/B9)-1</f>
        <v>6.5217391304347894E-2</v>
      </c>
      <c r="F10">
        <f ca="1">$D$4+$E$4*_xlfn.NORM.S.INV(RAND())</f>
        <v>0.10459510841115295</v>
      </c>
      <c r="M10" s="1">
        <v>45659</v>
      </c>
      <c r="N10">
        <v>89</v>
      </c>
      <c r="O10">
        <v>128</v>
      </c>
      <c r="P10">
        <v>166</v>
      </c>
      <c r="Q10" s="12">
        <f>LN(N10/N9)</f>
        <v>6.979576193554192E-2</v>
      </c>
      <c r="R10" s="12">
        <f t="shared" ref="R10:S25" si="0">LN(O10/O9)</f>
        <v>0.14250006260728301</v>
      </c>
      <c r="S10" s="12">
        <f>LN(P10/P9)</f>
        <v>-0.16612687087397393</v>
      </c>
      <c r="T10" s="10">
        <f>AVERAGE(Q10:Q310)</f>
        <v>-1.6409553265640106E-4</v>
      </c>
      <c r="U10" s="10">
        <f>AVERAGE(R10:R310)</f>
        <v>-4.195610267478789E-18</v>
      </c>
      <c r="V10" s="10">
        <f>AVERAGE(S10:S310)</f>
        <v>-4.3395409440885092E-4</v>
      </c>
      <c r="W10" s="11">
        <f ca="1">_xlfn.NORM.INV(RAND(),$T$10,$T$13)</f>
        <v>-0.15096432532163881</v>
      </c>
      <c r="X10" s="11">
        <f ca="1">_xlfn.NORM.INV(RAND(),$U$10,$U$13)</f>
        <v>-3.9346225076172518E-2</v>
      </c>
      <c r="Y10" s="11">
        <f ca="1">_xlfn.NORM.INV(RAND(),$V$10,$V$13)</f>
        <v>-6.294774380850128E-2</v>
      </c>
      <c r="Z10" s="11">
        <f ca="1">$O$4*W10+$O$5*X10+$O$6*Y10</f>
        <v>-9.1073920794057669E-2</v>
      </c>
      <c r="AA10" s="3">
        <f ca="1">-_xlfn.PERCENTILE.INC(Z10:Z310,1-0.95)</f>
        <v>0.12452676116010035</v>
      </c>
      <c r="AB10">
        <f ca="1">AA10*N7</f>
        <v>124526.76116010034</v>
      </c>
    </row>
    <row r="11" spans="1:29" x14ac:dyDescent="0.35">
      <c r="A11" s="1">
        <v>45665</v>
      </c>
      <c r="B11">
        <v>185</v>
      </c>
      <c r="C11">
        <f>(B11/B10)-1</f>
        <v>0.25850340136054428</v>
      </c>
      <c r="F11">
        <f ca="1">$D$4+$E$4*_xlfn.NORM.S.INV(RAND())</f>
        <v>0.2852698975822861</v>
      </c>
      <c r="M11" s="1">
        <v>45660</v>
      </c>
      <c r="N11">
        <v>83</v>
      </c>
      <c r="O11">
        <v>128</v>
      </c>
      <c r="P11">
        <v>199</v>
      </c>
      <c r="Q11" s="12">
        <f t="shared" ref="Q11:S74" si="1">LN(N11/N10)</f>
        <v>-6.9795761935541975E-2</v>
      </c>
      <c r="R11" s="12">
        <f t="shared" si="0"/>
        <v>0</v>
      </c>
      <c r="S11" s="12">
        <f t="shared" si="0"/>
        <v>0.18131703636794919</v>
      </c>
      <c r="W11" s="11">
        <f t="shared" ref="W11:W74" ca="1" si="2">_xlfn.NORM.INV(RAND(),$T$10,$T$13)</f>
        <v>-9.6539655138963898E-2</v>
      </c>
      <c r="X11" s="11">
        <f t="shared" ref="X11:X74" ca="1" si="3">_xlfn.NORM.INV(RAND(),$U$10,$U$13)</f>
        <v>2.2623694829984973E-3</v>
      </c>
      <c r="Y11" s="11">
        <f t="shared" ref="Y11:Y74" ca="1" si="4">_xlfn.NORM.INV(RAND(),$V$10,$V$13)</f>
        <v>-3.0995946098673708E-2</v>
      </c>
      <c r="Z11" s="11">
        <f ca="1">$O$4*W11+$O$5*X11+$O$6*Y11</f>
        <v>-4.7235935040288127E-2</v>
      </c>
    </row>
    <row r="12" spans="1:29" x14ac:dyDescent="0.35">
      <c r="A12" s="1">
        <v>45666</v>
      </c>
      <c r="B12">
        <v>115</v>
      </c>
      <c r="C12">
        <f>(B12/B11)-1</f>
        <v>-0.3783783783783784</v>
      </c>
      <c r="F12">
        <f ca="1">$D$4+$E$4*_xlfn.NORM.S.INV(RAND())</f>
        <v>-6.002841970525824E-2</v>
      </c>
      <c r="M12" s="1">
        <v>45661</v>
      </c>
      <c r="N12">
        <v>74</v>
      </c>
      <c r="O12">
        <v>104</v>
      </c>
      <c r="P12">
        <v>161</v>
      </c>
      <c r="Q12" s="12">
        <f t="shared" si="1"/>
        <v>-0.11477551459242818</v>
      </c>
      <c r="R12" s="12">
        <f t="shared" si="0"/>
        <v>-0.20763936477824449</v>
      </c>
      <c r="S12" s="12">
        <f t="shared" si="0"/>
        <v>-0.21190045974002947</v>
      </c>
      <c r="T12" s="2" t="s">
        <v>47</v>
      </c>
      <c r="U12" s="2" t="s">
        <v>48</v>
      </c>
      <c r="V12" s="2" t="s">
        <v>49</v>
      </c>
      <c r="W12" s="11">
        <f t="shared" ca="1" si="2"/>
        <v>4.9346408587256287E-2</v>
      </c>
      <c r="X12" s="11">
        <f t="shared" ca="1" si="3"/>
        <v>7.6363008851157821E-2</v>
      </c>
      <c r="Y12" s="11">
        <f t="shared" ca="1" si="4"/>
        <v>7.1883053145798764E-2</v>
      </c>
      <c r="Z12" s="11">
        <f ca="1">$O$4*W12+$O$5*X12+$O$6*Y12</f>
        <v>6.421238203398949E-2</v>
      </c>
    </row>
    <row r="13" spans="1:29" x14ac:dyDescent="0.35">
      <c r="A13" s="1">
        <v>45667</v>
      </c>
      <c r="B13">
        <v>112</v>
      </c>
      <c r="C13">
        <f>(B13/B12)-1</f>
        <v>-2.6086956521739091E-2</v>
      </c>
      <c r="F13">
        <f ca="1">$D$4+$E$4*_xlfn.NORM.S.INV(RAND())</f>
        <v>0.47563723745967051</v>
      </c>
      <c r="M13" s="1">
        <v>45662</v>
      </c>
      <c r="N13">
        <v>64</v>
      </c>
      <c r="O13">
        <v>115</v>
      </c>
      <c r="P13">
        <v>178</v>
      </c>
      <c r="Q13" s="12">
        <f t="shared" si="1"/>
        <v>-0.14518200984449783</v>
      </c>
      <c r="R13" s="12">
        <f t="shared" si="0"/>
        <v>0.10054122922187746</v>
      </c>
      <c r="S13" s="12">
        <f t="shared" si="0"/>
        <v>0.10037918530762223</v>
      </c>
      <c r="T13" s="10">
        <f>_xlfn.STDEV.P(Q10:Q310)</f>
        <v>0.16126633293454781</v>
      </c>
      <c r="U13" s="10">
        <f t="shared" ref="U13:V13" si="5">_xlfn.STDEV.P(R10:R310)</f>
        <v>0.11066050394883693</v>
      </c>
      <c r="V13" s="10">
        <f t="shared" si="5"/>
        <v>0.11974941934240652</v>
      </c>
      <c r="W13" s="11">
        <f t="shared" ca="1" si="2"/>
        <v>-0.21020341545822205</v>
      </c>
      <c r="X13" s="11">
        <f t="shared" ca="1" si="3"/>
        <v>0.12778984033389099</v>
      </c>
      <c r="Y13" s="11">
        <f t="shared" ca="1" si="4"/>
        <v>-2.8074050689102122E-2</v>
      </c>
      <c r="Z13" s="11">
        <f ca="1">$O$4*W13+$O$5*X13+$O$6*Y13</f>
        <v>-5.4166629289852164E-2</v>
      </c>
    </row>
    <row r="14" spans="1:29" x14ac:dyDescent="0.35">
      <c r="A14" s="1">
        <v>45668</v>
      </c>
      <c r="B14">
        <v>109</v>
      </c>
      <c r="C14">
        <f>(B14/B13)-1</f>
        <v>-2.6785714285714302E-2</v>
      </c>
      <c r="F14">
        <f ca="1">$D$4+$E$4*_xlfn.NORM.S.INV(RAND())</f>
        <v>-0.12334437292225205</v>
      </c>
      <c r="M14" s="1">
        <v>45663</v>
      </c>
      <c r="N14">
        <v>65</v>
      </c>
      <c r="O14">
        <v>126</v>
      </c>
      <c r="P14">
        <v>168</v>
      </c>
      <c r="Q14" s="12">
        <f t="shared" si="1"/>
        <v>1.5504186535965254E-2</v>
      </c>
      <c r="R14" s="12">
        <f t="shared" si="0"/>
        <v>9.1349778588227834E-2</v>
      </c>
      <c r="S14" s="12">
        <f t="shared" si="0"/>
        <v>-5.7819570888826249E-2</v>
      </c>
      <c r="W14" s="11">
        <f t="shared" ca="1" si="2"/>
        <v>-0.40112209291935014</v>
      </c>
      <c r="X14" s="11">
        <f t="shared" ca="1" si="3"/>
        <v>0.12993789377161538</v>
      </c>
      <c r="Y14" s="11">
        <f t="shared" ca="1" si="4"/>
        <v>1.7824900411653209E-2</v>
      </c>
      <c r="Z14" s="11">
        <f ca="1">$O$4*W14+$O$5*X14+$O$6*Y14</f>
        <v>-0.11611999891275948</v>
      </c>
    </row>
    <row r="15" spans="1:29" x14ac:dyDescent="0.35">
      <c r="A15" s="1">
        <v>45669</v>
      </c>
      <c r="B15">
        <v>123</v>
      </c>
      <c r="C15">
        <f>(B15/B14)-1</f>
        <v>0.12844036697247696</v>
      </c>
      <c r="F15">
        <f ca="1">$D$4+$E$4*_xlfn.NORM.S.INV(RAND())</f>
        <v>0.23848705295066513</v>
      </c>
      <c r="M15" s="1">
        <v>45664</v>
      </c>
      <c r="N15">
        <v>81</v>
      </c>
      <c r="O15">
        <v>106</v>
      </c>
      <c r="P15">
        <v>153</v>
      </c>
      <c r="Q15" s="12">
        <f t="shared" si="1"/>
        <v>0.22006188477680166</v>
      </c>
      <c r="R15" s="12">
        <f t="shared" si="0"/>
        <v>-0.17284281283941083</v>
      </c>
      <c r="S15" s="12">
        <f t="shared" si="0"/>
        <v>-9.3526058010823476E-2</v>
      </c>
      <c r="W15" s="11">
        <f t="shared" ca="1" si="2"/>
        <v>0.13039852846439465</v>
      </c>
      <c r="X15" s="11">
        <f t="shared" ca="1" si="3"/>
        <v>9.424815323505624E-2</v>
      </c>
      <c r="Y15" s="11">
        <f t="shared" ca="1" si="4"/>
        <v>0.13201748920116177</v>
      </c>
      <c r="Z15" s="11">
        <f ca="1">$O$4*W15+$O$5*X15+$O$6*Y15</f>
        <v>0.12003910411662326</v>
      </c>
    </row>
    <row r="16" spans="1:29" x14ac:dyDescent="0.35">
      <c r="A16" s="1">
        <v>45670</v>
      </c>
      <c r="B16">
        <v>112</v>
      </c>
      <c r="C16">
        <f>(B16/B15)-1</f>
        <v>-8.9430894308943132E-2</v>
      </c>
      <c r="F16">
        <f ca="1">$D$4+$E$4*_xlfn.NORM.S.INV(RAND())</f>
        <v>0.25138181771569307</v>
      </c>
      <c r="M16" s="1">
        <v>45665</v>
      </c>
      <c r="N16">
        <v>85</v>
      </c>
      <c r="O16">
        <v>114</v>
      </c>
      <c r="P16">
        <v>154</v>
      </c>
      <c r="Q16" s="12">
        <f t="shared" si="1"/>
        <v>4.8202101817877686E-2</v>
      </c>
      <c r="R16" s="12">
        <f t="shared" si="0"/>
        <v>7.2759354282428301E-2</v>
      </c>
      <c r="S16" s="12">
        <f t="shared" si="0"/>
        <v>6.5146810211936723E-3</v>
      </c>
      <c r="W16" s="11">
        <f t="shared" ca="1" si="2"/>
        <v>-8.1941690435442346E-2</v>
      </c>
      <c r="X16" s="11">
        <f t="shared" ca="1" si="3"/>
        <v>-0.13202534307534669</v>
      </c>
      <c r="Y16" s="11">
        <f t="shared" ca="1" si="4"/>
        <v>0.13270603440195305</v>
      </c>
      <c r="Z16" s="11">
        <f ca="1">$O$4*W16+$O$5*X16+$O$6*Y16</f>
        <v>-3.2572468776195025E-2</v>
      </c>
    </row>
    <row r="17" spans="1:26" x14ac:dyDescent="0.35">
      <c r="A17" s="1">
        <v>45671</v>
      </c>
      <c r="B17">
        <v>196</v>
      </c>
      <c r="C17">
        <f>(B17/B16)-1</f>
        <v>0.75</v>
      </c>
      <c r="F17">
        <f ca="1">$D$4+$E$4*_xlfn.NORM.S.INV(RAND())</f>
        <v>-0.10931573125352782</v>
      </c>
      <c r="M17" s="1">
        <v>45666</v>
      </c>
      <c r="N17">
        <v>64</v>
      </c>
      <c r="O17">
        <v>121</v>
      </c>
      <c r="P17">
        <v>176</v>
      </c>
      <c r="Q17" s="12">
        <f t="shared" si="1"/>
        <v>-0.28376817313064462</v>
      </c>
      <c r="R17" s="12">
        <f t="shared" si="0"/>
        <v>5.9592097202245599E-2</v>
      </c>
      <c r="S17" s="12">
        <f t="shared" si="0"/>
        <v>0.13353139262452257</v>
      </c>
      <c r="W17" s="11">
        <f t="shared" ca="1" si="2"/>
        <v>6.627497056557248E-3</v>
      </c>
      <c r="X17" s="11">
        <f t="shared" ca="1" si="3"/>
        <v>-2.206019991055486E-2</v>
      </c>
      <c r="Y17" s="11">
        <f t="shared" ca="1" si="4"/>
        <v>-9.0821081219240624E-2</v>
      </c>
      <c r="Z17" s="11">
        <f ca="1">$O$4*W17+$O$5*X17+$O$6*Y17</f>
        <v>-3.1213385516315743E-2</v>
      </c>
    </row>
    <row r="18" spans="1:26" x14ac:dyDescent="0.35">
      <c r="A18" s="1">
        <v>45672</v>
      </c>
      <c r="B18">
        <v>181</v>
      </c>
      <c r="C18">
        <f>(B18/B17)-1</f>
        <v>-7.6530612244897989E-2</v>
      </c>
      <c r="F18">
        <f ca="1">$D$4+$E$4*_xlfn.NORM.S.INV(RAND())</f>
        <v>0.11843301266178202</v>
      </c>
      <c r="M18" s="1">
        <v>45667</v>
      </c>
      <c r="N18">
        <v>72</v>
      </c>
      <c r="O18">
        <v>119</v>
      </c>
      <c r="P18">
        <v>165</v>
      </c>
      <c r="Q18" s="12">
        <f t="shared" si="1"/>
        <v>0.11778303565638346</v>
      </c>
      <c r="R18" s="12">
        <f t="shared" si="0"/>
        <v>-1.6667052485211647E-2</v>
      </c>
      <c r="S18" s="12">
        <f t="shared" si="0"/>
        <v>-6.4538521137571178E-2</v>
      </c>
      <c r="W18" s="11">
        <f t="shared" ca="1" si="2"/>
        <v>2.822570211371975E-3</v>
      </c>
      <c r="X18" s="11">
        <f t="shared" ca="1" si="3"/>
        <v>-4.4884161080862267E-2</v>
      </c>
      <c r="Y18" s="11">
        <f t="shared" ca="1" si="4"/>
        <v>0.12288584192605606</v>
      </c>
      <c r="Z18" s="11">
        <f ca="1">$O$4*W18+$O$5*X18+$O$6*Y18</f>
        <v>2.4529532338106928E-2</v>
      </c>
    </row>
    <row r="19" spans="1:26" x14ac:dyDescent="0.35">
      <c r="A19" s="1">
        <v>45673</v>
      </c>
      <c r="B19">
        <v>136</v>
      </c>
      <c r="C19">
        <f>(B19/B18)-1</f>
        <v>-0.24861878453038677</v>
      </c>
      <c r="F19">
        <f ca="1">$D$4+$E$4*_xlfn.NORM.S.INV(RAND())</f>
        <v>-0.44077855316685016</v>
      </c>
      <c r="M19" s="1">
        <v>45668</v>
      </c>
      <c r="N19">
        <v>60</v>
      </c>
      <c r="O19">
        <v>102</v>
      </c>
      <c r="P19">
        <v>189</v>
      </c>
      <c r="Q19" s="12">
        <f t="shared" si="1"/>
        <v>-0.18232155679395459</v>
      </c>
      <c r="R19" s="12">
        <f t="shared" si="0"/>
        <v>-0.15415067982725836</v>
      </c>
      <c r="S19" s="12">
        <f t="shared" si="0"/>
        <v>0.13580154115906182</v>
      </c>
      <c r="W19" s="11">
        <f t="shared" ca="1" si="2"/>
        <v>-9.4378448763181452E-2</v>
      </c>
      <c r="X19" s="11">
        <f t="shared" ca="1" si="3"/>
        <v>-4.5485247254091907E-2</v>
      </c>
      <c r="Y19" s="11">
        <f t="shared" ca="1" si="4"/>
        <v>-0.12620327995413477</v>
      </c>
      <c r="Z19" s="11">
        <f ca="1">$O$4*W19+$O$5*X19+$O$6*Y19</f>
        <v>-8.9257937667740594E-2</v>
      </c>
    </row>
    <row r="20" spans="1:26" x14ac:dyDescent="0.35">
      <c r="A20" s="1">
        <v>45674</v>
      </c>
      <c r="B20">
        <v>166</v>
      </c>
      <c r="C20">
        <f>(B20/B19)-1</f>
        <v>0.22058823529411775</v>
      </c>
      <c r="F20">
        <f ca="1">$D$4+$E$4*_xlfn.NORM.S.INV(RAND())</f>
        <v>1.9784660995379663E-2</v>
      </c>
      <c r="M20" s="1">
        <v>45669</v>
      </c>
      <c r="N20">
        <v>80</v>
      </c>
      <c r="O20">
        <v>120</v>
      </c>
      <c r="P20">
        <v>158</v>
      </c>
      <c r="Q20" s="12">
        <f t="shared" si="1"/>
        <v>0.28768207245178085</v>
      </c>
      <c r="R20" s="12">
        <f t="shared" si="0"/>
        <v>0.16251892949777494</v>
      </c>
      <c r="S20" s="12">
        <f t="shared" si="0"/>
        <v>-0.17915198203267563</v>
      </c>
      <c r="W20" s="11">
        <f t="shared" ca="1" si="2"/>
        <v>1.6512409393040686E-2</v>
      </c>
      <c r="X20" s="11">
        <f t="shared" ca="1" si="3"/>
        <v>0.10308983788363969</v>
      </c>
      <c r="Y20" s="11">
        <f t="shared" ca="1" si="4"/>
        <v>2.0618025677045144E-2</v>
      </c>
      <c r="Z20" s="11">
        <f ca="1">$O$4*W20+$O$5*X20+$O$6*Y20</f>
        <v>4.371732282542172E-2</v>
      </c>
    </row>
    <row r="21" spans="1:26" x14ac:dyDescent="0.35">
      <c r="A21" s="1">
        <v>45675</v>
      </c>
      <c r="B21">
        <v>183</v>
      </c>
      <c r="C21">
        <f>(B21/B20)-1</f>
        <v>0.10240963855421681</v>
      </c>
      <c r="F21">
        <f ca="1">$D$4+$E$4*_xlfn.NORM.S.INV(RAND())</f>
        <v>0.31208364452317083</v>
      </c>
      <c r="M21" s="1">
        <v>45670</v>
      </c>
      <c r="N21">
        <v>75</v>
      </c>
      <c r="O21">
        <v>109</v>
      </c>
      <c r="P21">
        <v>177</v>
      </c>
      <c r="Q21" s="12">
        <f t="shared" si="1"/>
        <v>-6.4538521137571178E-2</v>
      </c>
      <c r="R21" s="12">
        <f t="shared" si="0"/>
        <v>-9.6143860552902305E-2</v>
      </c>
      <c r="S21" s="12">
        <f t="shared" si="0"/>
        <v>0.11355469954686231</v>
      </c>
      <c r="W21" s="11">
        <f t="shared" ca="1" si="2"/>
        <v>9.5232937536397888E-2</v>
      </c>
      <c r="X21" s="11">
        <f t="shared" ca="1" si="3"/>
        <v>0.19311433056180877</v>
      </c>
      <c r="Y21" s="11">
        <f t="shared" ca="1" si="4"/>
        <v>-6.3508573076946739E-2</v>
      </c>
      <c r="Z21" s="11">
        <f ca="1">$O$4*W21+$O$5*X21+$O$6*Y21</f>
        <v>7.6974902260017769E-2</v>
      </c>
    </row>
    <row r="22" spans="1:26" x14ac:dyDescent="0.35">
      <c r="A22" s="1">
        <v>45676</v>
      </c>
      <c r="B22">
        <v>175</v>
      </c>
      <c r="C22">
        <f>(B22/B21)-1</f>
        <v>-4.3715846994535568E-2</v>
      </c>
      <c r="F22">
        <f ca="1">$D$4+$E$4*_xlfn.NORM.S.INV(RAND())</f>
        <v>0.21398335151413522</v>
      </c>
      <c r="M22" s="1">
        <v>45671</v>
      </c>
      <c r="N22">
        <v>88</v>
      </c>
      <c r="O22">
        <v>111</v>
      </c>
      <c r="P22">
        <v>196</v>
      </c>
      <c r="Q22" s="12">
        <f t="shared" si="1"/>
        <v>0.15984870094189604</v>
      </c>
      <c r="R22" s="12">
        <f t="shared" si="0"/>
        <v>1.8182319083190328E-2</v>
      </c>
      <c r="S22" s="12">
        <f t="shared" si="0"/>
        <v>0.10196492665668809</v>
      </c>
      <c r="W22" s="11">
        <f t="shared" ca="1" si="2"/>
        <v>-0.15206574026706687</v>
      </c>
      <c r="X22" s="11">
        <f t="shared" ca="1" si="3"/>
        <v>8.156492376671233E-2</v>
      </c>
      <c r="Y22" s="11">
        <f t="shared" ca="1" si="4"/>
        <v>1.0391677458801147E-2</v>
      </c>
      <c r="Z22" s="11">
        <f ca="1">$O$4*W22+$O$5*X22+$O$6*Y22</f>
        <v>-3.3239315739172708E-2</v>
      </c>
    </row>
    <row r="23" spans="1:26" x14ac:dyDescent="0.35">
      <c r="A23" s="1">
        <v>45677</v>
      </c>
      <c r="B23">
        <v>122</v>
      </c>
      <c r="C23">
        <f>(B23/B22)-1</f>
        <v>-0.30285714285714282</v>
      </c>
      <c r="F23">
        <f ca="1">$D$4+$E$4*_xlfn.NORM.S.INV(RAND())</f>
        <v>0.25306665505366388</v>
      </c>
      <c r="M23" s="1">
        <v>45672</v>
      </c>
      <c r="N23">
        <v>84</v>
      </c>
      <c r="O23">
        <v>112</v>
      </c>
      <c r="P23">
        <v>168</v>
      </c>
      <c r="Q23" s="12">
        <f t="shared" si="1"/>
        <v>-4.6520015634892817E-2</v>
      </c>
      <c r="R23" s="12">
        <f t="shared" si="0"/>
        <v>8.9686699827603161E-3</v>
      </c>
      <c r="S23" s="12">
        <f t="shared" si="0"/>
        <v>-0.15415067982725836</v>
      </c>
      <c r="W23" s="11">
        <f t="shared" ca="1" si="2"/>
        <v>6.2729908218902883E-2</v>
      </c>
      <c r="X23" s="11">
        <f t="shared" ca="1" si="3"/>
        <v>3.9440192294147046E-2</v>
      </c>
      <c r="Y23" s="11">
        <f t="shared" ca="1" si="4"/>
        <v>-8.8361522833650313E-2</v>
      </c>
      <c r="Z23" s="11">
        <f ca="1">$O$4*W23+$O$5*X23+$O$6*Y23</f>
        <v>1.041556412571017E-2</v>
      </c>
    </row>
    <row r="24" spans="1:26" x14ac:dyDescent="0.35">
      <c r="A24" s="1">
        <v>45678</v>
      </c>
      <c r="B24">
        <v>163</v>
      </c>
      <c r="C24">
        <f>(B24/B23)-1</f>
        <v>0.33606557377049184</v>
      </c>
      <c r="F24">
        <f ca="1">$D$4+$E$4*_xlfn.NORM.S.INV(RAND())</f>
        <v>-7.7562364150601304E-2</v>
      </c>
      <c r="M24" s="1">
        <v>45673</v>
      </c>
      <c r="N24">
        <v>77</v>
      </c>
      <c r="O24">
        <v>113</v>
      </c>
      <c r="P24">
        <v>195</v>
      </c>
      <c r="Q24" s="12">
        <f t="shared" si="1"/>
        <v>-8.701137698962981E-2</v>
      </c>
      <c r="R24" s="12">
        <f t="shared" si="0"/>
        <v>8.8889474172459942E-3</v>
      </c>
      <c r="S24" s="12">
        <f t="shared" si="0"/>
        <v>0.14903557916048796</v>
      </c>
      <c r="W24" s="11">
        <f t="shared" ca="1" si="2"/>
        <v>-9.3589354930279603E-2</v>
      </c>
      <c r="X24" s="11">
        <f t="shared" ca="1" si="3"/>
        <v>-2.2377660481296111E-2</v>
      </c>
      <c r="Y24" s="11">
        <f t="shared" ca="1" si="4"/>
        <v>-0.23310772558720139</v>
      </c>
      <c r="Z24" s="11">
        <f ca="1">$O$4*W24+$O$5*X24+$O$6*Y24</f>
        <v>-0.1140813577926611</v>
      </c>
    </row>
    <row r="25" spans="1:26" x14ac:dyDescent="0.35">
      <c r="A25" s="1">
        <v>45679</v>
      </c>
      <c r="B25">
        <v>111</v>
      </c>
      <c r="C25">
        <f>(B25/B24)-1</f>
        <v>-0.31901840490797551</v>
      </c>
      <c r="F25">
        <f ca="1">$D$4+$E$4*_xlfn.NORM.S.INV(RAND())</f>
        <v>-2.8822349614619255E-2</v>
      </c>
      <c r="M25" s="1">
        <v>45674</v>
      </c>
      <c r="N25">
        <v>75</v>
      </c>
      <c r="O25">
        <v>126</v>
      </c>
      <c r="P25">
        <v>150</v>
      </c>
      <c r="Q25" s="12">
        <f t="shared" si="1"/>
        <v>-2.6317308317373417E-2</v>
      </c>
      <c r="R25" s="12">
        <f t="shared" si="0"/>
        <v>0.10889408823913739</v>
      </c>
      <c r="S25" s="12">
        <f t="shared" si="0"/>
        <v>-0.262364264467491</v>
      </c>
      <c r="W25" s="11">
        <f t="shared" ca="1" si="2"/>
        <v>-7.3678134654260083E-2</v>
      </c>
      <c r="X25" s="11">
        <f t="shared" ca="1" si="3"/>
        <v>0.19141102023943132</v>
      </c>
      <c r="Y25" s="11">
        <f t="shared" ca="1" si="4"/>
        <v>-8.555775762753802E-2</v>
      </c>
      <c r="Z25" s="11">
        <f ca="1">$O$4*W25+$O$5*X25+$O$6*Y25</f>
        <v>2.2847249218639586E-3</v>
      </c>
    </row>
    <row r="26" spans="1:26" x14ac:dyDescent="0.35">
      <c r="A26" s="1">
        <v>45680</v>
      </c>
      <c r="B26">
        <v>131</v>
      </c>
      <c r="C26">
        <f>(B26/B25)-1</f>
        <v>0.18018018018018012</v>
      </c>
      <c r="F26">
        <f ca="1">$D$4+$E$4*_xlfn.NORM.S.INV(RAND())</f>
        <v>-1.4920479775734831E-2</v>
      </c>
      <c r="M26" s="1">
        <v>45675</v>
      </c>
      <c r="N26">
        <v>64</v>
      </c>
      <c r="O26">
        <v>119</v>
      </c>
      <c r="P26">
        <v>154</v>
      </c>
      <c r="Q26" s="12">
        <f t="shared" si="1"/>
        <v>-0.15860503017663852</v>
      </c>
      <c r="R26" s="12">
        <f t="shared" si="1"/>
        <v>-5.7158413839948637E-2</v>
      </c>
      <c r="S26" s="12">
        <f t="shared" si="1"/>
        <v>2.6317308317373358E-2</v>
      </c>
      <c r="W26" s="11">
        <f t="shared" ca="1" si="2"/>
        <v>0.25350743861498676</v>
      </c>
      <c r="X26" s="11">
        <f t="shared" ca="1" si="3"/>
        <v>5.6247191236267285E-2</v>
      </c>
      <c r="Y26" s="11">
        <f t="shared" ca="1" si="4"/>
        <v>0.1337801044002786</v>
      </c>
      <c r="Z26" s="11">
        <f ca="1">$O$4*W26+$O$5*X26+$O$6*Y26</f>
        <v>0.15841116413695847</v>
      </c>
    </row>
    <row r="27" spans="1:26" x14ac:dyDescent="0.35">
      <c r="A27" s="1">
        <v>45681</v>
      </c>
      <c r="B27">
        <v>160</v>
      </c>
      <c r="C27">
        <f>(B27/B26)-1</f>
        <v>0.22137404580152675</v>
      </c>
      <c r="F27">
        <f ca="1">$D$4+$E$4*_xlfn.NORM.S.INV(RAND())</f>
        <v>-0.15764445798131699</v>
      </c>
      <c r="M27" s="1">
        <v>45676</v>
      </c>
      <c r="N27">
        <v>79</v>
      </c>
      <c r="O27">
        <v>129</v>
      </c>
      <c r="P27">
        <v>200</v>
      </c>
      <c r="Q27" s="12">
        <f t="shared" si="1"/>
        <v>0.21056476910734964</v>
      </c>
      <c r="R27" s="12">
        <f t="shared" si="1"/>
        <v>8.0688911250142659E-2</v>
      </c>
      <c r="S27" s="12">
        <f t="shared" si="1"/>
        <v>0.26136476413440751</v>
      </c>
      <c r="W27" s="11">
        <f t="shared" ca="1" si="2"/>
        <v>-6.5794253403031411E-2</v>
      </c>
      <c r="X27" s="11">
        <f t="shared" ca="1" si="3"/>
        <v>2.7262326380244339E-2</v>
      </c>
      <c r="Y27" s="11">
        <f t="shared" ca="1" si="4"/>
        <v>-0.21098773373110008</v>
      </c>
      <c r="Z27" s="11">
        <f ca="1">$O$4*W27+$O$5*X27+$O$6*Y27</f>
        <v>-8.1435323566469292E-2</v>
      </c>
    </row>
    <row r="28" spans="1:26" x14ac:dyDescent="0.35">
      <c r="A28" s="1">
        <v>45682</v>
      </c>
      <c r="B28">
        <v>167</v>
      </c>
      <c r="C28">
        <f>(B28/B27)-1</f>
        <v>4.3749999999999956E-2</v>
      </c>
      <c r="F28">
        <f ca="1">$D$4+$E$4*_xlfn.NORM.S.INV(RAND())</f>
        <v>-0.1985489851500814</v>
      </c>
      <c r="M28" s="1">
        <v>45677</v>
      </c>
      <c r="N28">
        <v>72</v>
      </c>
      <c r="O28">
        <v>127</v>
      </c>
      <c r="P28">
        <v>161</v>
      </c>
      <c r="Q28" s="12">
        <f t="shared" si="1"/>
        <v>-9.2781733450966214E-2</v>
      </c>
      <c r="R28" s="12">
        <f t="shared" si="1"/>
        <v>-1.562531790308087E-2</v>
      </c>
      <c r="S28" s="12">
        <f t="shared" si="1"/>
        <v>-0.21691300156357363</v>
      </c>
      <c r="W28" s="11">
        <f t="shared" ca="1" si="2"/>
        <v>0.12432699277822125</v>
      </c>
      <c r="X28" s="11">
        <f t="shared" ca="1" si="3"/>
        <v>0.3023978774469066</v>
      </c>
      <c r="Y28" s="11">
        <f t="shared" ca="1" si="4"/>
        <v>0.22258561728484488</v>
      </c>
      <c r="Z28" s="11">
        <f ca="1">$O$4*W28+$O$5*X28+$O$6*Y28</f>
        <v>0.20722584553081394</v>
      </c>
    </row>
    <row r="29" spans="1:26" x14ac:dyDescent="0.35">
      <c r="A29" s="1">
        <v>45683</v>
      </c>
      <c r="B29">
        <v>127</v>
      </c>
      <c r="C29">
        <f>(B29/B28)-1</f>
        <v>-0.23952095808383234</v>
      </c>
      <c r="F29">
        <f ca="1">$D$4+$E$4*_xlfn.NORM.S.INV(RAND())</f>
        <v>-4.7353947907123647E-2</v>
      </c>
      <c r="M29" s="1">
        <v>45678</v>
      </c>
      <c r="N29">
        <v>77</v>
      </c>
      <c r="O29">
        <v>101</v>
      </c>
      <c r="P29">
        <v>150</v>
      </c>
      <c r="Q29" s="12">
        <f t="shared" si="1"/>
        <v>6.713930283762852E-2</v>
      </c>
      <c r="R29" s="12">
        <f t="shared" si="1"/>
        <v>-0.22906656961733179</v>
      </c>
      <c r="S29" s="12">
        <f t="shared" si="1"/>
        <v>-7.0769070888207261E-2</v>
      </c>
      <c r="W29" s="11">
        <f t="shared" ca="1" si="2"/>
        <v>9.3430563677055142E-2</v>
      </c>
      <c r="X29" s="11">
        <f t="shared" ca="1" si="3"/>
        <v>5.7276961260753156E-2</v>
      </c>
      <c r="Y29" s="11">
        <f t="shared" ca="1" si="4"/>
        <v>8.5766779493840914E-2</v>
      </c>
      <c r="Z29" s="11">
        <f ca="1">$O$4*W29+$O$5*X29+$O$6*Y29</f>
        <v>8.0285347697200277E-2</v>
      </c>
    </row>
    <row r="30" spans="1:26" x14ac:dyDescent="0.35">
      <c r="A30" s="1">
        <v>45684</v>
      </c>
      <c r="B30">
        <v>135</v>
      </c>
      <c r="C30">
        <f>(B30/B29)-1</f>
        <v>6.2992125984252079E-2</v>
      </c>
      <c r="F30">
        <f ca="1">$D$4+$E$4*_xlfn.NORM.S.INV(RAND())</f>
        <v>-0.20439244759844444</v>
      </c>
      <c r="M30" s="1">
        <v>45679</v>
      </c>
      <c r="N30">
        <v>82</v>
      </c>
      <c r="O30">
        <v>117</v>
      </c>
      <c r="P30">
        <v>188</v>
      </c>
      <c r="Q30" s="12">
        <f t="shared" si="1"/>
        <v>6.2913825410569182E-2</v>
      </c>
      <c r="R30" s="12">
        <f t="shared" si="1"/>
        <v>0.1470534179564966</v>
      </c>
      <c r="S30" s="12">
        <f t="shared" si="1"/>
        <v>0.22580666873369351</v>
      </c>
      <c r="W30" s="11">
        <f t="shared" ca="1" si="2"/>
        <v>-3.2183181084589847E-2</v>
      </c>
      <c r="X30" s="11">
        <f t="shared" ca="1" si="3"/>
        <v>-5.2043624275136979E-2</v>
      </c>
      <c r="Y30" s="11">
        <f t="shared" ca="1" si="4"/>
        <v>6.9916118926448431E-2</v>
      </c>
      <c r="Z30" s="11">
        <f ca="1">$O$4*W30+$O$5*X30+$O$6*Y30</f>
        <v>-7.5115240384425012E-3</v>
      </c>
    </row>
    <row r="31" spans="1:26" x14ac:dyDescent="0.35">
      <c r="A31" s="1">
        <v>45685</v>
      </c>
      <c r="B31">
        <v>123</v>
      </c>
      <c r="C31">
        <f>(B31/B30)-1</f>
        <v>-8.8888888888888906E-2</v>
      </c>
      <c r="F31">
        <f ca="1">$D$4+$E$4*_xlfn.NORM.S.INV(RAND())</f>
        <v>-4.6748904121334811E-2</v>
      </c>
      <c r="M31" s="1">
        <v>45680</v>
      </c>
      <c r="N31">
        <v>82</v>
      </c>
      <c r="O31">
        <v>120</v>
      </c>
      <c r="P31">
        <v>191</v>
      </c>
      <c r="Q31" s="12">
        <f t="shared" si="1"/>
        <v>0</v>
      </c>
      <c r="R31" s="12">
        <f t="shared" si="1"/>
        <v>2.5317807984289786E-2</v>
      </c>
      <c r="S31" s="12">
        <f t="shared" si="1"/>
        <v>1.5831465216680662E-2</v>
      </c>
      <c r="W31" s="11">
        <f t="shared" ca="1" si="2"/>
        <v>4.0806543306187659E-2</v>
      </c>
      <c r="X31" s="11">
        <f t="shared" ca="1" si="3"/>
        <v>-0.24254449024771052</v>
      </c>
      <c r="Y31" s="11">
        <f t="shared" ca="1" si="4"/>
        <v>0.17842179435092972</v>
      </c>
      <c r="Z31" s="11">
        <f ca="1">$O$4*W31+$O$5*X31+$O$6*Y31</f>
        <v>-2.9141914465591751E-3</v>
      </c>
    </row>
    <row r="32" spans="1:26" x14ac:dyDescent="0.35">
      <c r="A32" s="1">
        <v>45686</v>
      </c>
      <c r="B32">
        <v>131</v>
      </c>
      <c r="C32">
        <f>(B32/B31)-1</f>
        <v>6.5040650406503975E-2</v>
      </c>
      <c r="F32">
        <f ca="1">$D$4+$E$4*_xlfn.NORM.S.INV(RAND())</f>
        <v>0.15423124617900133</v>
      </c>
      <c r="M32" s="1">
        <v>45681</v>
      </c>
      <c r="N32">
        <v>79</v>
      </c>
      <c r="O32">
        <v>108</v>
      </c>
      <c r="P32">
        <v>187</v>
      </c>
      <c r="Q32" s="12">
        <f t="shared" si="1"/>
        <v>-3.7271394797231655E-2</v>
      </c>
      <c r="R32" s="12">
        <f t="shared" si="1"/>
        <v>-0.10536051565782628</v>
      </c>
      <c r="S32" s="12">
        <f t="shared" si="1"/>
        <v>-2.1164811192043272E-2</v>
      </c>
      <c r="W32" s="11">
        <f t="shared" ca="1" si="2"/>
        <v>-5.8340173982317167E-2</v>
      </c>
      <c r="X32" s="11">
        <f t="shared" ca="1" si="3"/>
        <v>0.14319944669964463</v>
      </c>
      <c r="Y32" s="11">
        <f t="shared" ca="1" si="4"/>
        <v>3.6529576320467924E-2</v>
      </c>
      <c r="Z32" s="11">
        <f ca="1">$O$4*W32+$O$5*X32+$O$6*Y32</f>
        <v>3.0582637313106897E-2</v>
      </c>
    </row>
    <row r="33" spans="1:26" x14ac:dyDescent="0.35">
      <c r="A33" s="1">
        <v>45687</v>
      </c>
      <c r="B33">
        <v>167</v>
      </c>
      <c r="C33">
        <f>(B33/B32)-1</f>
        <v>0.27480916030534353</v>
      </c>
      <c r="F33">
        <f ca="1">$D$4+$E$4*_xlfn.NORM.S.INV(RAND())</f>
        <v>0.31711995723630626</v>
      </c>
      <c r="M33" s="1">
        <v>45682</v>
      </c>
      <c r="N33">
        <v>62</v>
      </c>
      <c r="O33">
        <v>102</v>
      </c>
      <c r="P33">
        <v>168</v>
      </c>
      <c r="Q33" s="12">
        <f t="shared" si="1"/>
        <v>-0.24231346742193</v>
      </c>
      <c r="R33" s="12">
        <f t="shared" si="1"/>
        <v>-5.7158413839948637E-2</v>
      </c>
      <c r="S33" s="12">
        <f t="shared" si="1"/>
        <v>-0.10714463745132766</v>
      </c>
      <c r="W33" s="11">
        <f t="shared" ca="1" si="2"/>
        <v>0.37938647130375402</v>
      </c>
      <c r="X33" s="11">
        <f t="shared" ca="1" si="3"/>
        <v>-0.13247409919057238</v>
      </c>
      <c r="Y33" s="11">
        <f t="shared" ca="1" si="4"/>
        <v>0.1181780363165668</v>
      </c>
      <c r="Z33" s="11">
        <f ca="1">$O$4*W33+$O$5*X33+$O$6*Y33</f>
        <v>0.14746576965929994</v>
      </c>
    </row>
    <row r="34" spans="1:26" x14ac:dyDescent="0.35">
      <c r="A34" s="1">
        <v>45688</v>
      </c>
      <c r="B34">
        <v>117</v>
      </c>
      <c r="C34">
        <f>(B34/B33)-1</f>
        <v>-0.29940119760479045</v>
      </c>
      <c r="F34">
        <f ca="1">$D$4+$E$4*_xlfn.NORM.S.INV(RAND())</f>
        <v>0.39740471305868214</v>
      </c>
      <c r="M34" s="1">
        <v>45683</v>
      </c>
      <c r="N34">
        <v>70</v>
      </c>
      <c r="O34">
        <v>110</v>
      </c>
      <c r="P34">
        <v>166</v>
      </c>
      <c r="Q34" s="12">
        <f t="shared" si="1"/>
        <v>0.12136085700426753</v>
      </c>
      <c r="R34" s="12">
        <f t="shared" si="1"/>
        <v>7.5507552508145101E-2</v>
      </c>
      <c r="S34" s="12">
        <f t="shared" si="1"/>
        <v>-1.1976191046715649E-2</v>
      </c>
      <c r="W34" s="11">
        <f t="shared" ca="1" si="2"/>
        <v>-0.23176438881067044</v>
      </c>
      <c r="X34" s="11">
        <f t="shared" ca="1" si="3"/>
        <v>5.5064517915200992E-2</v>
      </c>
      <c r="Y34" s="11">
        <f t="shared" ca="1" si="4"/>
        <v>3.3725488107522149E-2</v>
      </c>
      <c r="Z34" s="11">
        <f ca="1">$O$4*W34+$O$5*X34+$O$6*Y34</f>
        <v>-6.6068753717451245E-2</v>
      </c>
    </row>
    <row r="35" spans="1:26" x14ac:dyDescent="0.35">
      <c r="A35" s="1">
        <v>45689</v>
      </c>
      <c r="B35">
        <v>104</v>
      </c>
      <c r="C35">
        <f>(B35/B34)-1</f>
        <v>-0.11111111111111116</v>
      </c>
      <c r="F35">
        <f ca="1">$D$4+$E$4*_xlfn.NORM.S.INV(RAND())</f>
        <v>0.26471654700993341</v>
      </c>
      <c r="M35" s="1">
        <v>45684</v>
      </c>
      <c r="N35">
        <v>86</v>
      </c>
      <c r="O35">
        <v>120</v>
      </c>
      <c r="P35">
        <v>187</v>
      </c>
      <c r="Q35" s="12">
        <f t="shared" si="1"/>
        <v>0.20585205420414882</v>
      </c>
      <c r="R35" s="12">
        <f t="shared" si="1"/>
        <v>8.7011376989629699E-2</v>
      </c>
      <c r="S35" s="12">
        <f t="shared" si="1"/>
        <v>0.11912082849804341</v>
      </c>
      <c r="W35" s="11">
        <f t="shared" ca="1" si="2"/>
        <v>0.13841649889609434</v>
      </c>
      <c r="X35" s="11">
        <f t="shared" ca="1" si="3"/>
        <v>-2.6575195388054845E-2</v>
      </c>
      <c r="Y35" s="11">
        <f t="shared" ca="1" si="4"/>
        <v>0.24196657959550422</v>
      </c>
      <c r="Z35" s="11">
        <f ca="1">$O$4*W35+$O$5*X35+$O$6*Y35</f>
        <v>0.11998401482067254</v>
      </c>
    </row>
    <row r="36" spans="1:26" x14ac:dyDescent="0.35">
      <c r="A36" s="1">
        <v>45690</v>
      </c>
      <c r="B36">
        <v>147</v>
      </c>
      <c r="C36">
        <f>(B36/B35)-1</f>
        <v>0.41346153846153855</v>
      </c>
      <c r="F36">
        <f ca="1">$D$4+$E$4*_xlfn.NORM.S.INV(RAND())</f>
        <v>0.22039587010159845</v>
      </c>
      <c r="M36" s="1">
        <v>45685</v>
      </c>
      <c r="N36">
        <v>86</v>
      </c>
      <c r="O36">
        <v>120</v>
      </c>
      <c r="P36">
        <v>171</v>
      </c>
      <c r="Q36" s="12">
        <f t="shared" si="1"/>
        <v>0</v>
      </c>
      <c r="R36" s="12">
        <f t="shared" si="1"/>
        <v>0</v>
      </c>
      <c r="S36" s="12">
        <f t="shared" si="1"/>
        <v>-8.9445060351926786E-2</v>
      </c>
      <c r="W36" s="11">
        <f t="shared" ca="1" si="2"/>
        <v>4.4644355266097117E-3</v>
      </c>
      <c r="X36" s="11">
        <f t="shared" ca="1" si="3"/>
        <v>-0.11490593649908568</v>
      </c>
      <c r="Y36" s="11">
        <f t="shared" ca="1" si="4"/>
        <v>-6.0547505438279157E-2</v>
      </c>
      <c r="Z36" s="11">
        <f ca="1">$O$4*W36+$O$5*X36+$O$6*Y36</f>
        <v>-5.085025837056556E-2</v>
      </c>
    </row>
    <row r="37" spans="1:26" x14ac:dyDescent="0.35">
      <c r="A37" s="1">
        <v>45691</v>
      </c>
      <c r="B37">
        <v>105</v>
      </c>
      <c r="C37">
        <f>(B37/B36)-1</f>
        <v>-0.2857142857142857</v>
      </c>
      <c r="F37">
        <f ca="1">$D$4+$E$4*_xlfn.NORM.S.INV(RAND())</f>
        <v>0.20285299562502512</v>
      </c>
      <c r="M37" s="1">
        <v>45686</v>
      </c>
      <c r="N37">
        <v>70</v>
      </c>
      <c r="O37">
        <v>128</v>
      </c>
      <c r="P37">
        <v>171</v>
      </c>
      <c r="Q37" s="12">
        <f t="shared" si="1"/>
        <v>-0.20585205420414873</v>
      </c>
      <c r="R37" s="12">
        <f t="shared" si="1"/>
        <v>6.4538521137571164E-2</v>
      </c>
      <c r="S37" s="12">
        <f t="shared" si="1"/>
        <v>0</v>
      </c>
      <c r="W37" s="11">
        <f t="shared" ca="1" si="2"/>
        <v>0.31521640055665878</v>
      </c>
      <c r="X37" s="11">
        <f t="shared" ca="1" si="3"/>
        <v>7.7562450884383502E-2</v>
      </c>
      <c r="Y37" s="11">
        <f t="shared" ca="1" si="4"/>
        <v>-3.6563001347231512E-2</v>
      </c>
      <c r="Z37" s="11">
        <f ca="1">$O$4*W37+$O$5*X37+$O$6*Y37</f>
        <v>0.13838639508380912</v>
      </c>
    </row>
    <row r="38" spans="1:26" x14ac:dyDescent="0.35">
      <c r="A38" s="1">
        <v>45692</v>
      </c>
      <c r="B38">
        <v>183</v>
      </c>
      <c r="C38">
        <f>(B38/B37)-1</f>
        <v>0.74285714285714288</v>
      </c>
      <c r="F38">
        <f ca="1">$D$4+$E$4*_xlfn.NORM.S.INV(RAND())</f>
        <v>0.20444638055666392</v>
      </c>
      <c r="M38" s="1">
        <v>45687</v>
      </c>
      <c r="N38">
        <v>79</v>
      </c>
      <c r="O38">
        <v>127</v>
      </c>
      <c r="P38">
        <v>199</v>
      </c>
      <c r="Q38" s="12">
        <f t="shared" si="1"/>
        <v>0.12095261041766249</v>
      </c>
      <c r="R38" s="12">
        <f t="shared" si="1"/>
        <v>-7.8431774610258926E-3</v>
      </c>
      <c r="S38" s="12">
        <f t="shared" si="1"/>
        <v>0.15164126822183255</v>
      </c>
      <c r="W38" s="11">
        <f t="shared" ca="1" si="2"/>
        <v>0.10348254877961362</v>
      </c>
      <c r="X38" s="11">
        <f t="shared" ca="1" si="3"/>
        <v>0.21813593503189407</v>
      </c>
      <c r="Y38" s="11">
        <f t="shared" ca="1" si="4"/>
        <v>3.0768190407682961E-2</v>
      </c>
      <c r="Z38" s="11">
        <f ca="1">$O$4*W38+$O$5*X38+$O$6*Y38</f>
        <v>0.11606425714371857</v>
      </c>
    </row>
    <row r="39" spans="1:26" x14ac:dyDescent="0.35">
      <c r="A39" s="1">
        <v>45693</v>
      </c>
      <c r="B39">
        <v>174</v>
      </c>
      <c r="C39">
        <f>(B39/B38)-1</f>
        <v>-4.9180327868852514E-2</v>
      </c>
      <c r="F39">
        <f ca="1">$D$4+$E$4*_xlfn.NORM.S.INV(RAND())</f>
        <v>0.15872624145442649</v>
      </c>
      <c r="M39" s="1">
        <v>45688</v>
      </c>
      <c r="N39">
        <v>72</v>
      </c>
      <c r="O39">
        <v>113</v>
      </c>
      <c r="P39">
        <v>199</v>
      </c>
      <c r="Q39" s="12">
        <f t="shared" si="1"/>
        <v>-9.2781733450966214E-2</v>
      </c>
      <c r="R39" s="12">
        <f t="shared" si="1"/>
        <v>-0.11679926774625074</v>
      </c>
      <c r="S39" s="12">
        <f t="shared" si="1"/>
        <v>0</v>
      </c>
      <c r="W39" s="11">
        <f t="shared" ca="1" si="2"/>
        <v>-0.1211789261672561</v>
      </c>
      <c r="X39" s="11">
        <f t="shared" ca="1" si="3"/>
        <v>0.1657064247087868</v>
      </c>
      <c r="Y39" s="11">
        <f t="shared" ca="1" si="4"/>
        <v>4.1178297687119871E-2</v>
      </c>
      <c r="Z39" s="11">
        <f ca="1">$O$4*W39+$O$5*X39+$O$6*Y39</f>
        <v>1.3593846251869554E-2</v>
      </c>
    </row>
    <row r="40" spans="1:26" x14ac:dyDescent="0.35">
      <c r="A40" s="1">
        <v>45694</v>
      </c>
      <c r="B40">
        <v>197</v>
      </c>
      <c r="C40">
        <f>(B40/B39)-1</f>
        <v>0.13218390804597702</v>
      </c>
      <c r="F40">
        <f ca="1">$D$4+$E$4*_xlfn.NORM.S.INV(RAND())</f>
        <v>0.12176083559570451</v>
      </c>
      <c r="M40" s="1">
        <v>45689</v>
      </c>
      <c r="N40">
        <v>90</v>
      </c>
      <c r="O40">
        <v>121</v>
      </c>
      <c r="P40">
        <v>150</v>
      </c>
      <c r="Q40" s="12">
        <f t="shared" si="1"/>
        <v>0.22314355131420976</v>
      </c>
      <c r="R40" s="12">
        <f t="shared" si="1"/>
        <v>6.8402726884400619E-2</v>
      </c>
      <c r="S40" s="12">
        <f t="shared" si="1"/>
        <v>-0.28266953062823658</v>
      </c>
      <c r="W40" s="11">
        <f t="shared" ca="1" si="2"/>
        <v>-0.14019552822499468</v>
      </c>
      <c r="X40" s="11">
        <f t="shared" ca="1" si="3"/>
        <v>6.9195308358803484E-2</v>
      </c>
      <c r="Y40" s="11">
        <f t="shared" ca="1" si="4"/>
        <v>3.8927796699099342E-2</v>
      </c>
      <c r="Z40" s="11">
        <f ca="1">$O$4*W40+$O$5*X40+$O$6*Y40</f>
        <v>-2.3641279772627026E-2</v>
      </c>
    </row>
    <row r="41" spans="1:26" x14ac:dyDescent="0.35">
      <c r="A41" s="1">
        <v>45695</v>
      </c>
      <c r="B41">
        <v>168</v>
      </c>
      <c r="C41">
        <f>(B41/B40)-1</f>
        <v>-0.14720812182741116</v>
      </c>
      <c r="F41">
        <f ca="1">$D$4+$E$4*_xlfn.NORM.S.INV(RAND())</f>
        <v>0.41711573648845068</v>
      </c>
      <c r="M41" s="1">
        <v>45690</v>
      </c>
      <c r="N41">
        <v>64</v>
      </c>
      <c r="O41">
        <v>127</v>
      </c>
      <c r="P41">
        <v>158</v>
      </c>
      <c r="Q41" s="12">
        <f t="shared" si="1"/>
        <v>-0.34092658697059319</v>
      </c>
      <c r="R41" s="12">
        <f t="shared" si="1"/>
        <v>4.8396540861850239E-2</v>
      </c>
      <c r="S41" s="12">
        <f t="shared" si="1"/>
        <v>5.1959738930710958E-2</v>
      </c>
      <c r="W41" s="11">
        <f t="shared" ca="1" si="2"/>
        <v>-8.8800535520244861E-2</v>
      </c>
      <c r="X41" s="11">
        <f t="shared" ca="1" si="3"/>
        <v>0.12427169352721636</v>
      </c>
      <c r="Y41" s="11">
        <f t="shared" ca="1" si="4"/>
        <v>5.4940935268010541E-2</v>
      </c>
      <c r="Z41" s="11">
        <f ca="1">$O$4*W41+$O$5*X41+$O$6*Y41</f>
        <v>1.8243574430470127E-2</v>
      </c>
    </row>
    <row r="42" spans="1:26" x14ac:dyDescent="0.35">
      <c r="A42" s="1">
        <v>45696</v>
      </c>
      <c r="B42">
        <v>141</v>
      </c>
      <c r="C42">
        <f>(B42/B41)-1</f>
        <v>-0.1607142857142857</v>
      </c>
      <c r="F42">
        <f ca="1">$D$4+$E$4*_xlfn.NORM.S.INV(RAND())</f>
        <v>6.2955711128754754E-2</v>
      </c>
      <c r="M42" s="1">
        <v>45691</v>
      </c>
      <c r="N42">
        <v>66</v>
      </c>
      <c r="O42">
        <v>100</v>
      </c>
      <c r="P42">
        <v>193</v>
      </c>
      <c r="Q42" s="12">
        <f t="shared" si="1"/>
        <v>3.0771658666753687E-2</v>
      </c>
      <c r="R42" s="12">
        <f t="shared" si="1"/>
        <v>-0.23901690047049984</v>
      </c>
      <c r="S42" s="12">
        <f t="shared" si="1"/>
        <v>0.20009515587791882</v>
      </c>
      <c r="W42" s="11">
        <f t="shared" ca="1" si="2"/>
        <v>-9.5090620903293788E-2</v>
      </c>
      <c r="X42" s="11">
        <f t="shared" ca="1" si="3"/>
        <v>-5.6980942818143338E-2</v>
      </c>
      <c r="Y42" s="11">
        <f t="shared" ca="1" si="4"/>
        <v>-9.9839212709569941E-2</v>
      </c>
      <c r="Z42" s="11">
        <f ca="1">$O$4*W42+$O$5*X42+$O$6*Y42</f>
        <v>-8.5082295019631507E-2</v>
      </c>
    </row>
    <row r="43" spans="1:26" x14ac:dyDescent="0.35">
      <c r="A43" s="1">
        <v>45697</v>
      </c>
      <c r="B43">
        <v>168</v>
      </c>
      <c r="C43">
        <f>(B43/B42)-1</f>
        <v>0.1914893617021276</v>
      </c>
      <c r="F43">
        <f ca="1">$D$4+$E$4*_xlfn.NORM.S.INV(RAND())</f>
        <v>-9.9479190312756469E-2</v>
      </c>
      <c r="M43" s="1">
        <v>45692</v>
      </c>
      <c r="N43">
        <v>61</v>
      </c>
      <c r="O43">
        <v>108</v>
      </c>
      <c r="P43">
        <v>181</v>
      </c>
      <c r="Q43" s="12">
        <f t="shared" si="1"/>
        <v>-7.8780877853114342E-2</v>
      </c>
      <c r="R43" s="12">
        <f t="shared" si="1"/>
        <v>7.6961041136128394E-2</v>
      </c>
      <c r="S43" s="12">
        <f t="shared" si="1"/>
        <v>-6.4193157639059806E-2</v>
      </c>
      <c r="W43" s="11">
        <f t="shared" ca="1" si="2"/>
        <v>0.15505164172735886</v>
      </c>
      <c r="X43" s="11">
        <f t="shared" ca="1" si="3"/>
        <v>-2.0825196642255326E-2</v>
      </c>
      <c r="Y43" s="11">
        <f t="shared" ca="1" si="4"/>
        <v>-0.17507499095162909</v>
      </c>
      <c r="Z43" s="11">
        <f ca="1">$O$4*W43+$O$5*X43+$O$6*Y43</f>
        <v>3.2506004127782276E-3</v>
      </c>
    </row>
    <row r="44" spans="1:26" x14ac:dyDescent="0.35">
      <c r="A44" s="1">
        <v>45698</v>
      </c>
      <c r="B44">
        <v>102</v>
      </c>
      <c r="C44">
        <f>(B44/B43)-1</f>
        <v>-0.3928571428571429</v>
      </c>
      <c r="F44">
        <f ca="1">$D$4+$E$4*_xlfn.NORM.S.INV(RAND())</f>
        <v>-0.17544615550227538</v>
      </c>
      <c r="M44" s="1">
        <v>45693</v>
      </c>
      <c r="N44">
        <v>73</v>
      </c>
      <c r="O44">
        <v>126</v>
      </c>
      <c r="P44">
        <v>179</v>
      </c>
      <c r="Q44" s="12">
        <f t="shared" si="1"/>
        <v>0.17958557697507987</v>
      </c>
      <c r="R44" s="12">
        <f t="shared" si="1"/>
        <v>0.15415067982725836</v>
      </c>
      <c r="S44" s="12">
        <f t="shared" si="1"/>
        <v>-1.1111225425070722E-2</v>
      </c>
      <c r="W44" s="11">
        <f t="shared" ca="1" si="2"/>
        <v>-6.3534201929677292E-2</v>
      </c>
      <c r="X44" s="11">
        <f t="shared" ca="1" si="3"/>
        <v>3.995023928180845E-2</v>
      </c>
      <c r="Y44" s="11">
        <f t="shared" ca="1" si="4"/>
        <v>-3.7092613872788892E-3</v>
      </c>
      <c r="Z44" s="11">
        <f ca="1">$O$4*W44+$O$5*X44+$O$6*Y44</f>
        <v>-1.4541387403512051E-2</v>
      </c>
    </row>
    <row r="45" spans="1:26" x14ac:dyDescent="0.35">
      <c r="A45" s="1">
        <v>45699</v>
      </c>
      <c r="B45">
        <v>134</v>
      </c>
      <c r="C45">
        <f>(B45/B44)-1</f>
        <v>0.31372549019607843</v>
      </c>
      <c r="F45">
        <f ca="1">$D$4+$E$4*_xlfn.NORM.S.INV(RAND())</f>
        <v>-8.6306222098653518E-3</v>
      </c>
      <c r="M45" s="1">
        <v>45694</v>
      </c>
      <c r="N45">
        <v>86</v>
      </c>
      <c r="O45">
        <v>118</v>
      </c>
      <c r="P45">
        <v>176</v>
      </c>
      <c r="Q45" s="12">
        <f t="shared" si="1"/>
        <v>0.16388785510511664</v>
      </c>
      <c r="R45" s="12">
        <f t="shared" si="1"/>
        <v>-6.559728248581323E-2</v>
      </c>
      <c r="S45" s="12">
        <f t="shared" si="1"/>
        <v>-1.6901810802603254E-2</v>
      </c>
      <c r="W45" s="11">
        <f t="shared" ca="1" si="2"/>
        <v>-0.30513400271621366</v>
      </c>
      <c r="X45" s="11">
        <f t="shared" ca="1" si="3"/>
        <v>8.173699091438788E-2</v>
      </c>
      <c r="Y45" s="11">
        <f t="shared" ca="1" si="4"/>
        <v>-5.2481683782712514E-2</v>
      </c>
      <c r="Z45" s="11">
        <f ca="1">$O$4*W45+$O$5*X45+$O$6*Y45</f>
        <v>-0.11327700894698285</v>
      </c>
    </row>
    <row r="46" spans="1:26" x14ac:dyDescent="0.35">
      <c r="A46" s="1">
        <v>45700</v>
      </c>
      <c r="B46">
        <v>199</v>
      </c>
      <c r="C46">
        <f>(B46/B45)-1</f>
        <v>0.4850746268656716</v>
      </c>
      <c r="F46">
        <f ca="1">$D$4+$E$4*_xlfn.NORM.S.INV(RAND())</f>
        <v>-0.19139321450066066</v>
      </c>
      <c r="M46" s="1">
        <v>45695</v>
      </c>
      <c r="N46">
        <v>69</v>
      </c>
      <c r="O46">
        <v>101</v>
      </c>
      <c r="P46">
        <v>170</v>
      </c>
      <c r="Q46" s="12">
        <f t="shared" si="1"/>
        <v>-0.22024079165624838</v>
      </c>
      <c r="R46" s="12">
        <f t="shared" si="1"/>
        <v>-0.15556410762440526</v>
      </c>
      <c r="S46" s="12">
        <f t="shared" si="1"/>
        <v>-3.4685557987889984E-2</v>
      </c>
      <c r="W46" s="11">
        <f t="shared" ca="1" si="2"/>
        <v>-0.12726143515260821</v>
      </c>
      <c r="X46" s="11">
        <f t="shared" ca="1" si="3"/>
        <v>-7.9436710542815689E-2</v>
      </c>
      <c r="Y46" s="11">
        <f t="shared" ca="1" si="4"/>
        <v>-0.1351846615741451</v>
      </c>
      <c r="Z46" s="11">
        <f ca="1">$O$4*W46+$O$5*X46+$O$6*Y46</f>
        <v>-0.11529098569613153</v>
      </c>
    </row>
    <row r="47" spans="1:26" x14ac:dyDescent="0.35">
      <c r="A47" s="1">
        <v>45701</v>
      </c>
      <c r="B47">
        <v>197</v>
      </c>
      <c r="C47">
        <f>(B47/B46)-1</f>
        <v>-1.0050251256281451E-2</v>
      </c>
      <c r="F47">
        <f ca="1">$D$4+$E$4*_xlfn.NORM.S.INV(RAND())</f>
        <v>-0.27386982804094223</v>
      </c>
      <c r="M47" s="1">
        <v>45696</v>
      </c>
      <c r="N47">
        <v>75</v>
      </c>
      <c r="O47">
        <v>112</v>
      </c>
      <c r="P47">
        <v>162</v>
      </c>
      <c r="Q47" s="12">
        <f t="shared" si="1"/>
        <v>8.3381608939051E-2</v>
      </c>
      <c r="R47" s="12">
        <f t="shared" si="1"/>
        <v>0.10337835445383518</v>
      </c>
      <c r="S47" s="12">
        <f t="shared" si="1"/>
        <v>-4.8202101817877749E-2</v>
      </c>
      <c r="W47" s="11">
        <f t="shared" ca="1" si="2"/>
        <v>-0.20662087452244648</v>
      </c>
      <c r="X47" s="11">
        <f t="shared" ca="1" si="3"/>
        <v>-7.8045228498303587E-2</v>
      </c>
      <c r="Y47" s="11">
        <f t="shared" ca="1" si="4"/>
        <v>-0.12566050359158787</v>
      </c>
      <c r="Z47" s="11">
        <f ca="1">$O$4*W47+$O$5*X47+$O$6*Y47</f>
        <v>-0.14376006943594605</v>
      </c>
    </row>
    <row r="48" spans="1:26" x14ac:dyDescent="0.35">
      <c r="A48" s="1">
        <v>45702</v>
      </c>
      <c r="B48">
        <v>138</v>
      </c>
      <c r="C48">
        <f>(B48/B47)-1</f>
        <v>-0.29949238578680204</v>
      </c>
      <c r="F48">
        <f ca="1">$D$4+$E$4*_xlfn.NORM.S.INV(RAND())</f>
        <v>0.24626667074022823</v>
      </c>
      <c r="M48" s="1">
        <v>45697</v>
      </c>
      <c r="N48">
        <v>72</v>
      </c>
      <c r="O48">
        <v>101</v>
      </c>
      <c r="P48">
        <v>167</v>
      </c>
      <c r="Q48" s="12">
        <f t="shared" si="1"/>
        <v>-4.0821994520255166E-2</v>
      </c>
      <c r="R48" s="12">
        <f t="shared" si="1"/>
        <v>-0.10337835445383507</v>
      </c>
      <c r="S48" s="12">
        <f t="shared" si="1"/>
        <v>3.0397477184370948E-2</v>
      </c>
      <c r="W48" s="11">
        <f t="shared" ca="1" si="2"/>
        <v>1.069063121661519E-2</v>
      </c>
      <c r="X48" s="11">
        <f t="shared" ca="1" si="3"/>
        <v>-6.8313447059965088E-2</v>
      </c>
      <c r="Y48" s="11">
        <f t="shared" ca="1" si="4"/>
        <v>-0.15020101670810321</v>
      </c>
      <c r="Z48" s="11">
        <f ca="1">$O$4*W48+$O$5*X48+$O$6*Y48</f>
        <v>-6.1278086643774411E-2</v>
      </c>
    </row>
    <row r="49" spans="1:26" x14ac:dyDescent="0.35">
      <c r="A49" s="1">
        <v>45703</v>
      </c>
      <c r="B49">
        <v>170</v>
      </c>
      <c r="C49">
        <f>(B49/B48)-1</f>
        <v>0.23188405797101441</v>
      </c>
      <c r="F49">
        <f ca="1">$D$4+$E$4*_xlfn.NORM.S.INV(RAND())</f>
        <v>-9.3260307332721601E-2</v>
      </c>
      <c r="M49" s="1">
        <v>45698</v>
      </c>
      <c r="N49">
        <v>60</v>
      </c>
      <c r="O49">
        <v>127</v>
      </c>
      <c r="P49">
        <v>198</v>
      </c>
      <c r="Q49" s="12">
        <f t="shared" si="1"/>
        <v>-0.18232155679395459</v>
      </c>
      <c r="R49" s="12">
        <f t="shared" si="1"/>
        <v>0.22906656961733182</v>
      </c>
      <c r="S49" s="12">
        <f t="shared" si="1"/>
        <v>0.17027321827778014</v>
      </c>
      <c r="W49" s="11">
        <f t="shared" ca="1" si="2"/>
        <v>0.2074868673118539</v>
      </c>
      <c r="X49" s="11">
        <f t="shared" ca="1" si="3"/>
        <v>0.13374648605579251</v>
      </c>
      <c r="Y49" s="11">
        <f t="shared" ca="1" si="4"/>
        <v>0.10722322518789565</v>
      </c>
      <c r="Z49" s="11">
        <f ca="1">$O$4*W49+$O$5*X49+$O$6*Y49</f>
        <v>0.15528566029784802</v>
      </c>
    </row>
    <row r="50" spans="1:26" x14ac:dyDescent="0.35">
      <c r="A50" s="1">
        <v>45704</v>
      </c>
      <c r="B50">
        <v>163</v>
      </c>
      <c r="C50">
        <f>(B50/B49)-1</f>
        <v>-4.1176470588235259E-2</v>
      </c>
      <c r="F50">
        <f ca="1">$D$4+$E$4*_xlfn.NORM.S.INV(RAND())</f>
        <v>-0.5797529904780202</v>
      </c>
      <c r="M50" s="1">
        <v>45699</v>
      </c>
      <c r="N50">
        <v>76</v>
      </c>
      <c r="O50">
        <v>117</v>
      </c>
      <c r="P50">
        <v>193</v>
      </c>
      <c r="Q50" s="12">
        <f t="shared" si="1"/>
        <v>0.23638877806423034</v>
      </c>
      <c r="R50" s="12">
        <f t="shared" si="1"/>
        <v>-8.2013151660835129E-2</v>
      </c>
      <c r="S50" s="12">
        <f t="shared" si="1"/>
        <v>-2.5576841789649737E-2</v>
      </c>
      <c r="W50" s="11">
        <f t="shared" ca="1" si="2"/>
        <v>-5.9814580209688016E-2</v>
      </c>
      <c r="X50" s="11">
        <f t="shared" ca="1" si="3"/>
        <v>-0.19279987245285682</v>
      </c>
      <c r="Y50" s="11">
        <f t="shared" ca="1" si="4"/>
        <v>0.1297568917529201</v>
      </c>
      <c r="Z50" s="11">
        <f ca="1">$O$4*W50+$O$5*X50+$O$6*Y50</f>
        <v>-4.2838726293856232E-2</v>
      </c>
    </row>
    <row r="51" spans="1:26" x14ac:dyDescent="0.35">
      <c r="A51" s="1">
        <v>45705</v>
      </c>
      <c r="B51">
        <v>109</v>
      </c>
      <c r="C51">
        <f>(B51/B50)-1</f>
        <v>-0.33128834355828218</v>
      </c>
      <c r="F51">
        <f ca="1">$D$4+$E$4*_xlfn.NORM.S.INV(RAND())</f>
        <v>9.3095163591868785E-2</v>
      </c>
      <c r="M51" s="1">
        <v>45700</v>
      </c>
      <c r="N51">
        <v>72</v>
      </c>
      <c r="O51">
        <v>113</v>
      </c>
      <c r="P51">
        <v>198</v>
      </c>
      <c r="Q51" s="12">
        <f t="shared" si="1"/>
        <v>-5.4067221270275821E-2</v>
      </c>
      <c r="R51" s="12">
        <f t="shared" si="1"/>
        <v>-3.4786116085415542E-2</v>
      </c>
      <c r="S51" s="12">
        <f t="shared" si="1"/>
        <v>2.5576841789649776E-2</v>
      </c>
      <c r="W51" s="11">
        <f t="shared" ca="1" si="2"/>
        <v>0.13960361518056821</v>
      </c>
      <c r="X51" s="11">
        <f t="shared" ca="1" si="3"/>
        <v>-0.17610715045076142</v>
      </c>
      <c r="Y51" s="11">
        <f t="shared" ca="1" si="4"/>
        <v>-9.1351335229030634E-2</v>
      </c>
      <c r="Z51" s="11">
        <f ca="1">$O$4*W51+$O$5*X51+$O$6*Y51</f>
        <v>-2.4396099631710324E-2</v>
      </c>
    </row>
    <row r="52" spans="1:26" x14ac:dyDescent="0.35">
      <c r="A52" s="1">
        <v>45706</v>
      </c>
      <c r="B52">
        <v>113</v>
      </c>
      <c r="C52">
        <f>(B52/B51)-1</f>
        <v>3.669724770642202E-2</v>
      </c>
      <c r="F52">
        <f ca="1">$D$4+$E$4*_xlfn.NORM.S.INV(RAND())</f>
        <v>0.4858144058950451</v>
      </c>
      <c r="M52" s="1">
        <v>45701</v>
      </c>
      <c r="N52">
        <v>66</v>
      </c>
      <c r="O52">
        <v>118</v>
      </c>
      <c r="P52">
        <v>171</v>
      </c>
      <c r="Q52" s="12">
        <f t="shared" si="1"/>
        <v>-8.701137698962981E-2</v>
      </c>
      <c r="R52" s="12">
        <f t="shared" si="1"/>
        <v>4.3296805753324258E-2</v>
      </c>
      <c r="S52" s="12">
        <f t="shared" si="1"/>
        <v>-0.14660347419187539</v>
      </c>
      <c r="W52" s="11">
        <f t="shared" ca="1" si="2"/>
        <v>1.3026208503599963E-2</v>
      </c>
      <c r="X52" s="11">
        <f t="shared" ca="1" si="3"/>
        <v>-0.16469421305623358</v>
      </c>
      <c r="Y52" s="11">
        <f t="shared" ca="1" si="4"/>
        <v>-0.15574805033664521</v>
      </c>
      <c r="Z52" s="11">
        <f ca="1">$O$4*W52+$O$5*X52+$O$6*Y52</f>
        <v>-9.0922195616423646E-2</v>
      </c>
    </row>
    <row r="53" spans="1:26" x14ac:dyDescent="0.35">
      <c r="A53" s="1">
        <v>45707</v>
      </c>
      <c r="B53">
        <v>162</v>
      </c>
      <c r="C53">
        <f>(B53/B52)-1</f>
        <v>0.4336283185840708</v>
      </c>
      <c r="F53">
        <f ca="1">$D$4+$E$4*_xlfn.NORM.S.INV(RAND())</f>
        <v>-7.2928086308592821E-2</v>
      </c>
      <c r="M53" s="1">
        <v>45702</v>
      </c>
      <c r="N53">
        <v>70</v>
      </c>
      <c r="O53">
        <v>116</v>
      </c>
      <c r="P53">
        <v>168</v>
      </c>
      <c r="Q53" s="12">
        <f t="shared" si="1"/>
        <v>5.8840500022933395E-2</v>
      </c>
      <c r="R53" s="12">
        <f t="shared" si="1"/>
        <v>-1.7094433359300068E-2</v>
      </c>
      <c r="S53" s="12">
        <f t="shared" si="1"/>
        <v>-1.7699577099400975E-2</v>
      </c>
      <c r="W53" s="11">
        <f t="shared" ca="1" si="2"/>
        <v>6.0797548190435431E-2</v>
      </c>
      <c r="X53" s="11">
        <f t="shared" ca="1" si="3"/>
        <v>0.13019992169084144</v>
      </c>
      <c r="Y53" s="11">
        <f t="shared" ca="1" si="4"/>
        <v>-6.8367176362799986E-2</v>
      </c>
      <c r="Z53" s="11">
        <f ca="1">$O$4*W53+$O$5*X53+$O$6*Y53</f>
        <v>4.2868842874586616E-2</v>
      </c>
    </row>
    <row r="54" spans="1:26" x14ac:dyDescent="0.35">
      <c r="A54" s="1">
        <v>45708</v>
      </c>
      <c r="B54">
        <v>200</v>
      </c>
      <c r="C54">
        <f>(B54/B53)-1</f>
        <v>0.23456790123456783</v>
      </c>
      <c r="F54">
        <f ca="1">$D$4+$E$4*_xlfn.NORM.S.INV(RAND())</f>
        <v>-1.2844404393655834E-3</v>
      </c>
      <c r="M54" s="1">
        <v>45703</v>
      </c>
      <c r="N54">
        <v>64</v>
      </c>
      <c r="O54">
        <v>129</v>
      </c>
      <c r="P54">
        <v>167</v>
      </c>
      <c r="Q54" s="12">
        <f t="shared" si="1"/>
        <v>-8.9612158689687166E-2</v>
      </c>
      <c r="R54" s="12">
        <f t="shared" si="1"/>
        <v>0.10622221325530742</v>
      </c>
      <c r="S54" s="12">
        <f t="shared" si="1"/>
        <v>-5.970166986503796E-3</v>
      </c>
      <c r="W54" s="11">
        <f t="shared" ca="1" si="2"/>
        <v>-5.0942168995430893E-2</v>
      </c>
      <c r="X54" s="11">
        <f t="shared" ca="1" si="3"/>
        <v>0.1538464834406725</v>
      </c>
      <c r="Y54" s="11">
        <f t="shared" ca="1" si="4"/>
        <v>-0.15050085803692195</v>
      </c>
      <c r="Z54" s="11">
        <f ca="1">$O$4*W54+$O$5*X54+$O$6*Y54</f>
        <v>-1.937317997704719E-2</v>
      </c>
    </row>
    <row r="55" spans="1:26" x14ac:dyDescent="0.35">
      <c r="A55" s="1">
        <v>45709</v>
      </c>
      <c r="B55">
        <v>127</v>
      </c>
      <c r="C55">
        <f>(B55/B54)-1</f>
        <v>-0.36499999999999999</v>
      </c>
      <c r="F55">
        <f ca="1">$D$4+$E$4*_xlfn.NORM.S.INV(RAND())</f>
        <v>0.18983382935383392</v>
      </c>
      <c r="M55" s="1">
        <v>45704</v>
      </c>
      <c r="N55">
        <v>84</v>
      </c>
      <c r="O55">
        <v>108</v>
      </c>
      <c r="P55">
        <v>180</v>
      </c>
      <c r="Q55" s="12">
        <f t="shared" si="1"/>
        <v>0.27193371548364176</v>
      </c>
      <c r="R55" s="12">
        <f t="shared" si="1"/>
        <v>-0.17768117723745236</v>
      </c>
      <c r="S55" s="12">
        <f t="shared" si="1"/>
        <v>7.4963038473455326E-2</v>
      </c>
      <c r="W55" s="11">
        <f t="shared" ca="1" si="2"/>
        <v>-6.1025152010499052E-2</v>
      </c>
      <c r="X55" s="11">
        <f t="shared" ca="1" si="3"/>
        <v>-0.16617163873154997</v>
      </c>
      <c r="Y55" s="11">
        <f t="shared" ca="1" si="4"/>
        <v>-8.3114576194336084E-2</v>
      </c>
      <c r="Z55" s="11">
        <f ca="1">$O$4*W55+$O$5*X55+$O$6*Y55</f>
        <v>-9.9195925281965441E-2</v>
      </c>
    </row>
    <row r="56" spans="1:26" x14ac:dyDescent="0.35">
      <c r="A56" s="1">
        <v>45710</v>
      </c>
      <c r="B56">
        <v>143</v>
      </c>
      <c r="C56">
        <f>(B56/B55)-1</f>
        <v>0.12598425196850394</v>
      </c>
      <c r="F56">
        <f ca="1">$D$4+$E$4*_xlfn.NORM.S.INV(RAND())</f>
        <v>-0.22993050376828977</v>
      </c>
      <c r="M56" s="1">
        <v>45705</v>
      </c>
      <c r="N56">
        <v>65</v>
      </c>
      <c r="O56">
        <v>101</v>
      </c>
      <c r="P56">
        <v>155</v>
      </c>
      <c r="Q56" s="12">
        <f t="shared" si="1"/>
        <v>-0.25642952894767645</v>
      </c>
      <c r="R56" s="12">
        <f t="shared" si="1"/>
        <v>-6.7010710282960198E-2</v>
      </c>
      <c r="S56" s="12">
        <f t="shared" si="1"/>
        <v>-0.1495317339709637</v>
      </c>
      <c r="W56" s="11">
        <f t="shared" ca="1" si="2"/>
        <v>-0.14132697730646987</v>
      </c>
      <c r="X56" s="11">
        <f t="shared" ca="1" si="3"/>
        <v>-0.20712756060958964</v>
      </c>
      <c r="Y56" s="11">
        <f t="shared" ca="1" si="4"/>
        <v>0.21070917553628982</v>
      </c>
      <c r="Z56" s="11">
        <f ca="1">$O$4*W56+$O$5*X56+$O$6*Y56</f>
        <v>-5.5456306444577899E-2</v>
      </c>
    </row>
    <row r="57" spans="1:26" x14ac:dyDescent="0.35">
      <c r="A57" s="1">
        <v>45711</v>
      </c>
      <c r="B57">
        <v>122</v>
      </c>
      <c r="C57">
        <f>(B57/B56)-1</f>
        <v>-0.14685314685314688</v>
      </c>
      <c r="F57">
        <f ca="1">$D$4+$E$4*_xlfn.NORM.S.INV(RAND())</f>
        <v>-5.5057187941393554E-2</v>
      </c>
      <c r="M57" s="1">
        <v>45706</v>
      </c>
      <c r="N57">
        <v>60</v>
      </c>
      <c r="O57">
        <v>103</v>
      </c>
      <c r="P57">
        <v>177</v>
      </c>
      <c r="Q57" s="12">
        <f t="shared" si="1"/>
        <v>-8.004270767353637E-2</v>
      </c>
      <c r="R57" s="12">
        <f t="shared" si="1"/>
        <v>1.9608471388376337E-2</v>
      </c>
      <c r="S57" s="12">
        <f t="shared" si="1"/>
        <v>0.13272461565458246</v>
      </c>
      <c r="W57" s="11">
        <f t="shared" ca="1" si="2"/>
        <v>-1.4556748550989604E-2</v>
      </c>
      <c r="X57" s="11">
        <f t="shared" ca="1" si="3"/>
        <v>-3.4718592579540471E-2</v>
      </c>
      <c r="Y57" s="11">
        <f t="shared" ca="1" si="4"/>
        <v>-0.13138468423969607</v>
      </c>
      <c r="Z57" s="11">
        <f ca="1">$O$4*W57+$O$5*X57+$O$6*Y57</f>
        <v>-5.5653682466166809E-2</v>
      </c>
    </row>
    <row r="58" spans="1:26" x14ac:dyDescent="0.35">
      <c r="A58" s="1">
        <v>45712</v>
      </c>
      <c r="B58">
        <v>129</v>
      </c>
      <c r="C58">
        <f>(B58/B57)-1</f>
        <v>5.7377049180327822E-2</v>
      </c>
      <c r="F58">
        <f ca="1">$D$4+$E$4*_xlfn.NORM.S.INV(RAND())</f>
        <v>-6.5147894130278119E-2</v>
      </c>
      <c r="M58" s="1">
        <v>45707</v>
      </c>
      <c r="N58">
        <v>65</v>
      </c>
      <c r="O58">
        <v>116</v>
      </c>
      <c r="P58">
        <v>190</v>
      </c>
      <c r="Q58" s="12">
        <f t="shared" si="1"/>
        <v>8.0042707673536356E-2</v>
      </c>
      <c r="R58" s="12">
        <f t="shared" si="1"/>
        <v>0.11886120287672883</v>
      </c>
      <c r="S58" s="12">
        <f t="shared" si="1"/>
        <v>7.0874339586657092E-2</v>
      </c>
      <c r="W58" s="11">
        <f t="shared" ca="1" si="2"/>
        <v>0.15917516485527133</v>
      </c>
      <c r="X58" s="11">
        <f t="shared" ca="1" si="3"/>
        <v>-0.1687774659369797</v>
      </c>
      <c r="Y58" s="11">
        <f t="shared" ca="1" si="4"/>
        <v>-0.10228517213725537</v>
      </c>
      <c r="Z58" s="11">
        <f ca="1">$O$4*W58+$O$5*X58+$O$6*Y58</f>
        <v>-1.7648725480161977E-2</v>
      </c>
    </row>
    <row r="59" spans="1:26" x14ac:dyDescent="0.35">
      <c r="A59" s="1">
        <v>45713</v>
      </c>
      <c r="B59">
        <v>101</v>
      </c>
      <c r="C59">
        <f>(B59/B58)-1</f>
        <v>-0.21705426356589153</v>
      </c>
      <c r="F59">
        <f ca="1">$D$4+$E$4*_xlfn.NORM.S.INV(RAND())</f>
        <v>-0.11963685621156302</v>
      </c>
      <c r="M59" s="1">
        <v>45708</v>
      </c>
      <c r="N59">
        <v>61</v>
      </c>
      <c r="O59">
        <v>113</v>
      </c>
      <c r="P59">
        <v>190</v>
      </c>
      <c r="Q59" s="12">
        <f t="shared" si="1"/>
        <v>-6.3513405722325861E-2</v>
      </c>
      <c r="R59" s="12">
        <f t="shared" si="1"/>
        <v>-2.6202372394024072E-2</v>
      </c>
      <c r="S59" s="12">
        <f t="shared" si="1"/>
        <v>0</v>
      </c>
      <c r="W59" s="11">
        <f t="shared" ca="1" si="2"/>
        <v>0.16314283110971853</v>
      </c>
      <c r="X59" s="11">
        <f t="shared" ca="1" si="3"/>
        <v>9.0044161546860655E-3</v>
      </c>
      <c r="Y59" s="11">
        <f t="shared" ca="1" si="4"/>
        <v>-2.3109369009470877E-2</v>
      </c>
      <c r="Z59" s="11">
        <f ca="1">$O$4*W59+$O$5*X59+$O$6*Y59</f>
        <v>6.1025646587451972E-2</v>
      </c>
    </row>
    <row r="60" spans="1:26" x14ac:dyDescent="0.35">
      <c r="A60" s="1">
        <v>45714</v>
      </c>
      <c r="B60">
        <v>139</v>
      </c>
      <c r="C60">
        <f>(B60/B59)-1</f>
        <v>0.37623762376237613</v>
      </c>
      <c r="F60">
        <f ca="1">$D$4+$E$4*_xlfn.NORM.S.INV(RAND())</f>
        <v>0.24360017203190376</v>
      </c>
      <c r="M60" s="1">
        <v>45709</v>
      </c>
      <c r="N60">
        <v>90</v>
      </c>
      <c r="O60">
        <v>100</v>
      </c>
      <c r="P60">
        <v>179</v>
      </c>
      <c r="Q60" s="12">
        <f t="shared" si="1"/>
        <v>0.38893580615695389</v>
      </c>
      <c r="R60" s="12">
        <f t="shared" si="1"/>
        <v>-0.12221763272424915</v>
      </c>
      <c r="S60" s="12">
        <f t="shared" si="1"/>
        <v>-5.9638266319731105E-2</v>
      </c>
      <c r="W60" s="11">
        <f t="shared" ca="1" si="2"/>
        <v>-8.0976794874912217E-2</v>
      </c>
      <c r="X60" s="11">
        <f t="shared" ca="1" si="3"/>
        <v>9.3510576235978235E-2</v>
      </c>
      <c r="Y60" s="11">
        <f t="shared" ca="1" si="4"/>
        <v>0.1723559095081999</v>
      </c>
      <c r="Z60" s="11">
        <f ca="1">$O$4*W60+$O$5*X60+$O$6*Y60</f>
        <v>4.7369227773288544E-2</v>
      </c>
    </row>
    <row r="61" spans="1:26" x14ac:dyDescent="0.35">
      <c r="A61" s="1">
        <v>45715</v>
      </c>
      <c r="B61">
        <v>190</v>
      </c>
      <c r="C61">
        <f>(B61/B60)-1</f>
        <v>0.36690647482014382</v>
      </c>
      <c r="F61">
        <f ca="1">$D$4+$E$4*_xlfn.NORM.S.INV(RAND())</f>
        <v>-3.0008517980984709E-2</v>
      </c>
      <c r="M61" s="1">
        <v>45710</v>
      </c>
      <c r="N61">
        <v>82</v>
      </c>
      <c r="O61">
        <v>115</v>
      </c>
      <c r="P61">
        <v>178</v>
      </c>
      <c r="Q61" s="12">
        <f t="shared" si="1"/>
        <v>-9.3090423066011979E-2</v>
      </c>
      <c r="R61" s="12">
        <f t="shared" si="1"/>
        <v>0.13976194237515863</v>
      </c>
      <c r="S61" s="12">
        <f t="shared" si="1"/>
        <v>-5.6022555486698981E-3</v>
      </c>
      <c r="W61" s="11">
        <f t="shared" ca="1" si="2"/>
        <v>-4.0731208732792228E-2</v>
      </c>
      <c r="X61" s="11">
        <f t="shared" ca="1" si="3"/>
        <v>-2.0352778414420292E-2</v>
      </c>
      <c r="Y61" s="11">
        <f t="shared" ca="1" si="4"/>
        <v>-1.472582364601786E-2</v>
      </c>
      <c r="Z61" s="11">
        <f ca="1">$O$4*W61+$O$5*X61+$O$6*Y61</f>
        <v>-2.6816064111248337E-2</v>
      </c>
    </row>
    <row r="62" spans="1:26" x14ac:dyDescent="0.35">
      <c r="A62" s="1">
        <v>45716</v>
      </c>
      <c r="B62">
        <v>162</v>
      </c>
      <c r="C62">
        <f>(B62/B61)-1</f>
        <v>-0.14736842105263159</v>
      </c>
      <c r="F62">
        <f ca="1">$D$4+$E$4*_xlfn.NORM.S.INV(RAND())</f>
        <v>-0.19359240520171339</v>
      </c>
      <c r="M62" s="1">
        <v>45711</v>
      </c>
      <c r="N62">
        <v>83</v>
      </c>
      <c r="O62">
        <v>125</v>
      </c>
      <c r="P62">
        <v>194</v>
      </c>
      <c r="Q62" s="12">
        <f t="shared" si="1"/>
        <v>1.212136053234482E-2</v>
      </c>
      <c r="R62" s="12">
        <f t="shared" si="1"/>
        <v>8.3381608939051E-2</v>
      </c>
      <c r="S62" s="12">
        <f t="shared" si="1"/>
        <v>8.6074608771242983E-2</v>
      </c>
      <c r="W62" s="11">
        <f t="shared" ca="1" si="2"/>
        <v>0.19186619842983191</v>
      </c>
      <c r="X62" s="11">
        <f t="shared" ca="1" si="3"/>
        <v>0.12655930620068059</v>
      </c>
      <c r="Y62" s="11">
        <f t="shared" ca="1" si="4"/>
        <v>-0.14034275312441521</v>
      </c>
      <c r="Z62" s="11">
        <f ca="1">$O$4*W62+$O$5*X62+$O$6*Y62</f>
        <v>7.2611445294812393E-2</v>
      </c>
    </row>
    <row r="63" spans="1:26" x14ac:dyDescent="0.35">
      <c r="A63" s="1">
        <v>45717</v>
      </c>
      <c r="B63">
        <v>199</v>
      </c>
      <c r="C63">
        <f>(B63/B62)-1</f>
        <v>0.22839506172839497</v>
      </c>
      <c r="F63">
        <f ca="1">$D$4+$E$4*_xlfn.NORM.S.INV(RAND())</f>
        <v>-0.12250573238263877</v>
      </c>
      <c r="M63" s="1">
        <v>45712</v>
      </c>
      <c r="N63">
        <v>81</v>
      </c>
      <c r="O63">
        <v>104</v>
      </c>
      <c r="P63">
        <v>163</v>
      </c>
      <c r="Q63" s="12">
        <f t="shared" si="1"/>
        <v>-2.4391453124159124E-2</v>
      </c>
      <c r="R63" s="12">
        <f t="shared" si="1"/>
        <v>-0.1839228381609285</v>
      </c>
      <c r="S63" s="12">
        <f t="shared" si="1"/>
        <v>-0.17410795825656578</v>
      </c>
      <c r="W63" s="11">
        <f t="shared" ca="1" si="2"/>
        <v>0.12301299225562962</v>
      </c>
      <c r="X63" s="11">
        <f t="shared" ca="1" si="3"/>
        <v>6.4796327495838371E-2</v>
      </c>
      <c r="Y63" s="11">
        <f t="shared" ca="1" si="4"/>
        <v>9.0314706568518698E-4</v>
      </c>
      <c r="Z63" s="11">
        <f ca="1">$O$4*W63+$O$5*X63+$O$6*Y63</f>
        <v>6.8915039270708925E-2</v>
      </c>
    </row>
    <row r="64" spans="1:26" x14ac:dyDescent="0.35">
      <c r="A64" s="1">
        <v>45718</v>
      </c>
      <c r="B64">
        <v>121</v>
      </c>
      <c r="C64">
        <f>(B64/B63)-1</f>
        <v>-0.39195979899497491</v>
      </c>
      <c r="F64">
        <f ca="1">$D$4+$E$4*_xlfn.NORM.S.INV(RAND())</f>
        <v>0.14008922294614992</v>
      </c>
      <c r="M64" s="1">
        <v>45713</v>
      </c>
      <c r="N64">
        <v>61</v>
      </c>
      <c r="O64">
        <v>104</v>
      </c>
      <c r="P64">
        <v>177</v>
      </c>
      <c r="Q64" s="12">
        <f t="shared" si="1"/>
        <v>-0.2835752904991275</v>
      </c>
      <c r="R64" s="12">
        <f t="shared" si="1"/>
        <v>0</v>
      </c>
      <c r="S64" s="12">
        <f t="shared" si="1"/>
        <v>8.2399531767066755E-2</v>
      </c>
      <c r="W64" s="11">
        <f t="shared" ca="1" si="2"/>
        <v>-4.7528276033211019E-2</v>
      </c>
      <c r="X64" s="11">
        <f t="shared" ca="1" si="3"/>
        <v>-5.5234275876884491E-3</v>
      </c>
      <c r="Y64" s="11">
        <f t="shared" ca="1" si="4"/>
        <v>8.021534286811477E-2</v>
      </c>
      <c r="Z64" s="11">
        <f ca="1">$O$4*W64+$O$5*X64+$O$6*Y64</f>
        <v>3.3962641708434847E-3</v>
      </c>
    </row>
    <row r="65" spans="1:26" x14ac:dyDescent="0.35">
      <c r="A65" s="1">
        <v>45719</v>
      </c>
      <c r="B65">
        <v>167</v>
      </c>
      <c r="C65">
        <f>(B65/B64)-1</f>
        <v>0.38016528925619841</v>
      </c>
      <c r="F65">
        <f ca="1">$D$4+$E$4*_xlfn.NORM.S.INV(RAND())</f>
        <v>-4.2154072005551393E-2</v>
      </c>
      <c r="M65" s="1">
        <v>45714</v>
      </c>
      <c r="N65">
        <v>68</v>
      </c>
      <c r="O65">
        <v>110</v>
      </c>
      <c r="P65">
        <v>188</v>
      </c>
      <c r="Q65" s="12">
        <f t="shared" si="1"/>
        <v>0.10863384100279537</v>
      </c>
      <c r="R65" s="12">
        <f t="shared" si="1"/>
        <v>5.6089466651043578E-2</v>
      </c>
      <c r="S65" s="12">
        <f t="shared" si="1"/>
        <v>6.0292230256120044E-2</v>
      </c>
      <c r="W65" s="11">
        <f t="shared" ca="1" si="2"/>
        <v>-9.1686691620498958E-2</v>
      </c>
      <c r="X65" s="11">
        <f t="shared" ca="1" si="3"/>
        <v>-3.2091417182170262E-2</v>
      </c>
      <c r="Y65" s="11">
        <f t="shared" ca="1" si="4"/>
        <v>8.9399342678781503E-3</v>
      </c>
      <c r="Z65" s="11">
        <f ca="1">$O$4*W65+$O$5*X65+$O$6*Y65</f>
        <v>-4.3620121522487218E-2</v>
      </c>
    </row>
    <row r="66" spans="1:26" x14ac:dyDescent="0.35">
      <c r="A66" s="1">
        <v>45720</v>
      </c>
      <c r="B66">
        <v>104</v>
      </c>
      <c r="C66">
        <f>(B66/B65)-1</f>
        <v>-0.3772455089820359</v>
      </c>
      <c r="F66">
        <f ca="1">$D$4+$E$4*_xlfn.NORM.S.INV(RAND())</f>
        <v>-7.3087306771896829E-2</v>
      </c>
      <c r="M66" s="1">
        <v>45715</v>
      </c>
      <c r="N66">
        <v>89</v>
      </c>
      <c r="O66">
        <v>106</v>
      </c>
      <c r="P66">
        <v>180</v>
      </c>
      <c r="Q66" s="12">
        <f t="shared" si="1"/>
        <v>0.26912866455603313</v>
      </c>
      <c r="R66" s="12">
        <f t="shared" si="1"/>
        <v>-3.7041271680349097E-2</v>
      </c>
      <c r="S66" s="12">
        <f t="shared" si="1"/>
        <v>-4.348511193973878E-2</v>
      </c>
      <c r="W66" s="11">
        <f t="shared" ca="1" si="2"/>
        <v>5.4301658370830383E-2</v>
      </c>
      <c r="X66" s="11">
        <f t="shared" ca="1" si="3"/>
        <v>0.11199143775160336</v>
      </c>
      <c r="Y66" s="11">
        <f t="shared" ca="1" si="4"/>
        <v>-0.1228504398973002</v>
      </c>
      <c r="Z66" s="11">
        <f ca="1">$O$4*W66+$O$5*X66+$O$6*Y66</f>
        <v>1.8462962704623102E-2</v>
      </c>
    </row>
    <row r="67" spans="1:26" x14ac:dyDescent="0.35">
      <c r="A67" s="1">
        <v>45721</v>
      </c>
      <c r="B67">
        <v>152</v>
      </c>
      <c r="C67">
        <f>(B67/B66)-1</f>
        <v>0.46153846153846145</v>
      </c>
      <c r="F67">
        <f ca="1">$D$4+$E$4*_xlfn.NORM.S.INV(RAND())</f>
        <v>0.37054159087441063</v>
      </c>
      <c r="M67" s="1">
        <v>45716</v>
      </c>
      <c r="N67">
        <v>74</v>
      </c>
      <c r="O67">
        <v>117</v>
      </c>
      <c r="P67">
        <v>179</v>
      </c>
      <c r="Q67" s="12">
        <f t="shared" si="1"/>
        <v>-0.18457127652797004</v>
      </c>
      <c r="R67" s="12">
        <f t="shared" si="1"/>
        <v>9.8734840685689051E-2</v>
      </c>
      <c r="S67" s="12">
        <f t="shared" si="1"/>
        <v>-5.5710450494553601E-3</v>
      </c>
      <c r="W67" s="11">
        <f t="shared" ca="1" si="2"/>
        <v>8.3536829788217887E-2</v>
      </c>
      <c r="X67" s="11">
        <f t="shared" ca="1" si="3"/>
        <v>7.1494345180948202E-2</v>
      </c>
      <c r="Y67" s="11">
        <f t="shared" ca="1" si="4"/>
        <v>0.18224449739721399</v>
      </c>
      <c r="Z67" s="11">
        <f ca="1">$O$4*W67+$O$5*X67+$O$6*Y67</f>
        <v>0.10953638468873581</v>
      </c>
    </row>
    <row r="68" spans="1:26" x14ac:dyDescent="0.35">
      <c r="A68" s="1">
        <v>45722</v>
      </c>
      <c r="B68">
        <v>109</v>
      </c>
      <c r="C68">
        <f>(B68/B67)-1</f>
        <v>-0.28289473684210531</v>
      </c>
      <c r="F68">
        <f ca="1">$D$4+$E$4*_xlfn.NORM.S.INV(RAND())</f>
        <v>0.30315000391564639</v>
      </c>
      <c r="M68" s="1">
        <v>45717</v>
      </c>
      <c r="N68">
        <v>60</v>
      </c>
      <c r="O68">
        <v>100</v>
      </c>
      <c r="P68">
        <v>155</v>
      </c>
      <c r="Q68" s="12">
        <f t="shared" si="1"/>
        <v>-0.20972053098206903</v>
      </c>
      <c r="R68" s="12">
        <f t="shared" si="1"/>
        <v>-0.15700374880966481</v>
      </c>
      <c r="S68" s="12">
        <f t="shared" si="1"/>
        <v>-0.14396068892150835</v>
      </c>
      <c r="W68" s="11">
        <f t="shared" ca="1" si="2"/>
        <v>-1.9214624683940713E-2</v>
      </c>
      <c r="X68" s="11">
        <f t="shared" ca="1" si="3"/>
        <v>-0.11426094992338187</v>
      </c>
      <c r="Y68" s="11">
        <f t="shared" ca="1" si="4"/>
        <v>4.5975422681349708E-2</v>
      </c>
      <c r="Z68" s="11">
        <f ca="1">$O$4*W68+$O$5*X68+$O$6*Y68</f>
        <v>-2.8171508046185935E-2</v>
      </c>
    </row>
    <row r="69" spans="1:26" x14ac:dyDescent="0.35">
      <c r="A69" s="1">
        <v>45723</v>
      </c>
      <c r="B69">
        <v>153</v>
      </c>
      <c r="C69">
        <f>(B69/B68)-1</f>
        <v>0.40366972477064222</v>
      </c>
      <c r="F69">
        <f ca="1">$D$4+$E$4*_xlfn.NORM.S.INV(RAND())</f>
        <v>-0.46305614388571648</v>
      </c>
      <c r="M69" s="1">
        <v>45718</v>
      </c>
      <c r="N69">
        <v>71</v>
      </c>
      <c r="O69">
        <v>102</v>
      </c>
      <c r="P69">
        <v>171</v>
      </c>
      <c r="Q69" s="12">
        <f t="shared" si="1"/>
        <v>0.16833531481921474</v>
      </c>
      <c r="R69" s="12">
        <f t="shared" si="1"/>
        <v>1.980262729617973E-2</v>
      </c>
      <c r="S69" s="12">
        <f t="shared" si="1"/>
        <v>9.8238439583413259E-2</v>
      </c>
      <c r="W69" s="11">
        <f t="shared" ca="1" si="2"/>
        <v>-0.3291365893186517</v>
      </c>
      <c r="X69" s="11">
        <f t="shared" ca="1" si="3"/>
        <v>-1.571576213906371E-2</v>
      </c>
      <c r="Y69" s="11">
        <f t="shared" ca="1" si="4"/>
        <v>0.12044938612372701</v>
      </c>
      <c r="Z69" s="11">
        <f ca="1">$O$4*W69+$O$5*X69+$O$6*Y69</f>
        <v>-0.10023454853206172</v>
      </c>
    </row>
    <row r="70" spans="1:26" x14ac:dyDescent="0.35">
      <c r="A70" s="1">
        <v>45724</v>
      </c>
      <c r="B70">
        <v>138</v>
      </c>
      <c r="C70">
        <f>(B70/B69)-1</f>
        <v>-9.8039215686274495E-2</v>
      </c>
      <c r="F70">
        <f ca="1">$D$4+$E$4*_xlfn.NORM.S.INV(RAND())</f>
        <v>0.59531131649541802</v>
      </c>
      <c r="M70" s="1">
        <v>45719</v>
      </c>
      <c r="N70">
        <v>70</v>
      </c>
      <c r="O70">
        <v>116</v>
      </c>
      <c r="P70">
        <v>165</v>
      </c>
      <c r="Q70" s="12">
        <f t="shared" si="1"/>
        <v>-1.4184634991956413E-2</v>
      </c>
      <c r="R70" s="12">
        <f t="shared" si="1"/>
        <v>0.12861737782209354</v>
      </c>
      <c r="S70" s="12">
        <f t="shared" si="1"/>
        <v>-3.5718082602079232E-2</v>
      </c>
      <c r="W70" s="11">
        <f t="shared" ca="1" si="2"/>
        <v>4.1359082100720687E-2</v>
      </c>
      <c r="X70" s="11">
        <f t="shared" ca="1" si="3"/>
        <v>0.1188124575294332</v>
      </c>
      <c r="Y70" s="11">
        <f t="shared" ca="1" si="4"/>
        <v>0.21837072491091275</v>
      </c>
      <c r="Z70" s="11">
        <f ca="1">$O$4*W70+$O$5*X70+$O$6*Y70</f>
        <v>0.11769858757239206</v>
      </c>
    </row>
    <row r="71" spans="1:26" x14ac:dyDescent="0.35">
      <c r="A71" s="1">
        <v>45725</v>
      </c>
      <c r="B71">
        <v>193</v>
      </c>
      <c r="C71">
        <f>(B71/B70)-1</f>
        <v>0.39855072463768115</v>
      </c>
      <c r="F71">
        <f ca="1">$D$4+$E$4*_xlfn.NORM.S.INV(RAND())</f>
        <v>-5.2178089682487896E-2</v>
      </c>
      <c r="M71" s="1">
        <v>45720</v>
      </c>
      <c r="N71">
        <v>65</v>
      </c>
      <c r="O71">
        <v>124</v>
      </c>
      <c r="P71">
        <v>170</v>
      </c>
      <c r="Q71" s="12">
        <f t="shared" si="1"/>
        <v>-7.4107972153721849E-2</v>
      </c>
      <c r="R71" s="12">
        <f t="shared" si="1"/>
        <v>6.6691374498672143E-2</v>
      </c>
      <c r="S71" s="12">
        <f t="shared" si="1"/>
        <v>2.9852963149681128E-2</v>
      </c>
      <c r="W71" s="11">
        <f t="shared" ca="1" si="2"/>
        <v>6.9570774157979035E-2</v>
      </c>
      <c r="X71" s="11">
        <f t="shared" ca="1" si="3"/>
        <v>0.27293716413904073</v>
      </c>
      <c r="Y71" s="11">
        <f t="shared" ca="1" si="4"/>
        <v>-1.4485888087155072E-2</v>
      </c>
      <c r="Z71" s="11">
        <f ca="1">$O$4*W71+$O$5*X71+$O$6*Y71</f>
        <v>0.10536369247875731</v>
      </c>
    </row>
    <row r="72" spans="1:26" x14ac:dyDescent="0.35">
      <c r="A72" s="1">
        <v>45726</v>
      </c>
      <c r="B72">
        <v>104</v>
      </c>
      <c r="C72">
        <f>(B72/B71)-1</f>
        <v>-0.46113989637305697</v>
      </c>
      <c r="F72">
        <f ca="1">$D$4+$E$4*_xlfn.NORM.S.INV(RAND())</f>
        <v>0.22727673125415221</v>
      </c>
      <c r="M72" s="1">
        <v>45721</v>
      </c>
      <c r="N72">
        <v>62</v>
      </c>
      <c r="O72">
        <v>119</v>
      </c>
      <c r="P72">
        <v>159</v>
      </c>
      <c r="Q72" s="12">
        <f t="shared" si="1"/>
        <v>-4.7252884850545497E-2</v>
      </c>
      <c r="R72" s="12">
        <f t="shared" si="1"/>
        <v>-4.115807249350744E-2</v>
      </c>
      <c r="S72" s="12">
        <f t="shared" si="1"/>
        <v>-6.6894234830030236E-2</v>
      </c>
      <c r="W72" s="11">
        <f t="shared" ca="1" si="2"/>
        <v>1.8780779551382815E-2</v>
      </c>
      <c r="X72" s="11">
        <f t="shared" ca="1" si="3"/>
        <v>0.10353310301436915</v>
      </c>
      <c r="Y72" s="11">
        <f t="shared" ca="1" si="4"/>
        <v>-0.21860069697417758</v>
      </c>
      <c r="Z72" s="11">
        <f ca="1">$O$4*W72+$O$5*X72+$O$6*Y72</f>
        <v>-2.7007966367389405E-2</v>
      </c>
    </row>
    <row r="73" spans="1:26" x14ac:dyDescent="0.35">
      <c r="A73" s="1">
        <v>45727</v>
      </c>
      <c r="B73">
        <v>179</v>
      </c>
      <c r="C73">
        <f>(B73/B72)-1</f>
        <v>0.72115384615384626</v>
      </c>
      <c r="F73">
        <f ca="1">$D$4+$E$4*_xlfn.NORM.S.INV(RAND())</f>
        <v>-0.24973764794746856</v>
      </c>
      <c r="M73" s="1">
        <v>45722</v>
      </c>
      <c r="N73">
        <v>79</v>
      </c>
      <c r="O73">
        <v>129</v>
      </c>
      <c r="P73">
        <v>158</v>
      </c>
      <c r="Q73" s="12">
        <f t="shared" si="1"/>
        <v>0.24231346742192991</v>
      </c>
      <c r="R73" s="12">
        <f t="shared" si="1"/>
        <v>8.0688911250142659E-2</v>
      </c>
      <c r="S73" s="12">
        <f t="shared" si="1"/>
        <v>-6.309169193264721E-3</v>
      </c>
      <c r="W73" s="11">
        <f t="shared" ca="1" si="2"/>
        <v>-0.13547069970984302</v>
      </c>
      <c r="X73" s="11">
        <f t="shared" ca="1" si="3"/>
        <v>-6.5111566281285949E-2</v>
      </c>
      <c r="Y73" s="11">
        <f t="shared" ca="1" si="4"/>
        <v>-0.19844415706069107</v>
      </c>
      <c r="Z73" s="11">
        <f ca="1">$O$4*W73+$O$5*X73+$O$6*Y73</f>
        <v>-0.13325499688653031</v>
      </c>
    </row>
    <row r="74" spans="1:26" x14ac:dyDescent="0.35">
      <c r="A74" s="1">
        <v>45728</v>
      </c>
      <c r="B74">
        <v>178</v>
      </c>
      <c r="C74">
        <f>(B74/B73)-1</f>
        <v>-5.5865921787709993E-3</v>
      </c>
      <c r="F74">
        <f ca="1">$D$4+$E$4*_xlfn.NORM.S.INV(RAND())</f>
        <v>-0.27668627454623901</v>
      </c>
      <c r="M74" s="1">
        <v>45723</v>
      </c>
      <c r="N74">
        <v>61</v>
      </c>
      <c r="O74">
        <v>112</v>
      </c>
      <c r="P74">
        <v>177</v>
      </c>
      <c r="Q74" s="12">
        <f t="shared" si="1"/>
        <v>-0.25857398829371026</v>
      </c>
      <c r="R74" s="12">
        <f t="shared" si="1"/>
        <v>-0.1413135330665776</v>
      </c>
      <c r="S74" s="12">
        <f t="shared" si="1"/>
        <v>0.11355469954686231</v>
      </c>
      <c r="W74" s="11">
        <f t="shared" ca="1" si="2"/>
        <v>8.9053253658164355E-2</v>
      </c>
      <c r="X74" s="11">
        <f t="shared" ca="1" si="3"/>
        <v>-5.4389504735811778E-2</v>
      </c>
      <c r="Y74" s="11">
        <f t="shared" ca="1" si="4"/>
        <v>0.27388387549256243</v>
      </c>
      <c r="Z74" s="11">
        <f ca="1">$O$4*W74+$O$5*X74+$O$6*Y74</f>
        <v>0.10146961269029094</v>
      </c>
    </row>
    <row r="75" spans="1:26" x14ac:dyDescent="0.35">
      <c r="A75" s="1">
        <v>45729</v>
      </c>
      <c r="B75">
        <v>109</v>
      </c>
      <c r="C75">
        <f>(B75/B74)-1</f>
        <v>-0.38764044943820219</v>
      </c>
      <c r="F75">
        <f ca="1">$D$4+$E$4*_xlfn.NORM.S.INV(RAND())</f>
        <v>-0.13616075351396423</v>
      </c>
      <c r="M75" s="1">
        <v>45724</v>
      </c>
      <c r="N75">
        <v>89</v>
      </c>
      <c r="O75">
        <v>106</v>
      </c>
      <c r="P75">
        <v>163</v>
      </c>
      <c r="Q75" s="12">
        <f t="shared" ref="Q75:S138" si="6">LN(N75/N74)</f>
        <v>0.37776250555882862</v>
      </c>
      <c r="R75" s="12">
        <f t="shared" si="6"/>
        <v>-5.5059777183027431E-2</v>
      </c>
      <c r="S75" s="12">
        <f t="shared" si="6"/>
        <v>-8.2399531767066866E-2</v>
      </c>
      <c r="W75" s="11">
        <f t="shared" ref="W75:W138" ca="1" si="7">_xlfn.NORM.INV(RAND(),$T$10,$T$13)</f>
        <v>-5.2261960135570551E-2</v>
      </c>
      <c r="X75" s="11">
        <f t="shared" ref="X75:X138" ca="1" si="8">_xlfn.NORM.INV(RAND(),$U$10,$U$13)</f>
        <v>-0.14072932022889742</v>
      </c>
      <c r="Y75" s="11">
        <f t="shared" ref="Y75:Y138" ca="1" si="9">_xlfn.NORM.INV(RAND(),$V$10,$V$13)</f>
        <v>0.10893665622175826</v>
      </c>
      <c r="Z75" s="11">
        <f ca="1">$O$4*W75+$O$5*X75+$O$6*Y75</f>
        <v>-3.0442583256369976E-2</v>
      </c>
    </row>
    <row r="76" spans="1:26" x14ac:dyDescent="0.35">
      <c r="A76" s="1">
        <v>45730</v>
      </c>
      <c r="B76">
        <v>131</v>
      </c>
      <c r="C76">
        <f>(B76/B75)-1</f>
        <v>0.201834862385321</v>
      </c>
      <c r="F76">
        <f ca="1">$D$4+$E$4*_xlfn.NORM.S.INV(RAND())</f>
        <v>-0.13990139950229963</v>
      </c>
      <c r="M76" s="1">
        <v>45725</v>
      </c>
      <c r="N76">
        <v>86</v>
      </c>
      <c r="O76">
        <v>117</v>
      </c>
      <c r="P76">
        <v>200</v>
      </c>
      <c r="Q76" s="12">
        <f t="shared" si="6"/>
        <v>-3.4289073478632075E-2</v>
      </c>
      <c r="R76" s="12">
        <f t="shared" si="6"/>
        <v>9.8734840685689051E-2</v>
      </c>
      <c r="S76" s="12">
        <f t="shared" si="6"/>
        <v>0.20456716574127437</v>
      </c>
      <c r="W76" s="11">
        <f t="shared" ca="1" si="7"/>
        <v>0.1124720479844476</v>
      </c>
      <c r="X76" s="11">
        <f t="shared" ca="1" si="8"/>
        <v>-0.3363418994353739</v>
      </c>
      <c r="Y76" s="11">
        <f t="shared" ca="1" si="9"/>
        <v>-5.0534493645872897E-2</v>
      </c>
      <c r="Z76" s="11">
        <f ca="1">$O$4*W76+$O$5*X76+$O$6*Y76</f>
        <v>-7.1074098730595003E-2</v>
      </c>
    </row>
    <row r="77" spans="1:26" x14ac:dyDescent="0.35">
      <c r="A77" s="1">
        <v>45731</v>
      </c>
      <c r="B77">
        <v>185</v>
      </c>
      <c r="C77">
        <f>(B77/B76)-1</f>
        <v>0.41221374045801529</v>
      </c>
      <c r="F77">
        <f ca="1">$D$4+$E$4*_xlfn.NORM.S.INV(RAND())</f>
        <v>0.44296741270172585</v>
      </c>
      <c r="M77" s="1">
        <v>45726</v>
      </c>
      <c r="N77">
        <v>89</v>
      </c>
      <c r="O77">
        <v>129</v>
      </c>
      <c r="P77">
        <v>157</v>
      </c>
      <c r="Q77" s="12">
        <f t="shared" si="6"/>
        <v>3.4289073478632165E-2</v>
      </c>
      <c r="R77" s="12">
        <f t="shared" si="6"/>
        <v>9.7638469563916072E-2</v>
      </c>
      <c r="S77" s="12">
        <f t="shared" si="6"/>
        <v>-0.24207156119972859</v>
      </c>
      <c r="W77" s="11">
        <f t="shared" ca="1" si="7"/>
        <v>1.5933809957803012E-3</v>
      </c>
      <c r="X77" s="11">
        <f t="shared" ca="1" si="8"/>
        <v>-9.4440262365224875E-2</v>
      </c>
      <c r="Y77" s="11">
        <f t="shared" ca="1" si="9"/>
        <v>-4.4916979996798244E-2</v>
      </c>
      <c r="Z77" s="11">
        <f ca="1">$O$4*W77+$O$5*X77+$O$6*Y77</f>
        <v>-4.1169820310294813E-2</v>
      </c>
    </row>
    <row r="78" spans="1:26" x14ac:dyDescent="0.35">
      <c r="A78" s="1">
        <v>45732</v>
      </c>
      <c r="B78">
        <v>178</v>
      </c>
      <c r="C78">
        <f>(B78/B77)-1</f>
        <v>-3.7837837837837784E-2</v>
      </c>
      <c r="F78">
        <f ca="1">$D$4+$E$4*_xlfn.NORM.S.INV(RAND())</f>
        <v>5.6098042125144798E-2</v>
      </c>
      <c r="M78" s="1">
        <v>45727</v>
      </c>
      <c r="N78">
        <v>85</v>
      </c>
      <c r="O78">
        <v>104</v>
      </c>
      <c r="P78">
        <v>184</v>
      </c>
      <c r="Q78" s="12">
        <f t="shared" si="6"/>
        <v>-4.5985113241823382E-2</v>
      </c>
      <c r="R78" s="12">
        <f t="shared" si="6"/>
        <v>-0.21542150522029946</v>
      </c>
      <c r="S78" s="12">
        <f t="shared" si="6"/>
        <v>0.15868995226067753</v>
      </c>
      <c r="W78" s="11">
        <f t="shared" ca="1" si="7"/>
        <v>0.21697405196691688</v>
      </c>
      <c r="X78" s="11">
        <f t="shared" ca="1" si="8"/>
        <v>0.12874580074153599</v>
      </c>
      <c r="Y78" s="11">
        <f t="shared" ca="1" si="9"/>
        <v>0.12373752845205892</v>
      </c>
      <c r="Z78" s="11">
        <f ca="1">$O$4*W78+$O$5*X78+$O$6*Y78</f>
        <v>0.16253461954484524</v>
      </c>
    </row>
    <row r="79" spans="1:26" x14ac:dyDescent="0.35">
      <c r="A79" s="1">
        <v>45733</v>
      </c>
      <c r="B79">
        <v>143</v>
      </c>
      <c r="C79">
        <f>(B79/B78)-1</f>
        <v>-0.1966292134831461</v>
      </c>
      <c r="F79">
        <f ca="1">$D$4+$E$4*_xlfn.NORM.S.INV(RAND())</f>
        <v>0.13821471517143968</v>
      </c>
      <c r="M79" s="1">
        <v>45728</v>
      </c>
      <c r="N79">
        <v>85</v>
      </c>
      <c r="O79">
        <v>119</v>
      </c>
      <c r="P79">
        <v>173</v>
      </c>
      <c r="Q79" s="12">
        <f t="shared" si="6"/>
        <v>0</v>
      </c>
      <c r="R79" s="12">
        <f t="shared" si="6"/>
        <v>0.13473259397015666</v>
      </c>
      <c r="S79" s="12">
        <f t="shared" si="6"/>
        <v>-6.1644163111206719E-2</v>
      </c>
      <c r="W79" s="11">
        <f t="shared" ca="1" si="7"/>
        <v>-9.2541242976190291E-2</v>
      </c>
      <c r="X79" s="11">
        <f t="shared" ca="1" si="8"/>
        <v>-0.10545027205502194</v>
      </c>
      <c r="Y79" s="11">
        <f t="shared" ca="1" si="9"/>
        <v>-7.6011566497061686E-3</v>
      </c>
      <c r="Z79" s="11">
        <f ca="1">$O$4*W79+$O$5*X79+$O$6*Y79</f>
        <v>-7.0931925801894544E-2</v>
      </c>
    </row>
    <row r="80" spans="1:26" x14ac:dyDescent="0.35">
      <c r="A80" s="1">
        <v>45734</v>
      </c>
      <c r="B80">
        <v>116</v>
      </c>
      <c r="C80">
        <f>(B80/B79)-1</f>
        <v>-0.18881118881118886</v>
      </c>
      <c r="F80">
        <f ca="1">$D$4+$E$4*_xlfn.NORM.S.INV(RAND())</f>
        <v>0.16800684898291318</v>
      </c>
      <c r="M80" s="1">
        <v>45729</v>
      </c>
      <c r="N80">
        <v>66</v>
      </c>
      <c r="O80">
        <v>128</v>
      </c>
      <c r="P80">
        <v>196</v>
      </c>
      <c r="Q80" s="12">
        <f t="shared" si="6"/>
        <v>-0.25299651446389088</v>
      </c>
      <c r="R80" s="12">
        <f t="shared" si="6"/>
        <v>7.2906770808087731E-2</v>
      </c>
      <c r="S80" s="12">
        <f t="shared" si="6"/>
        <v>0.12482306473273837</v>
      </c>
      <c r="W80" s="11">
        <f t="shared" ca="1" si="7"/>
        <v>0.17552817851697167</v>
      </c>
      <c r="X80" s="11">
        <f t="shared" ca="1" si="8"/>
        <v>-3.9439854702394125E-2</v>
      </c>
      <c r="Y80" s="11">
        <f t="shared" ca="1" si="9"/>
        <v>-4.2184162550612726E-2</v>
      </c>
      <c r="Z80" s="11">
        <f ca="1">$O$4*W80+$O$5*X80+$O$6*Y80</f>
        <v>4.5724066230886609E-2</v>
      </c>
    </row>
    <row r="81" spans="1:26" x14ac:dyDescent="0.35">
      <c r="A81" s="1">
        <v>45735</v>
      </c>
      <c r="B81">
        <v>132</v>
      </c>
      <c r="C81">
        <f>(B81/B80)-1</f>
        <v>0.13793103448275867</v>
      </c>
      <c r="F81">
        <f ca="1">$D$4+$E$4*_xlfn.NORM.S.INV(RAND())</f>
        <v>-8.6502290606269003E-2</v>
      </c>
      <c r="M81" s="1">
        <v>45730</v>
      </c>
      <c r="N81">
        <v>87</v>
      </c>
      <c r="O81">
        <v>120</v>
      </c>
      <c r="P81">
        <v>199</v>
      </c>
      <c r="Q81" s="12">
        <f t="shared" si="6"/>
        <v>0.27625337662815813</v>
      </c>
      <c r="R81" s="12">
        <f t="shared" si="6"/>
        <v>-6.4538521137571178E-2</v>
      </c>
      <c r="S81" s="12">
        <f t="shared" si="6"/>
        <v>1.5190165493975238E-2</v>
      </c>
      <c r="W81" s="11">
        <f t="shared" ca="1" si="7"/>
        <v>-6.1083766862702294E-3</v>
      </c>
      <c r="X81" s="11">
        <f t="shared" ca="1" si="8"/>
        <v>9.6400880902150196E-2</v>
      </c>
      <c r="Y81" s="11">
        <f t="shared" ca="1" si="9"/>
        <v>-4.1203760552223339E-3</v>
      </c>
      <c r="Z81" s="11">
        <f ca="1">$O$4*W81+$O$5*X81+$O$6*Y81</f>
        <v>2.5240800779570263E-2</v>
      </c>
    </row>
    <row r="82" spans="1:26" x14ac:dyDescent="0.35">
      <c r="A82" s="1">
        <v>45736</v>
      </c>
      <c r="B82">
        <v>192</v>
      </c>
      <c r="C82">
        <f>(B82/B81)-1</f>
        <v>0.45454545454545459</v>
      </c>
      <c r="F82">
        <f ca="1">$D$4+$E$4*_xlfn.NORM.S.INV(RAND())</f>
        <v>-3.325757955746278E-2</v>
      </c>
      <c r="M82" s="1">
        <v>45731</v>
      </c>
      <c r="N82">
        <v>80</v>
      </c>
      <c r="O82">
        <v>117</v>
      </c>
      <c r="P82">
        <v>151</v>
      </c>
      <c r="Q82" s="12">
        <f t="shared" si="6"/>
        <v>-8.3881483980702123E-2</v>
      </c>
      <c r="R82" s="12">
        <f t="shared" si="6"/>
        <v>-2.5317807984289897E-2</v>
      </c>
      <c r="S82" s="12">
        <f t="shared" si="6"/>
        <v>-0.27602498790956814</v>
      </c>
      <c r="W82" s="11">
        <f t="shared" ca="1" si="7"/>
        <v>-2.5027212860706336E-2</v>
      </c>
      <c r="X82" s="11">
        <f t="shared" ca="1" si="8"/>
        <v>0.27754950612015511</v>
      </c>
      <c r="Y82" s="11">
        <f t="shared" ca="1" si="9"/>
        <v>2.0843549743642595E-2</v>
      </c>
      <c r="Z82" s="11">
        <f ca="1">$O$4*W82+$O$5*X82+$O$6*Y82</f>
        <v>7.9507031614856755E-2</v>
      </c>
    </row>
    <row r="83" spans="1:26" x14ac:dyDescent="0.35">
      <c r="A83" s="1">
        <v>45737</v>
      </c>
      <c r="B83">
        <v>155</v>
      </c>
      <c r="C83">
        <f>(B83/B82)-1</f>
        <v>-0.19270833333333337</v>
      </c>
      <c r="F83">
        <f ca="1">$D$4+$E$4*_xlfn.NORM.S.INV(RAND())</f>
        <v>0.30413468555130274</v>
      </c>
      <c r="M83" s="1">
        <v>45732</v>
      </c>
      <c r="N83">
        <v>72</v>
      </c>
      <c r="O83">
        <v>127</v>
      </c>
      <c r="P83">
        <v>177</v>
      </c>
      <c r="Q83" s="12">
        <f t="shared" si="6"/>
        <v>-0.10536051565782628</v>
      </c>
      <c r="R83" s="12">
        <f t="shared" si="6"/>
        <v>8.2013151660835074E-2</v>
      </c>
      <c r="S83" s="12">
        <f t="shared" si="6"/>
        <v>0.15886989575890481</v>
      </c>
      <c r="W83" s="11">
        <f t="shared" ca="1" si="7"/>
        <v>-0.20387801080477064</v>
      </c>
      <c r="X83" s="11">
        <f t="shared" ca="1" si="8"/>
        <v>-9.0718825336980211E-2</v>
      </c>
      <c r="Y83" s="11">
        <f t="shared" ca="1" si="9"/>
        <v>-1.386559196629779E-2</v>
      </c>
      <c r="Z83" s="11">
        <f ca="1">$O$4*W83+$O$5*X83+$O$6*Y83</f>
        <v>-0.11292652951289166</v>
      </c>
    </row>
    <row r="84" spans="1:26" x14ac:dyDescent="0.35">
      <c r="A84" s="1">
        <v>45738</v>
      </c>
      <c r="B84">
        <v>104</v>
      </c>
      <c r="C84">
        <f>(B84/B83)-1</f>
        <v>-0.32903225806451608</v>
      </c>
      <c r="F84">
        <f ca="1">$D$4+$E$4*_xlfn.NORM.S.INV(RAND())</f>
        <v>7.430104402064179E-2</v>
      </c>
      <c r="M84" s="1">
        <v>45733</v>
      </c>
      <c r="N84">
        <v>61</v>
      </c>
      <c r="O84">
        <v>124</v>
      </c>
      <c r="P84">
        <v>184</v>
      </c>
      <c r="Q84" s="12">
        <f t="shared" si="6"/>
        <v>-0.16579225484274407</v>
      </c>
      <c r="R84" s="12">
        <f t="shared" si="6"/>
        <v>-2.3905520853554366E-2</v>
      </c>
      <c r="S84" s="12">
        <f t="shared" si="6"/>
        <v>3.8786025035156449E-2</v>
      </c>
      <c r="W84" s="11">
        <f t="shared" ca="1" si="7"/>
        <v>0.17760051825646106</v>
      </c>
      <c r="X84" s="11">
        <f t="shared" ca="1" si="8"/>
        <v>-0.15405959607680383</v>
      </c>
      <c r="Y84" s="11">
        <f t="shared" ca="1" si="9"/>
        <v>0.10942550157244038</v>
      </c>
      <c r="Z84" s="11">
        <f ca="1">$O$4*W84+$O$5*X84+$O$6*Y84</f>
        <v>5.7649978951275389E-2</v>
      </c>
    </row>
    <row r="85" spans="1:26" x14ac:dyDescent="0.35">
      <c r="A85" s="1">
        <v>45739</v>
      </c>
      <c r="B85">
        <v>152</v>
      </c>
      <c r="C85">
        <f>(B85/B84)-1</f>
        <v>0.46153846153846145</v>
      </c>
      <c r="F85">
        <f ca="1">$D$4+$E$4*_xlfn.NORM.S.INV(RAND())</f>
        <v>-0.246160393152903</v>
      </c>
      <c r="M85" s="1">
        <v>45734</v>
      </c>
      <c r="N85">
        <v>79</v>
      </c>
      <c r="O85">
        <v>122</v>
      </c>
      <c r="P85">
        <v>195</v>
      </c>
      <c r="Q85" s="12">
        <f t="shared" si="6"/>
        <v>0.25857398829371031</v>
      </c>
      <c r="R85" s="12">
        <f t="shared" si="6"/>
        <v>-1.6260520871780291E-2</v>
      </c>
      <c r="S85" s="12">
        <f t="shared" si="6"/>
        <v>5.8063800954761116E-2</v>
      </c>
      <c r="W85" s="11">
        <f t="shared" ca="1" si="7"/>
        <v>-0.11781063058712581</v>
      </c>
      <c r="X85" s="11">
        <f t="shared" ca="1" si="8"/>
        <v>-1.3223296552036115E-2</v>
      </c>
      <c r="Y85" s="11">
        <f t="shared" ca="1" si="9"/>
        <v>0.10595451248070449</v>
      </c>
      <c r="Z85" s="11">
        <f ca="1">$O$4*W85+$O$5*X85+$O$6*Y85</f>
        <v>-1.9304887456249809E-2</v>
      </c>
    </row>
    <row r="86" spans="1:26" x14ac:dyDescent="0.35">
      <c r="A86" s="1">
        <v>45740</v>
      </c>
      <c r="B86">
        <v>137</v>
      </c>
      <c r="C86">
        <f>(B86/B85)-1</f>
        <v>-9.8684210526315819E-2</v>
      </c>
      <c r="F86">
        <f ca="1">$D$4+$E$4*_xlfn.NORM.S.INV(RAND())</f>
        <v>-0.46496462721841403</v>
      </c>
      <c r="M86" s="1">
        <v>45735</v>
      </c>
      <c r="N86">
        <v>81</v>
      </c>
      <c r="O86">
        <v>118</v>
      </c>
      <c r="P86">
        <v>174</v>
      </c>
      <c r="Q86" s="12">
        <f t="shared" si="6"/>
        <v>2.5001302205417186E-2</v>
      </c>
      <c r="R86" s="12">
        <f t="shared" si="6"/>
        <v>-3.3336420267591836E-2</v>
      </c>
      <c r="S86" s="12">
        <f t="shared" si="6"/>
        <v>-0.11394425934921772</v>
      </c>
      <c r="W86" s="11">
        <f t="shared" ca="1" si="7"/>
        <v>-8.1696880723692217E-2</v>
      </c>
      <c r="X86" s="11">
        <f t="shared" ca="1" si="8"/>
        <v>-3.59643772676193E-2</v>
      </c>
      <c r="Y86" s="11">
        <f t="shared" ca="1" si="9"/>
        <v>0.23259922640802166</v>
      </c>
      <c r="Z86" s="11">
        <f ca="1">$O$4*W86+$O$5*X86+$O$6*Y86</f>
        <v>2.6311702452643818E-2</v>
      </c>
    </row>
    <row r="87" spans="1:26" x14ac:dyDescent="0.35">
      <c r="A87" s="1">
        <v>45741</v>
      </c>
      <c r="B87">
        <v>143</v>
      </c>
      <c r="C87">
        <f>(B87/B86)-1</f>
        <v>4.3795620437956151E-2</v>
      </c>
      <c r="F87">
        <f ca="1">$D$4+$E$4*_xlfn.NORM.S.INV(RAND())</f>
        <v>-0.33026471814928987</v>
      </c>
      <c r="M87" s="1">
        <v>45736</v>
      </c>
      <c r="N87">
        <v>73</v>
      </c>
      <c r="O87">
        <v>116</v>
      </c>
      <c r="P87">
        <v>161</v>
      </c>
      <c r="Q87" s="12">
        <f t="shared" si="6"/>
        <v>-0.10398971352404764</v>
      </c>
      <c r="R87" s="12">
        <f t="shared" si="6"/>
        <v>-1.7094433359300068E-2</v>
      </c>
      <c r="S87" s="12">
        <f t="shared" si="6"/>
        <v>-7.7650934230065999E-2</v>
      </c>
      <c r="W87" s="11">
        <f t="shared" ca="1" si="7"/>
        <v>-8.4237860176663796E-3</v>
      </c>
      <c r="X87" s="11">
        <f t="shared" ca="1" si="8"/>
        <v>9.4542822392673614E-2</v>
      </c>
      <c r="Y87" s="11">
        <f t="shared" ca="1" si="9"/>
        <v>1.2012260103480226E-2</v>
      </c>
      <c r="Z87" s="11">
        <f ca="1">$O$4*W87+$O$5*X87+$O$6*Y87</f>
        <v>2.85970103417796E-2</v>
      </c>
    </row>
    <row r="88" spans="1:26" x14ac:dyDescent="0.35">
      <c r="A88" s="1">
        <v>45742</v>
      </c>
      <c r="B88">
        <v>117</v>
      </c>
      <c r="C88">
        <f>(B88/B87)-1</f>
        <v>-0.18181818181818177</v>
      </c>
      <c r="F88">
        <f ca="1">$D$4+$E$4*_xlfn.NORM.S.INV(RAND())</f>
        <v>-0.77959056548681072</v>
      </c>
      <c r="M88" s="1">
        <v>45737</v>
      </c>
      <c r="N88">
        <v>67</v>
      </c>
      <c r="O88">
        <v>114</v>
      </c>
      <c r="P88">
        <v>180</v>
      </c>
      <c r="Q88" s="12">
        <f t="shared" si="6"/>
        <v>-8.576682175742506E-2</v>
      </c>
      <c r="R88" s="12">
        <f t="shared" si="6"/>
        <v>-1.7391742711869222E-2</v>
      </c>
      <c r="S88" s="12">
        <f t="shared" si="6"/>
        <v>0.11155248590574728</v>
      </c>
      <c r="W88" s="11">
        <f t="shared" ca="1" si="7"/>
        <v>-6.9226356003000339E-2</v>
      </c>
      <c r="X88" s="11">
        <f t="shared" ca="1" si="8"/>
        <v>4.8816533142540662E-2</v>
      </c>
      <c r="Y88" s="11">
        <f t="shared" ca="1" si="9"/>
        <v>-1.5000892925354567E-2</v>
      </c>
      <c r="Z88" s="11">
        <f ca="1">$O$4*W88+$O$5*X88+$O$6*Y88</f>
        <v>-1.7545850336044312E-2</v>
      </c>
    </row>
    <row r="89" spans="1:26" x14ac:dyDescent="0.35">
      <c r="A89" s="1">
        <v>45743</v>
      </c>
      <c r="B89">
        <v>175</v>
      </c>
      <c r="C89">
        <f>(B89/B88)-1</f>
        <v>0.49572649572649574</v>
      </c>
      <c r="F89">
        <f ca="1">$D$4+$E$4*_xlfn.NORM.S.INV(RAND())</f>
        <v>-0.33844482196022874</v>
      </c>
      <c r="M89" s="1">
        <v>45738</v>
      </c>
      <c r="N89">
        <v>68</v>
      </c>
      <c r="O89">
        <v>126</v>
      </c>
      <c r="P89">
        <v>169</v>
      </c>
      <c r="Q89" s="12">
        <f t="shared" si="6"/>
        <v>1.4815085785140682E-2</v>
      </c>
      <c r="R89" s="12">
        <f t="shared" si="6"/>
        <v>0.10008345855698263</v>
      </c>
      <c r="S89" s="12">
        <f t="shared" si="6"/>
        <v>-6.3058135967136913E-2</v>
      </c>
      <c r="W89" s="11">
        <f t="shared" ca="1" si="7"/>
        <v>0.19041590373660544</v>
      </c>
      <c r="X89" s="11">
        <f t="shared" ca="1" si="8"/>
        <v>-0.21313868919722562</v>
      </c>
      <c r="Y89" s="11">
        <f t="shared" ca="1" si="9"/>
        <v>-2.6638087529007013E-2</v>
      </c>
      <c r="Z89" s="11">
        <f ca="1">$O$4*W89+$O$5*X89+$O$6*Y89</f>
        <v>4.2333284767723869E-3</v>
      </c>
    </row>
    <row r="90" spans="1:26" x14ac:dyDescent="0.35">
      <c r="A90" s="1">
        <v>45744</v>
      </c>
      <c r="B90">
        <v>191</v>
      </c>
      <c r="C90">
        <f>(B90/B89)-1</f>
        <v>9.1428571428571415E-2</v>
      </c>
      <c r="F90">
        <f ca="1">$D$4+$E$4*_xlfn.NORM.S.INV(RAND())</f>
        <v>-0.27147845168753476</v>
      </c>
      <c r="M90" s="1">
        <v>45739</v>
      </c>
      <c r="N90">
        <v>83</v>
      </c>
      <c r="O90">
        <v>130</v>
      </c>
      <c r="P90">
        <v>160</v>
      </c>
      <c r="Q90" s="12">
        <f t="shared" si="6"/>
        <v>0.1993329026204913</v>
      </c>
      <c r="R90" s="12">
        <f t="shared" si="6"/>
        <v>3.125254350410453E-2</v>
      </c>
      <c r="S90" s="12">
        <f t="shared" si="6"/>
        <v>-5.4724899689246605E-2</v>
      </c>
      <c r="W90" s="11">
        <f t="shared" ca="1" si="7"/>
        <v>4.8328111900943216E-3</v>
      </c>
      <c r="X90" s="11">
        <f t="shared" ca="1" si="8"/>
        <v>0.16526874890171364</v>
      </c>
      <c r="Y90" s="11">
        <f t="shared" ca="1" si="9"/>
        <v>-0.18825754904696321</v>
      </c>
      <c r="Z90" s="11">
        <f ca="1">$O$4*W90+$O$5*X90+$O$6*Y90</f>
        <v>-4.963515567537137E-3</v>
      </c>
    </row>
    <row r="91" spans="1:26" x14ac:dyDescent="0.35">
      <c r="A91" s="1">
        <v>45745</v>
      </c>
      <c r="B91">
        <v>113</v>
      </c>
      <c r="C91">
        <f>(B91/B90)-1</f>
        <v>-0.40837696335078533</v>
      </c>
      <c r="F91">
        <f ca="1">$D$4+$E$4*_xlfn.NORM.S.INV(RAND())</f>
        <v>-2.1636527160960456E-3</v>
      </c>
      <c r="M91" s="1">
        <v>45740</v>
      </c>
      <c r="N91">
        <v>78</v>
      </c>
      <c r="O91">
        <v>118</v>
      </c>
      <c r="P91">
        <v>177</v>
      </c>
      <c r="Q91" s="12">
        <f t="shared" si="6"/>
        <v>-6.2131781107006158E-2</v>
      </c>
      <c r="R91" s="12">
        <f t="shared" si="6"/>
        <v>-9.6849825989917662E-2</v>
      </c>
      <c r="S91" s="12">
        <f t="shared" si="6"/>
        <v>0.10097591734000218</v>
      </c>
      <c r="W91" s="11">
        <f t="shared" ca="1" si="7"/>
        <v>-9.482226060846756E-2</v>
      </c>
      <c r="X91" s="11">
        <f t="shared" ca="1" si="8"/>
        <v>-3.8406146511686064E-2</v>
      </c>
      <c r="Y91" s="11">
        <f t="shared" ca="1" si="9"/>
        <v>2.6287698137302102E-2</v>
      </c>
      <c r="Z91" s="11">
        <f ca="1">$O$4*W91+$O$5*X91+$O$6*Y91</f>
        <v>-4.1564438755702218E-2</v>
      </c>
    </row>
    <row r="92" spans="1:26" x14ac:dyDescent="0.35">
      <c r="A92" s="1">
        <v>45746</v>
      </c>
      <c r="B92">
        <v>197</v>
      </c>
      <c r="C92">
        <f>(B92/B91)-1</f>
        <v>0.74336283185840712</v>
      </c>
      <c r="F92">
        <f ca="1">$D$4+$E$4*_xlfn.NORM.S.INV(RAND())</f>
        <v>0.60050400058555153</v>
      </c>
      <c r="M92" s="1">
        <v>45741</v>
      </c>
      <c r="N92">
        <v>77</v>
      </c>
      <c r="O92">
        <v>125</v>
      </c>
      <c r="P92">
        <v>172</v>
      </c>
      <c r="Q92" s="12">
        <f t="shared" si="6"/>
        <v>-1.2903404835907841E-2</v>
      </c>
      <c r="R92" s="12">
        <f t="shared" si="6"/>
        <v>5.7629112836636423E-2</v>
      </c>
      <c r="S92" s="12">
        <f t="shared" si="6"/>
        <v>-2.8655255760376062E-2</v>
      </c>
      <c r="W92" s="11">
        <f t="shared" ca="1" si="7"/>
        <v>-4.6279601997658709E-2</v>
      </c>
      <c r="X92" s="11">
        <f t="shared" ca="1" si="8"/>
        <v>0.10615132132878698</v>
      </c>
      <c r="Y92" s="11">
        <f t="shared" ca="1" si="9"/>
        <v>0.16756405623616835</v>
      </c>
      <c r="Z92" s="11">
        <f ca="1">$O$4*W92+$O$5*X92+$O$6*Y92</f>
        <v>6.3602772470423119E-2</v>
      </c>
    </row>
    <row r="93" spans="1:26" x14ac:dyDescent="0.35">
      <c r="A93" s="1">
        <v>45747</v>
      </c>
      <c r="B93">
        <v>140</v>
      </c>
      <c r="C93">
        <f>(B93/B92)-1</f>
        <v>-0.28934010152284262</v>
      </c>
      <c r="F93">
        <f ca="1">$D$4+$E$4*_xlfn.NORM.S.INV(RAND())</f>
        <v>0.36816130249400308</v>
      </c>
      <c r="M93" s="1">
        <v>45742</v>
      </c>
      <c r="N93">
        <v>81</v>
      </c>
      <c r="O93">
        <v>103</v>
      </c>
      <c r="P93">
        <v>199</v>
      </c>
      <c r="Q93" s="12">
        <f t="shared" si="6"/>
        <v>5.0643732818754936E-2</v>
      </c>
      <c r="R93" s="12">
        <f t="shared" si="6"/>
        <v>-0.1935847490726654</v>
      </c>
      <c r="S93" s="12">
        <f t="shared" si="6"/>
        <v>0.14581034791103939</v>
      </c>
      <c r="W93" s="11">
        <f t="shared" ca="1" si="7"/>
        <v>-4.4090995023653323E-2</v>
      </c>
      <c r="X93" s="11">
        <f t="shared" ca="1" si="8"/>
        <v>4.1088143724613301E-2</v>
      </c>
      <c r="Y93" s="11">
        <f t="shared" ca="1" si="9"/>
        <v>9.5821947174028518E-2</v>
      </c>
      <c r="Z93" s="11">
        <f ca="1">$O$4*W93+$O$5*X93+$O$6*Y93</f>
        <v>2.3436629260131216E-2</v>
      </c>
    </row>
    <row r="94" spans="1:26" x14ac:dyDescent="0.35">
      <c r="A94" s="1">
        <v>45748</v>
      </c>
      <c r="B94">
        <v>190</v>
      </c>
      <c r="C94">
        <f>(B94/B93)-1</f>
        <v>0.35714285714285721</v>
      </c>
      <c r="F94">
        <f ca="1">$D$4+$E$4*_xlfn.NORM.S.INV(RAND())</f>
        <v>-0.15553016104660533</v>
      </c>
      <c r="M94" s="1">
        <v>45743</v>
      </c>
      <c r="N94">
        <v>69</v>
      </c>
      <c r="O94">
        <v>123</v>
      </c>
      <c r="P94">
        <v>171</v>
      </c>
      <c r="Q94" s="12">
        <f t="shared" si="6"/>
        <v>-0.16034265007517937</v>
      </c>
      <c r="R94" s="12">
        <f t="shared" si="6"/>
        <v>0.17745536714278165</v>
      </c>
      <c r="S94" s="12">
        <f t="shared" si="6"/>
        <v>-0.1516412682218326</v>
      </c>
      <c r="W94" s="11">
        <f t="shared" ca="1" si="7"/>
        <v>3.9928447056873886E-2</v>
      </c>
      <c r="X94" s="11">
        <f t="shared" ca="1" si="8"/>
        <v>-5.5129125058950443E-2</v>
      </c>
      <c r="Y94" s="11">
        <f t="shared" ca="1" si="9"/>
        <v>-0.1092401257029729</v>
      </c>
      <c r="Z94" s="11">
        <f ca="1">$O$4*W94+$O$5*X94+$O$6*Y94</f>
        <v>-3.3339396405827448E-2</v>
      </c>
    </row>
    <row r="95" spans="1:26" x14ac:dyDescent="0.35">
      <c r="A95" s="1">
        <v>45749</v>
      </c>
      <c r="B95">
        <v>154</v>
      </c>
      <c r="C95">
        <f>(B95/B94)-1</f>
        <v>-0.18947368421052635</v>
      </c>
      <c r="F95">
        <f ca="1">$D$4+$E$4*_xlfn.NORM.S.INV(RAND())</f>
        <v>-0.39718648717241473</v>
      </c>
      <c r="M95" s="1">
        <v>45744</v>
      </c>
      <c r="N95">
        <v>78</v>
      </c>
      <c r="O95">
        <v>106</v>
      </c>
      <c r="P95">
        <v>184</v>
      </c>
      <c r="Q95" s="12">
        <f t="shared" si="6"/>
        <v>0.12260232209233228</v>
      </c>
      <c r="R95" s="12">
        <f t="shared" si="6"/>
        <v>-0.14874526126035031</v>
      </c>
      <c r="S95" s="12">
        <f t="shared" si="6"/>
        <v>7.3272201106325721E-2</v>
      </c>
      <c r="W95" s="11">
        <f t="shared" ca="1" si="7"/>
        <v>-0.15488677395117781</v>
      </c>
      <c r="X95" s="11">
        <f t="shared" ca="1" si="8"/>
        <v>-0.12791672729966383</v>
      </c>
      <c r="Y95" s="11">
        <f t="shared" ca="1" si="9"/>
        <v>0.11466448001822548</v>
      </c>
      <c r="Z95" s="11">
        <f ca="1">$O$4*W95+$O$5*X95+$O$6*Y95</f>
        <v>-6.5930383764902636E-2</v>
      </c>
    </row>
    <row r="96" spans="1:26" x14ac:dyDescent="0.35">
      <c r="A96" s="1">
        <v>45750</v>
      </c>
      <c r="B96">
        <v>117</v>
      </c>
      <c r="C96">
        <f>(B96/B95)-1</f>
        <v>-0.24025974025974028</v>
      </c>
      <c r="F96">
        <f ca="1">$D$4+$E$4*_xlfn.NORM.S.INV(RAND())</f>
        <v>0.41370730594956101</v>
      </c>
      <c r="M96" s="1">
        <v>45745</v>
      </c>
      <c r="N96">
        <v>69</v>
      </c>
      <c r="O96">
        <v>127</v>
      </c>
      <c r="P96">
        <v>175</v>
      </c>
      <c r="Q96" s="12">
        <f t="shared" si="6"/>
        <v>-0.12260232209233239</v>
      </c>
      <c r="R96" s="12">
        <f t="shared" si="6"/>
        <v>0.18074799234652419</v>
      </c>
      <c r="S96" s="12">
        <f t="shared" si="6"/>
        <v>-5.0149783685471558E-2</v>
      </c>
      <c r="W96" s="11">
        <f t="shared" ca="1" si="7"/>
        <v>-0.13418747979622564</v>
      </c>
      <c r="X96" s="11">
        <f t="shared" ca="1" si="8"/>
        <v>9.9612815162155102E-2</v>
      </c>
      <c r="Y96" s="11">
        <f t="shared" ca="1" si="9"/>
        <v>-8.0753607962665175E-2</v>
      </c>
      <c r="Z96" s="11">
        <f ca="1">$O$4*W96+$O$5*X96+$O$6*Y96</f>
        <v>-4.8017229758643282E-2</v>
      </c>
    </row>
    <row r="97" spans="1:26" x14ac:dyDescent="0.35">
      <c r="A97" s="1">
        <v>45751</v>
      </c>
      <c r="B97">
        <v>146</v>
      </c>
      <c r="C97">
        <f>(B97/B96)-1</f>
        <v>0.24786324786324787</v>
      </c>
      <c r="F97">
        <f ca="1">$D$4+$E$4*_xlfn.NORM.S.INV(RAND())</f>
        <v>0.48583586600826534</v>
      </c>
      <c r="M97" s="1">
        <v>45746</v>
      </c>
      <c r="N97">
        <v>69</v>
      </c>
      <c r="O97">
        <v>129</v>
      </c>
      <c r="P97">
        <v>169</v>
      </c>
      <c r="Q97" s="12">
        <f t="shared" si="6"/>
        <v>0</v>
      </c>
      <c r="R97" s="12">
        <f t="shared" si="6"/>
        <v>1.5625317903080815E-2</v>
      </c>
      <c r="S97" s="12">
        <f t="shared" si="6"/>
        <v>-3.4887259000440547E-2</v>
      </c>
      <c r="W97" s="11">
        <f t="shared" ca="1" si="7"/>
        <v>-4.8245054480494263E-3</v>
      </c>
      <c r="X97" s="11">
        <f t="shared" ca="1" si="8"/>
        <v>-0.12837428508641519</v>
      </c>
      <c r="Y97" s="11">
        <f t="shared" ca="1" si="9"/>
        <v>-0.11900950412033458</v>
      </c>
      <c r="Z97" s="11">
        <f ca="1">$O$4*W97+$O$5*X97+$O$6*Y97</f>
        <v>-7.6144938941244689E-2</v>
      </c>
    </row>
    <row r="98" spans="1:26" x14ac:dyDescent="0.35">
      <c r="A98" s="1">
        <v>45752</v>
      </c>
      <c r="B98">
        <v>190</v>
      </c>
      <c r="C98">
        <f>(B98/B97)-1</f>
        <v>0.30136986301369872</v>
      </c>
      <c r="F98">
        <f ca="1">$D$4+$E$4*_xlfn.NORM.S.INV(RAND())</f>
        <v>0.40456646187846046</v>
      </c>
      <c r="M98" s="1">
        <v>45747</v>
      </c>
      <c r="N98">
        <v>60</v>
      </c>
      <c r="O98">
        <v>128</v>
      </c>
      <c r="P98">
        <v>194</v>
      </c>
      <c r="Q98" s="12">
        <f t="shared" si="6"/>
        <v>-0.13976194237515874</v>
      </c>
      <c r="R98" s="12">
        <f t="shared" si="6"/>
        <v>-7.7821404420549628E-3</v>
      </c>
      <c r="S98" s="12">
        <f t="shared" si="6"/>
        <v>0.13795944414025474</v>
      </c>
      <c r="W98" s="11">
        <f t="shared" ca="1" si="7"/>
        <v>0.26546161030789361</v>
      </c>
      <c r="X98" s="11">
        <f t="shared" ca="1" si="8"/>
        <v>-5.0918848481073864E-2</v>
      </c>
      <c r="Y98" s="11">
        <f t="shared" ca="1" si="9"/>
        <v>6.2627606324561449E-2</v>
      </c>
      <c r="Z98" s="11">
        <f ca="1">$O$4*W98+$O$5*X98+$O$6*Y98</f>
        <v>0.10969727147620373</v>
      </c>
    </row>
    <row r="99" spans="1:26" x14ac:dyDescent="0.35">
      <c r="A99" s="1">
        <v>45753</v>
      </c>
      <c r="B99">
        <v>105</v>
      </c>
      <c r="C99">
        <f>(B99/B98)-1</f>
        <v>-0.44736842105263153</v>
      </c>
      <c r="F99">
        <f ca="1">$D$4+$E$4*_xlfn.NORM.S.INV(RAND())</f>
        <v>7.086288164602636E-2</v>
      </c>
      <c r="M99" s="1">
        <v>45748</v>
      </c>
      <c r="N99">
        <v>72</v>
      </c>
      <c r="O99">
        <v>125</v>
      </c>
      <c r="P99">
        <v>160</v>
      </c>
      <c r="Q99" s="12">
        <f t="shared" si="6"/>
        <v>0.18232155679395459</v>
      </c>
      <c r="R99" s="12">
        <f t="shared" si="6"/>
        <v>-2.3716526617316044E-2</v>
      </c>
      <c r="S99" s="12">
        <f t="shared" si="6"/>
        <v>-0.19268434382950125</v>
      </c>
      <c r="W99" s="11">
        <f t="shared" ca="1" si="7"/>
        <v>0.1408639282486559</v>
      </c>
      <c r="X99" s="11">
        <f t="shared" ca="1" si="8"/>
        <v>-9.2280744921505509E-2</v>
      </c>
      <c r="Y99" s="11">
        <f t="shared" ca="1" si="9"/>
        <v>-0.17326592847162192</v>
      </c>
      <c r="Z99" s="11">
        <f ca="1">$O$4*W99+$O$5*X99+$O$6*Y99</f>
        <v>-2.3318430718475867E-2</v>
      </c>
    </row>
    <row r="100" spans="1:26" x14ac:dyDescent="0.35">
      <c r="A100" s="1">
        <v>45754</v>
      </c>
      <c r="B100">
        <v>108</v>
      </c>
      <c r="C100">
        <f>(B100/B99)-1</f>
        <v>2.857142857142847E-2</v>
      </c>
      <c r="F100">
        <f ca="1">$D$4+$E$4*_xlfn.NORM.S.INV(RAND())</f>
        <v>0.5256218597516199</v>
      </c>
      <c r="M100" s="1">
        <v>45749</v>
      </c>
      <c r="N100">
        <v>88</v>
      </c>
      <c r="O100">
        <v>123</v>
      </c>
      <c r="P100">
        <v>160</v>
      </c>
      <c r="Q100" s="12">
        <f t="shared" si="6"/>
        <v>0.20067069546215124</v>
      </c>
      <c r="R100" s="12">
        <f t="shared" si="6"/>
        <v>-1.6129381929883644E-2</v>
      </c>
      <c r="S100" s="12">
        <f t="shared" si="6"/>
        <v>0</v>
      </c>
      <c r="W100" s="11">
        <f t="shared" ca="1" si="7"/>
        <v>-7.7695590492545943E-2</v>
      </c>
      <c r="X100" s="11">
        <f t="shared" ca="1" si="8"/>
        <v>0.13189667963232257</v>
      </c>
      <c r="Y100" s="11">
        <f t="shared" ca="1" si="9"/>
        <v>-0.14949816740753052</v>
      </c>
      <c r="Z100" s="11">
        <f ca="1">$O$4*W100+$O$5*X100+$O$6*Y100</f>
        <v>-3.6358682529580758E-2</v>
      </c>
    </row>
    <row r="101" spans="1:26" x14ac:dyDescent="0.35">
      <c r="A101" s="1">
        <v>45755</v>
      </c>
      <c r="B101">
        <v>190</v>
      </c>
      <c r="C101">
        <f>(B101/B100)-1</f>
        <v>0.7592592592592593</v>
      </c>
      <c r="F101">
        <f ca="1">$D$4+$E$4*_xlfn.NORM.S.INV(RAND())</f>
        <v>0.11544922262594563</v>
      </c>
      <c r="M101" s="1">
        <v>45750</v>
      </c>
      <c r="N101">
        <v>71</v>
      </c>
      <c r="O101">
        <v>115</v>
      </c>
      <c r="P101">
        <v>155</v>
      </c>
      <c r="Q101" s="12">
        <f t="shared" si="6"/>
        <v>-0.21465693743689113</v>
      </c>
      <c r="R101" s="12">
        <f t="shared" si="6"/>
        <v>-6.7252227009167456E-2</v>
      </c>
      <c r="S101" s="12">
        <f t="shared" si="6"/>
        <v>-3.1748698314580298E-2</v>
      </c>
      <c r="W101" s="11">
        <f t="shared" ca="1" si="7"/>
        <v>0.2721307534694194</v>
      </c>
      <c r="X101" s="11">
        <f t="shared" ca="1" si="8"/>
        <v>-8.838438610234696E-2</v>
      </c>
      <c r="Y101" s="11">
        <f t="shared" ca="1" si="9"/>
        <v>1.2016194147397812E-2</v>
      </c>
      <c r="Z101" s="11">
        <f ca="1">$O$4*W101+$O$5*X101+$O$6*Y101</f>
        <v>8.5941843801283016E-2</v>
      </c>
    </row>
    <row r="102" spans="1:26" x14ac:dyDescent="0.35">
      <c r="A102" s="1">
        <v>45756</v>
      </c>
      <c r="B102">
        <v>110</v>
      </c>
      <c r="C102">
        <f>(B102/B101)-1</f>
        <v>-0.42105263157894735</v>
      </c>
      <c r="F102">
        <f ca="1">$D$4+$E$4*_xlfn.NORM.S.INV(RAND())</f>
        <v>-9.5084699500278383E-2</v>
      </c>
      <c r="M102" s="1">
        <v>45751</v>
      </c>
      <c r="N102">
        <v>74</v>
      </c>
      <c r="O102">
        <v>114</v>
      </c>
      <c r="P102">
        <v>152</v>
      </c>
      <c r="Q102" s="12">
        <f t="shared" si="6"/>
        <v>4.1385216162854281E-2</v>
      </c>
      <c r="R102" s="12">
        <f t="shared" si="6"/>
        <v>-8.7336799687545534E-3</v>
      </c>
      <c r="S102" s="12">
        <f t="shared" si="6"/>
        <v>-1.9544596072970283E-2</v>
      </c>
      <c r="W102" s="11">
        <f t="shared" ca="1" si="7"/>
        <v>-0.20972404153945912</v>
      </c>
      <c r="X102" s="11">
        <f t="shared" ca="1" si="8"/>
        <v>4.0099871043330702E-2</v>
      </c>
      <c r="Y102" s="11">
        <f t="shared" ca="1" si="9"/>
        <v>-4.5486753489412404E-2</v>
      </c>
      <c r="Z102" s="11">
        <f ca="1">$O$4*W102+$O$5*X102+$O$6*Y102</f>
        <v>-8.5505681349608148E-2</v>
      </c>
    </row>
    <row r="103" spans="1:26" x14ac:dyDescent="0.35">
      <c r="A103" s="1">
        <v>45757</v>
      </c>
      <c r="B103">
        <v>126</v>
      </c>
      <c r="C103">
        <f>(B103/B102)-1</f>
        <v>0.1454545454545455</v>
      </c>
      <c r="F103">
        <f ca="1">$D$4+$E$4*_xlfn.NORM.S.INV(RAND())</f>
        <v>-0.31334089696830625</v>
      </c>
      <c r="M103" s="1">
        <v>45752</v>
      </c>
      <c r="N103">
        <v>60</v>
      </c>
      <c r="O103">
        <v>100</v>
      </c>
      <c r="P103">
        <v>192</v>
      </c>
      <c r="Q103" s="12">
        <f t="shared" si="6"/>
        <v>-0.20972053098206903</v>
      </c>
      <c r="R103" s="12">
        <f t="shared" si="6"/>
        <v>-0.13102826240640414</v>
      </c>
      <c r="S103" s="12">
        <f t="shared" si="6"/>
        <v>0.2336148511815051</v>
      </c>
      <c r="W103" s="11">
        <f t="shared" ca="1" si="7"/>
        <v>-0.18933733668976643</v>
      </c>
      <c r="X103" s="11">
        <f t="shared" ca="1" si="8"/>
        <v>0.10125431819024379</v>
      </c>
      <c r="Y103" s="11">
        <f t="shared" ca="1" si="9"/>
        <v>-0.12667117694783792</v>
      </c>
      <c r="Z103" s="11">
        <f ca="1">$O$4*W103+$O$5*X103+$O$6*Y103</f>
        <v>-8.3359992303184832E-2</v>
      </c>
    </row>
    <row r="104" spans="1:26" x14ac:dyDescent="0.35">
      <c r="A104" s="1">
        <v>45758</v>
      </c>
      <c r="B104">
        <v>186</v>
      </c>
      <c r="C104">
        <f>(B104/B103)-1</f>
        <v>0.47619047619047628</v>
      </c>
      <c r="F104">
        <f ca="1">$D$4+$E$4*_xlfn.NORM.S.INV(RAND())</f>
        <v>0.3550915042966728</v>
      </c>
      <c r="M104" s="1">
        <v>45753</v>
      </c>
      <c r="N104">
        <v>72</v>
      </c>
      <c r="O104">
        <v>114</v>
      </c>
      <c r="P104">
        <v>175</v>
      </c>
      <c r="Q104" s="12">
        <f t="shared" si="6"/>
        <v>0.18232155679395459</v>
      </c>
      <c r="R104" s="12">
        <f t="shared" si="6"/>
        <v>0.131028262406404</v>
      </c>
      <c r="S104" s="12">
        <f t="shared" si="6"/>
        <v>-9.2709398104267454E-2</v>
      </c>
      <c r="W104" s="11">
        <f t="shared" ca="1" si="7"/>
        <v>-0.14443342981563434</v>
      </c>
      <c r="X104" s="11">
        <f t="shared" ca="1" si="8"/>
        <v>9.9273510160639566E-2</v>
      </c>
      <c r="Y104" s="11">
        <f t="shared" ca="1" si="9"/>
        <v>-0.13724240271738947</v>
      </c>
      <c r="Z104" s="11">
        <f ca="1">$O$4*W104+$O$5*X104+$O$6*Y104</f>
        <v>-6.9164039693278709E-2</v>
      </c>
    </row>
    <row r="105" spans="1:26" x14ac:dyDescent="0.35">
      <c r="A105" s="1">
        <v>45759</v>
      </c>
      <c r="B105">
        <v>104</v>
      </c>
      <c r="C105">
        <f>(B105/B104)-1</f>
        <v>-0.44086021505376349</v>
      </c>
      <c r="F105">
        <f ca="1">$D$4+$E$4*_xlfn.NORM.S.INV(RAND())</f>
        <v>-0.21061125436934486</v>
      </c>
      <c r="M105" s="1">
        <v>45754</v>
      </c>
      <c r="N105">
        <v>74</v>
      </c>
      <c r="O105">
        <v>110</v>
      </c>
      <c r="P105">
        <v>193</v>
      </c>
      <c r="Q105" s="12">
        <f t="shared" si="6"/>
        <v>2.7398974188114347E-2</v>
      </c>
      <c r="R105" s="12">
        <f t="shared" si="6"/>
        <v>-3.5718082602079232E-2</v>
      </c>
      <c r="S105" s="12">
        <f t="shared" si="6"/>
        <v>9.7904214981371404E-2</v>
      </c>
      <c r="W105" s="11">
        <f t="shared" ca="1" si="7"/>
        <v>2.4859968374843836E-2</v>
      </c>
      <c r="X105" s="11">
        <f t="shared" ca="1" si="8"/>
        <v>0.10875483594243002</v>
      </c>
      <c r="Y105" s="11">
        <f t="shared" ca="1" si="9"/>
        <v>-3.2135744094426343E-2</v>
      </c>
      <c r="Z105" s="11">
        <f ca="1">$O$4*W105+$O$5*X105+$O$6*Y105</f>
        <v>3.2929714904338631E-2</v>
      </c>
    </row>
    <row r="106" spans="1:26" x14ac:dyDescent="0.35">
      <c r="A106" s="1">
        <v>45760</v>
      </c>
      <c r="B106">
        <v>173</v>
      </c>
      <c r="C106">
        <f>(B106/B105)-1</f>
        <v>0.66346153846153855</v>
      </c>
      <c r="F106">
        <f ca="1">$D$4+$E$4*_xlfn.NORM.S.INV(RAND())</f>
        <v>0.22861364434555576</v>
      </c>
      <c r="M106" s="1">
        <v>45755</v>
      </c>
      <c r="N106">
        <v>80</v>
      </c>
      <c r="O106">
        <v>104</v>
      </c>
      <c r="P106">
        <v>177</v>
      </c>
      <c r="Q106" s="12">
        <f t="shared" si="6"/>
        <v>7.7961541469711917E-2</v>
      </c>
      <c r="R106" s="12">
        <f t="shared" si="6"/>
        <v>-5.6089466651043585E-2</v>
      </c>
      <c r="S106" s="12">
        <f t="shared" si="6"/>
        <v>-8.6540456331056365E-2</v>
      </c>
      <c r="W106" s="11">
        <f t="shared" ca="1" si="7"/>
        <v>-0.10333608982077316</v>
      </c>
      <c r="X106" s="11">
        <f t="shared" ca="1" si="8"/>
        <v>7.4935267963248425E-2</v>
      </c>
      <c r="Y106" s="11">
        <f t="shared" ca="1" si="9"/>
        <v>7.4662359889336408E-2</v>
      </c>
      <c r="Z106" s="11">
        <f ca="1">$O$4*W106+$O$5*X106+$O$6*Y106</f>
        <v>3.5448524274661816E-3</v>
      </c>
    </row>
    <row r="107" spans="1:26" x14ac:dyDescent="0.35">
      <c r="A107" s="1">
        <v>45761</v>
      </c>
      <c r="B107">
        <v>155</v>
      </c>
      <c r="C107">
        <f>(B107/B106)-1</f>
        <v>-0.10404624277456642</v>
      </c>
      <c r="F107">
        <f ca="1">$D$4+$E$4*_xlfn.NORM.S.INV(RAND())</f>
        <v>0.34071783104624781</v>
      </c>
      <c r="M107" s="1">
        <v>45756</v>
      </c>
      <c r="N107">
        <v>60</v>
      </c>
      <c r="O107">
        <v>115</v>
      </c>
      <c r="P107">
        <v>177</v>
      </c>
      <c r="Q107" s="12">
        <f t="shared" si="6"/>
        <v>-0.2876820724517809</v>
      </c>
      <c r="R107" s="12">
        <f t="shared" si="6"/>
        <v>0.10054122922187746</v>
      </c>
      <c r="S107" s="12">
        <f t="shared" si="6"/>
        <v>0</v>
      </c>
      <c r="W107" s="11">
        <f t="shared" ca="1" si="7"/>
        <v>-0.19776741127515871</v>
      </c>
      <c r="X107" s="11">
        <f t="shared" ca="1" si="8"/>
        <v>6.0083035809794912E-2</v>
      </c>
      <c r="Y107" s="11">
        <f t="shared" ca="1" si="9"/>
        <v>5.70772925067062E-2</v>
      </c>
      <c r="Z107" s="11">
        <f ca="1">$O$4*W107+$O$5*X107+$O$6*Y107</f>
        <v>-4.395886601511316E-2</v>
      </c>
    </row>
    <row r="108" spans="1:26" x14ac:dyDescent="0.35">
      <c r="A108" s="1">
        <v>45762</v>
      </c>
      <c r="B108">
        <v>120</v>
      </c>
      <c r="C108">
        <f>(B108/B107)-1</f>
        <v>-0.22580645161290325</v>
      </c>
      <c r="F108">
        <f ca="1">$D$4+$E$4*_xlfn.NORM.S.INV(RAND())</f>
        <v>-0.47341600780643855</v>
      </c>
      <c r="M108" s="1">
        <v>45757</v>
      </c>
      <c r="N108">
        <v>64</v>
      </c>
      <c r="O108">
        <v>122</v>
      </c>
      <c r="P108">
        <v>191</v>
      </c>
      <c r="Q108" s="12">
        <f t="shared" si="6"/>
        <v>6.4538521137571164E-2</v>
      </c>
      <c r="R108" s="12">
        <f t="shared" si="6"/>
        <v>5.9088916370006579E-2</v>
      </c>
      <c r="S108" s="12">
        <f t="shared" si="6"/>
        <v>7.6123695472800679E-2</v>
      </c>
      <c r="W108" s="11">
        <f t="shared" ca="1" si="7"/>
        <v>-1.7662752368835286E-2</v>
      </c>
      <c r="X108" s="11">
        <f t="shared" ca="1" si="8"/>
        <v>2.0766621882710407E-2</v>
      </c>
      <c r="Y108" s="11">
        <f t="shared" ca="1" si="9"/>
        <v>-0.12169412622447866</v>
      </c>
      <c r="Z108" s="11">
        <f ca="1">$O$4*W108+$O$5*X108+$O$6*Y108</f>
        <v>-3.734335225006459E-2</v>
      </c>
    </row>
    <row r="109" spans="1:26" x14ac:dyDescent="0.35">
      <c r="A109" s="1">
        <v>45763</v>
      </c>
      <c r="B109">
        <v>140</v>
      </c>
      <c r="C109">
        <f>(B109/B108)-1</f>
        <v>0.16666666666666674</v>
      </c>
      <c r="F109">
        <f ca="1">$D$4+$E$4*_xlfn.NORM.S.INV(RAND())</f>
        <v>5.2728638558385811E-2</v>
      </c>
      <c r="M109" s="1">
        <v>45758</v>
      </c>
      <c r="N109">
        <v>75</v>
      </c>
      <c r="O109">
        <v>124</v>
      </c>
      <c r="P109">
        <v>169</v>
      </c>
      <c r="Q109" s="12">
        <f t="shared" si="6"/>
        <v>0.15860503017663857</v>
      </c>
      <c r="R109" s="12">
        <f t="shared" si="6"/>
        <v>1.6260520871780326E-2</v>
      </c>
      <c r="S109" s="12">
        <f t="shared" si="6"/>
        <v>-0.12237471312355641</v>
      </c>
      <c r="W109" s="11">
        <f t="shared" ca="1" si="7"/>
        <v>0.23874947207387753</v>
      </c>
      <c r="X109" s="11">
        <f t="shared" ca="1" si="8"/>
        <v>-5.4562540666833567E-2</v>
      </c>
      <c r="Y109" s="11">
        <f t="shared" ca="1" si="9"/>
        <v>-5.9958646818643303E-2</v>
      </c>
      <c r="Z109" s="11">
        <f ca="1">$O$4*W109+$O$5*X109+$O$6*Y109</f>
        <v>6.1143432583907954E-2</v>
      </c>
    </row>
    <row r="110" spans="1:26" x14ac:dyDescent="0.35">
      <c r="A110" s="1">
        <v>45764</v>
      </c>
      <c r="B110">
        <v>104</v>
      </c>
      <c r="C110">
        <f>(B110/B109)-1</f>
        <v>-0.25714285714285712</v>
      </c>
      <c r="F110">
        <f ca="1">$D$4+$E$4*_xlfn.NORM.S.INV(RAND())</f>
        <v>-5.1652745469928318E-2</v>
      </c>
      <c r="M110" s="1">
        <v>45759</v>
      </c>
      <c r="N110">
        <v>77</v>
      </c>
      <c r="O110">
        <v>124</v>
      </c>
      <c r="P110">
        <v>182</v>
      </c>
      <c r="Q110" s="12">
        <f t="shared" si="6"/>
        <v>2.6317308317373358E-2</v>
      </c>
      <c r="R110" s="12">
        <f t="shared" si="6"/>
        <v>0</v>
      </c>
      <c r="S110" s="12">
        <f t="shared" si="6"/>
        <v>7.4107972153721835E-2</v>
      </c>
      <c r="W110" s="11">
        <f t="shared" ca="1" si="7"/>
        <v>0.15516821883936061</v>
      </c>
      <c r="X110" s="11">
        <f t="shared" ca="1" si="8"/>
        <v>-0.20162470841559807</v>
      </c>
      <c r="Y110" s="11">
        <f t="shared" ca="1" si="9"/>
        <v>6.0014071020967778E-2</v>
      </c>
      <c r="Z110" s="11">
        <f ca="1">$O$4*W110+$O$5*X110+$O$6*Y110</f>
        <v>1.9584096317355165E-2</v>
      </c>
    </row>
    <row r="111" spans="1:26" x14ac:dyDescent="0.35">
      <c r="A111" s="1">
        <v>45765</v>
      </c>
      <c r="B111">
        <v>138</v>
      </c>
      <c r="C111">
        <f>(B111/B110)-1</f>
        <v>0.32692307692307687</v>
      </c>
      <c r="F111">
        <f ca="1">$D$4+$E$4*_xlfn.NORM.S.INV(RAND())</f>
        <v>-0.3312079927682291</v>
      </c>
      <c r="M111" s="1">
        <v>45760</v>
      </c>
      <c r="N111">
        <v>82</v>
      </c>
      <c r="O111">
        <v>123</v>
      </c>
      <c r="P111">
        <v>195</v>
      </c>
      <c r="Q111" s="12">
        <f t="shared" si="6"/>
        <v>6.2913825410569182E-2</v>
      </c>
      <c r="R111" s="12">
        <f t="shared" si="6"/>
        <v>-8.0972102326193618E-3</v>
      </c>
      <c r="S111" s="12">
        <f t="shared" si="6"/>
        <v>6.8992871486951421E-2</v>
      </c>
      <c r="W111" s="11">
        <f t="shared" ca="1" si="7"/>
        <v>-6.2838152163181032E-2</v>
      </c>
      <c r="X111" s="11">
        <f t="shared" ca="1" si="8"/>
        <v>-3.0823968803707781E-2</v>
      </c>
      <c r="Y111" s="11">
        <f t="shared" ca="1" si="9"/>
        <v>0.10837666389507633</v>
      </c>
      <c r="Z111" s="11">
        <f ca="1">$O$4*W111+$O$5*X111+$O$6*Y111</f>
        <v>-1.8694523378618502E-3</v>
      </c>
    </row>
    <row r="112" spans="1:26" x14ac:dyDescent="0.35">
      <c r="A112" s="1">
        <v>45766</v>
      </c>
      <c r="B112">
        <v>170</v>
      </c>
      <c r="C112">
        <f>(B112/B111)-1</f>
        <v>0.23188405797101441</v>
      </c>
      <c r="F112">
        <f ca="1">$D$4+$E$4*_xlfn.NORM.S.INV(RAND())</f>
        <v>0.33794357722988516</v>
      </c>
      <c r="M112" s="1">
        <v>45761</v>
      </c>
      <c r="N112">
        <v>84</v>
      </c>
      <c r="O112">
        <v>116</v>
      </c>
      <c r="P112">
        <v>185</v>
      </c>
      <c r="Q112" s="12">
        <f t="shared" si="6"/>
        <v>2.4097551579060524E-2</v>
      </c>
      <c r="R112" s="12">
        <f t="shared" si="6"/>
        <v>-5.8594164266052823E-2</v>
      </c>
      <c r="S112" s="12">
        <f t="shared" si="6"/>
        <v>-5.2643733485422027E-2</v>
      </c>
      <c r="W112" s="11">
        <f t="shared" ca="1" si="7"/>
        <v>9.6186548825774307E-2</v>
      </c>
      <c r="X112" s="11">
        <f t="shared" ca="1" si="8"/>
        <v>1.9576753825944721E-2</v>
      </c>
      <c r="Y112" s="11">
        <f t="shared" ca="1" si="9"/>
        <v>0.17973288211332342</v>
      </c>
      <c r="Z112" s="11">
        <f ca="1">$O$4*W112+$O$5*X112+$O$6*Y112</f>
        <v>9.8267510312090162E-2</v>
      </c>
    </row>
    <row r="113" spans="1:26" x14ac:dyDescent="0.35">
      <c r="A113" s="1">
        <v>45767</v>
      </c>
      <c r="B113">
        <v>117</v>
      </c>
      <c r="C113">
        <f>(B113/B112)-1</f>
        <v>-0.31176470588235294</v>
      </c>
      <c r="F113">
        <f ca="1">$D$4+$E$4*_xlfn.NORM.S.INV(RAND())</f>
        <v>-0.11660656586252303</v>
      </c>
      <c r="M113" s="1">
        <v>45762</v>
      </c>
      <c r="N113">
        <v>87</v>
      </c>
      <c r="O113">
        <v>111</v>
      </c>
      <c r="P113">
        <v>169</v>
      </c>
      <c r="Q113" s="12">
        <f t="shared" si="6"/>
        <v>3.5091319811270193E-2</v>
      </c>
      <c r="R113" s="12">
        <f t="shared" si="6"/>
        <v>-4.4059989794030543E-2</v>
      </c>
      <c r="S113" s="12">
        <f t="shared" si="6"/>
        <v>-9.0457110155251347E-2</v>
      </c>
      <c r="W113" s="11">
        <f t="shared" ca="1" si="7"/>
        <v>1.0422829288984314E-2</v>
      </c>
      <c r="X113" s="11">
        <f t="shared" ca="1" si="8"/>
        <v>-0.11642181384985432</v>
      </c>
      <c r="Y113" s="11">
        <f t="shared" ca="1" si="9"/>
        <v>7.5983498821888359E-2</v>
      </c>
      <c r="Z113" s="11">
        <f ca="1">$O$4*W113+$O$5*X113+$O$6*Y113</f>
        <v>-7.962362792796062E-3</v>
      </c>
    </row>
    <row r="114" spans="1:26" x14ac:dyDescent="0.35">
      <c r="A114" s="1">
        <v>45768</v>
      </c>
      <c r="B114">
        <v>149</v>
      </c>
      <c r="C114">
        <f>(B114/B113)-1</f>
        <v>0.27350427350427342</v>
      </c>
      <c r="F114">
        <f ca="1">$D$4+$E$4*_xlfn.NORM.S.INV(RAND())</f>
        <v>0.11515082699753836</v>
      </c>
      <c r="M114" s="1">
        <v>45763</v>
      </c>
      <c r="N114">
        <v>88</v>
      </c>
      <c r="O114">
        <v>116</v>
      </c>
      <c r="P114">
        <v>187</v>
      </c>
      <c r="Q114" s="12">
        <f t="shared" si="6"/>
        <v>1.142869582362285E-2</v>
      </c>
      <c r="R114" s="12">
        <f t="shared" si="6"/>
        <v>4.4059989794030495E-2</v>
      </c>
      <c r="S114" s="12">
        <f t="shared" si="6"/>
        <v>0.10120990193151325</v>
      </c>
      <c r="W114" s="11">
        <f t="shared" ca="1" si="7"/>
        <v>-7.6224548368868938E-2</v>
      </c>
      <c r="X114" s="11">
        <f t="shared" ca="1" si="8"/>
        <v>-6.9362650976926607E-2</v>
      </c>
      <c r="Y114" s="11">
        <f t="shared" ca="1" si="9"/>
        <v>6.1779353890411094E-2</v>
      </c>
      <c r="Z114" s="11">
        <f ca="1">$O$4*W114+$O$5*X114+$O$6*Y114</f>
        <v>-3.276480847350223E-2</v>
      </c>
    </row>
    <row r="115" spans="1:26" x14ac:dyDescent="0.35">
      <c r="A115" s="1">
        <v>45769</v>
      </c>
      <c r="B115">
        <v>127</v>
      </c>
      <c r="C115">
        <f>(B115/B114)-1</f>
        <v>-0.1476510067114094</v>
      </c>
      <c r="F115">
        <f ca="1">$D$4+$E$4*_xlfn.NORM.S.INV(RAND())</f>
        <v>0.10322564387106614</v>
      </c>
      <c r="M115" s="1">
        <v>45764</v>
      </c>
      <c r="N115">
        <v>71</v>
      </c>
      <c r="O115">
        <v>130</v>
      </c>
      <c r="P115">
        <v>161</v>
      </c>
      <c r="Q115" s="12">
        <f t="shared" si="6"/>
        <v>-0.21465693743689113</v>
      </c>
      <c r="R115" s="12">
        <f t="shared" si="6"/>
        <v>0.11394425934921769</v>
      </c>
      <c r="S115" s="12">
        <f t="shared" si="6"/>
        <v>-0.14970425187012362</v>
      </c>
      <c r="W115" s="11">
        <f t="shared" ca="1" si="7"/>
        <v>0.15323327507889231</v>
      </c>
      <c r="X115" s="11">
        <f t="shared" ca="1" si="8"/>
        <v>3.7409765896061341E-2</v>
      </c>
      <c r="Y115" s="11">
        <f t="shared" ca="1" si="9"/>
        <v>3.1805414448238215E-2</v>
      </c>
      <c r="Z115" s="11">
        <f ca="1">$O$4*W115+$O$5*X115+$O$6*Y115</f>
        <v>8.2057864134846795E-2</v>
      </c>
    </row>
    <row r="116" spans="1:26" x14ac:dyDescent="0.35">
      <c r="A116" s="1">
        <v>45770</v>
      </c>
      <c r="B116">
        <v>136</v>
      </c>
      <c r="C116">
        <f>(B116/B115)-1</f>
        <v>7.0866141732283561E-2</v>
      </c>
      <c r="F116">
        <f ca="1">$D$4+$E$4*_xlfn.NORM.S.INV(RAND())</f>
        <v>-8.7577575685619677E-2</v>
      </c>
      <c r="M116" s="1">
        <v>45765</v>
      </c>
      <c r="N116">
        <v>73</v>
      </c>
      <c r="O116">
        <v>116</v>
      </c>
      <c r="P116">
        <v>163</v>
      </c>
      <c r="Q116" s="12">
        <f t="shared" si="6"/>
        <v>2.7779564107075671E-2</v>
      </c>
      <c r="R116" s="12">
        <f t="shared" si="6"/>
        <v>-0.11394425934921772</v>
      </c>
      <c r="S116" s="12">
        <f t="shared" si="6"/>
        <v>1.2345835822299362E-2</v>
      </c>
      <c r="W116" s="11">
        <f t="shared" ca="1" si="7"/>
        <v>-0.38082442863683508</v>
      </c>
      <c r="X116" s="11">
        <f t="shared" ca="1" si="8"/>
        <v>2.6471945719561407E-2</v>
      </c>
      <c r="Y116" s="11">
        <f t="shared" ca="1" si="9"/>
        <v>-8.8041357266879325E-2</v>
      </c>
      <c r="Z116" s="11">
        <f ca="1">$O$4*W116+$O$5*X116+$O$6*Y116</f>
        <v>-0.1708005949189294</v>
      </c>
    </row>
    <row r="117" spans="1:26" x14ac:dyDescent="0.35">
      <c r="A117" s="1">
        <v>45771</v>
      </c>
      <c r="B117">
        <v>111</v>
      </c>
      <c r="C117">
        <f>(B117/B116)-1</f>
        <v>-0.18382352941176472</v>
      </c>
      <c r="F117">
        <f ca="1">$D$4+$E$4*_xlfn.NORM.S.INV(RAND())</f>
        <v>-0.3292494375251494</v>
      </c>
      <c r="M117" s="1">
        <v>45766</v>
      </c>
      <c r="N117">
        <v>87</v>
      </c>
      <c r="O117">
        <v>102</v>
      </c>
      <c r="P117">
        <v>194</v>
      </c>
      <c r="Q117" s="12">
        <f t="shared" si="6"/>
        <v>0.17544867750619267</v>
      </c>
      <c r="R117" s="12">
        <f t="shared" si="6"/>
        <v>-0.12861737782209359</v>
      </c>
      <c r="S117" s="12">
        <f t="shared" si="6"/>
        <v>0.1741079582565658</v>
      </c>
      <c r="W117" s="11">
        <f t="shared" ca="1" si="7"/>
        <v>0.19319199899739117</v>
      </c>
      <c r="X117" s="11">
        <f t="shared" ca="1" si="8"/>
        <v>6.2011608011821547E-2</v>
      </c>
      <c r="Y117" s="11">
        <f t="shared" ca="1" si="9"/>
        <v>0.18117759388234553</v>
      </c>
      <c r="Z117" s="11">
        <f ca="1">$O$4*W117+$O$5*X117+$O$6*Y117</f>
        <v>0.1502335601672066</v>
      </c>
    </row>
    <row r="118" spans="1:26" x14ac:dyDescent="0.35">
      <c r="A118" s="1">
        <v>45772</v>
      </c>
      <c r="B118">
        <v>163</v>
      </c>
      <c r="C118">
        <f>(B118/B117)-1</f>
        <v>0.46846846846846857</v>
      </c>
      <c r="F118">
        <f ca="1">$D$4+$E$4*_xlfn.NORM.S.INV(RAND())</f>
        <v>0.10579826003674363</v>
      </c>
      <c r="M118" s="1">
        <v>45767</v>
      </c>
      <c r="N118">
        <v>61</v>
      </c>
      <c r="O118">
        <v>108</v>
      </c>
      <c r="P118">
        <v>162</v>
      </c>
      <c r="Q118" s="12">
        <f t="shared" si="6"/>
        <v>-0.3550342544812724</v>
      </c>
      <c r="R118" s="12">
        <f t="shared" si="6"/>
        <v>5.7158413839948623E-2</v>
      </c>
      <c r="S118" s="12">
        <f t="shared" si="6"/>
        <v>-0.18026182383094402</v>
      </c>
      <c r="W118" s="11">
        <f t="shared" ca="1" si="7"/>
        <v>7.7818049786706964E-2</v>
      </c>
      <c r="X118" s="11">
        <f t="shared" ca="1" si="8"/>
        <v>-3.2311862897325501E-3</v>
      </c>
      <c r="Y118" s="11">
        <f t="shared" ca="1" si="9"/>
        <v>-8.1442812430495309E-2</v>
      </c>
      <c r="Z118" s="11">
        <f ca="1">$O$4*W118+$O$5*X118+$O$6*Y118</f>
        <v>5.7250202986144291E-3</v>
      </c>
    </row>
    <row r="119" spans="1:26" x14ac:dyDescent="0.35">
      <c r="A119" s="1">
        <v>45773</v>
      </c>
      <c r="B119">
        <v>119</v>
      </c>
      <c r="C119">
        <f>(B119/B118)-1</f>
        <v>-0.26993865030674846</v>
      </c>
      <c r="F119">
        <f ca="1">$D$4+$E$4*_xlfn.NORM.S.INV(RAND())</f>
        <v>-0.22455159506436062</v>
      </c>
      <c r="M119" s="1">
        <v>45768</v>
      </c>
      <c r="N119">
        <v>62</v>
      </c>
      <c r="O119">
        <v>107</v>
      </c>
      <c r="P119">
        <v>167</v>
      </c>
      <c r="Q119" s="12">
        <f t="shared" si="6"/>
        <v>1.6260520871780326E-2</v>
      </c>
      <c r="R119" s="12">
        <f t="shared" si="6"/>
        <v>-9.3023926623135612E-3</v>
      </c>
      <c r="S119" s="12">
        <f t="shared" si="6"/>
        <v>3.0397477184370948E-2</v>
      </c>
      <c r="W119" s="11">
        <f t="shared" ca="1" si="7"/>
        <v>0.17470985719436247</v>
      </c>
      <c r="X119" s="11">
        <f t="shared" ca="1" si="8"/>
        <v>3.8248474233279511E-2</v>
      </c>
      <c r="Y119" s="11">
        <f t="shared" ca="1" si="9"/>
        <v>0.10861152332847375</v>
      </c>
      <c r="Z119" s="11">
        <f ca="1">$O$4*W119+$O$5*X119+$O$6*Y119</f>
        <v>0.11394194214627097</v>
      </c>
    </row>
    <row r="120" spans="1:26" x14ac:dyDescent="0.35">
      <c r="A120" s="1">
        <v>45774</v>
      </c>
      <c r="B120">
        <v>177</v>
      </c>
      <c r="C120">
        <f>(B120/B119)-1</f>
        <v>0.48739495798319332</v>
      </c>
      <c r="F120">
        <f ca="1">$D$4+$E$4*_xlfn.NORM.S.INV(RAND())</f>
        <v>-0.84695746170334851</v>
      </c>
      <c r="M120" s="1">
        <v>45769</v>
      </c>
      <c r="N120">
        <v>65</v>
      </c>
      <c r="O120">
        <v>110</v>
      </c>
      <c r="P120">
        <v>180</v>
      </c>
      <c r="Q120" s="12">
        <f t="shared" si="6"/>
        <v>4.7252884850545511E-2</v>
      </c>
      <c r="R120" s="12">
        <f t="shared" si="6"/>
        <v>2.7651531330509949E-2</v>
      </c>
      <c r="S120" s="12">
        <f t="shared" si="6"/>
        <v>7.4963038473455326E-2</v>
      </c>
      <c r="W120" s="11">
        <f t="shared" ca="1" si="7"/>
        <v>-4.323377922722111E-2</v>
      </c>
      <c r="X120" s="11">
        <f t="shared" ca="1" si="8"/>
        <v>-0.16082719500813117</v>
      </c>
      <c r="Y120" s="11">
        <f t="shared" ca="1" si="9"/>
        <v>0.16099280991374204</v>
      </c>
      <c r="Z120" s="11">
        <f ca="1">$O$4*W120+$O$5*X120+$O$6*Y120</f>
        <v>-1.7243827219205185E-2</v>
      </c>
    </row>
    <row r="121" spans="1:26" x14ac:dyDescent="0.35">
      <c r="A121" s="1">
        <v>45775</v>
      </c>
      <c r="B121">
        <v>200</v>
      </c>
      <c r="C121">
        <f>(B121/B120)-1</f>
        <v>0.12994350282485878</v>
      </c>
      <c r="F121">
        <f ca="1">$D$4+$E$4*_xlfn.NORM.S.INV(RAND())</f>
        <v>-0.75099387942666407</v>
      </c>
      <c r="M121" s="1">
        <v>45770</v>
      </c>
      <c r="N121">
        <v>88</v>
      </c>
      <c r="O121">
        <v>111</v>
      </c>
      <c r="P121">
        <v>165</v>
      </c>
      <c r="Q121" s="12">
        <f t="shared" si="6"/>
        <v>0.3029495445825694</v>
      </c>
      <c r="R121" s="12">
        <f t="shared" si="6"/>
        <v>9.0498355199178562E-3</v>
      </c>
      <c r="S121" s="12">
        <f t="shared" si="6"/>
        <v>-8.701137698962981E-2</v>
      </c>
      <c r="W121" s="11">
        <f t="shared" ca="1" si="7"/>
        <v>-0.23233194790724124</v>
      </c>
      <c r="X121" s="11">
        <f t="shared" ca="1" si="8"/>
        <v>2.8780001773606942E-2</v>
      </c>
      <c r="Y121" s="11">
        <f t="shared" ca="1" si="9"/>
        <v>0.22959408388782923</v>
      </c>
      <c r="Z121" s="11">
        <f ca="1">$O$4*W121+$O$5*X121+$O$6*Y121</f>
        <v>-1.542055346446565E-2</v>
      </c>
    </row>
    <row r="122" spans="1:26" x14ac:dyDescent="0.35">
      <c r="A122" s="1">
        <v>45776</v>
      </c>
      <c r="B122">
        <v>135</v>
      </c>
      <c r="C122">
        <f>(B122/B121)-1</f>
        <v>-0.32499999999999996</v>
      </c>
      <c r="F122">
        <f ca="1">$D$4+$E$4*_xlfn.NORM.S.INV(RAND())</f>
        <v>-0.32573891512087005</v>
      </c>
      <c r="M122" s="1">
        <v>45771</v>
      </c>
      <c r="N122">
        <v>74</v>
      </c>
      <c r="O122">
        <v>114</v>
      </c>
      <c r="P122">
        <v>188</v>
      </c>
      <c r="Q122" s="12">
        <f t="shared" si="6"/>
        <v>-0.17327172127403667</v>
      </c>
      <c r="R122" s="12">
        <f t="shared" si="6"/>
        <v>2.6668247082161273E-2</v>
      </c>
      <c r="S122" s="12">
        <f t="shared" si="6"/>
        <v>0.1304964889293686</v>
      </c>
      <c r="W122" s="11">
        <f t="shared" ca="1" si="7"/>
        <v>-5.2381374358677337E-3</v>
      </c>
      <c r="X122" s="11">
        <f t="shared" ca="1" si="8"/>
        <v>-7.5309775810844137E-2</v>
      </c>
      <c r="Y122" s="11">
        <f t="shared" ca="1" si="9"/>
        <v>0.11944291273701511</v>
      </c>
      <c r="Z122" s="11">
        <f ca="1">$O$4*W122+$O$5*X122+$O$6*Y122</f>
        <v>1.1144686103504199E-2</v>
      </c>
    </row>
    <row r="123" spans="1:26" x14ac:dyDescent="0.35">
      <c r="A123" s="1">
        <v>45777</v>
      </c>
      <c r="B123">
        <v>174</v>
      </c>
      <c r="C123">
        <f>(B123/B122)-1</f>
        <v>0.28888888888888897</v>
      </c>
      <c r="F123">
        <f ca="1">$D$4+$E$4*_xlfn.NORM.S.INV(RAND())</f>
        <v>-0.32390679474892131</v>
      </c>
      <c r="M123" s="1">
        <v>45772</v>
      </c>
      <c r="N123">
        <v>79</v>
      </c>
      <c r="O123">
        <v>104</v>
      </c>
      <c r="P123">
        <v>175</v>
      </c>
      <c r="Q123" s="12">
        <f t="shared" si="6"/>
        <v>6.5382759262851711E-2</v>
      </c>
      <c r="R123" s="12">
        <f t="shared" si="6"/>
        <v>-9.1807549253122858E-2</v>
      </c>
      <c r="S123" s="12">
        <f t="shared" si="6"/>
        <v>-7.1655988906435167E-2</v>
      </c>
      <c r="W123" s="11">
        <f t="shared" ca="1" si="7"/>
        <v>0.36251809621252606</v>
      </c>
      <c r="X123" s="11">
        <f t="shared" ca="1" si="8"/>
        <v>5.2587795333185985E-2</v>
      </c>
      <c r="Y123" s="11">
        <f t="shared" ca="1" si="9"/>
        <v>-6.4539509957511586E-3</v>
      </c>
      <c r="Z123" s="11">
        <f ca="1">$O$4*W123+$O$5*X123+$O$6*Y123</f>
        <v>0.15884739178624085</v>
      </c>
    </row>
    <row r="124" spans="1:26" x14ac:dyDescent="0.35">
      <c r="A124" s="1">
        <v>45778</v>
      </c>
      <c r="B124">
        <v>172</v>
      </c>
      <c r="C124">
        <f>(B124/B123)-1</f>
        <v>-1.1494252873563204E-2</v>
      </c>
      <c r="F124">
        <f ca="1">$D$4+$E$4*_xlfn.NORM.S.INV(RAND())</f>
        <v>-0.37522193350297556</v>
      </c>
      <c r="M124" s="1">
        <v>45773</v>
      </c>
      <c r="N124">
        <v>69</v>
      </c>
      <c r="O124">
        <v>114</v>
      </c>
      <c r="P124">
        <v>172</v>
      </c>
      <c r="Q124" s="12">
        <f t="shared" si="6"/>
        <v>-0.13534134786976212</v>
      </c>
      <c r="R124" s="12">
        <f t="shared" si="6"/>
        <v>9.1807549253122886E-2</v>
      </c>
      <c r="S124" s="12">
        <f t="shared" si="6"/>
        <v>-1.7291497110060994E-2</v>
      </c>
      <c r="W124" s="11">
        <f t="shared" ca="1" si="7"/>
        <v>-0.14286918156665529</v>
      </c>
      <c r="X124" s="11">
        <f t="shared" ca="1" si="8"/>
        <v>8.2381835884823319E-3</v>
      </c>
      <c r="Y124" s="11">
        <f t="shared" ca="1" si="9"/>
        <v>9.1793111177887483E-3</v>
      </c>
      <c r="Z124" s="11">
        <f ca="1">$O$4*W124+$O$5*X124+$O$6*Y124</f>
        <v>-5.1922424214780799E-2</v>
      </c>
    </row>
    <row r="125" spans="1:26" x14ac:dyDescent="0.35">
      <c r="A125" s="1">
        <v>45779</v>
      </c>
      <c r="B125">
        <v>145</v>
      </c>
      <c r="C125">
        <f>(B125/B124)-1</f>
        <v>-0.15697674418604646</v>
      </c>
      <c r="F125">
        <f ca="1">$D$4+$E$4*_xlfn.NORM.S.INV(RAND())</f>
        <v>0.30368104004266333</v>
      </c>
      <c r="M125" s="1">
        <v>45774</v>
      </c>
      <c r="N125">
        <v>80</v>
      </c>
      <c r="O125">
        <v>108</v>
      </c>
      <c r="P125">
        <v>170</v>
      </c>
      <c r="Q125" s="12">
        <f t="shared" si="6"/>
        <v>0.14792013007662227</v>
      </c>
      <c r="R125" s="12">
        <f t="shared" si="6"/>
        <v>-5.4067221270275821E-2</v>
      </c>
      <c r="S125" s="12">
        <f t="shared" si="6"/>
        <v>-1.1696039763191298E-2</v>
      </c>
      <c r="W125" s="11">
        <f t="shared" ca="1" si="7"/>
        <v>-9.7673881823045927E-2</v>
      </c>
      <c r="X125" s="11">
        <f t="shared" ca="1" si="8"/>
        <v>0.33913504683523954</v>
      </c>
      <c r="Y125" s="11">
        <f t="shared" ca="1" si="9"/>
        <v>-8.5724921775594681E-2</v>
      </c>
      <c r="Z125" s="11">
        <f ca="1">$O$4*W125+$O$5*X125+$O$6*Y125</f>
        <v>3.6953484788675078E-2</v>
      </c>
    </row>
    <row r="126" spans="1:26" x14ac:dyDescent="0.35">
      <c r="A126" s="1">
        <v>45780</v>
      </c>
      <c r="B126">
        <v>154</v>
      </c>
      <c r="C126">
        <f>(B126/B125)-1</f>
        <v>6.2068965517241281E-2</v>
      </c>
      <c r="F126">
        <f ca="1">$D$4+$E$4*_xlfn.NORM.S.INV(RAND())</f>
        <v>-6.1912013458718537E-2</v>
      </c>
      <c r="M126" s="1">
        <v>45775</v>
      </c>
      <c r="N126">
        <v>82</v>
      </c>
      <c r="O126">
        <v>107</v>
      </c>
      <c r="P126">
        <v>176</v>
      </c>
      <c r="Q126" s="12">
        <f t="shared" si="6"/>
        <v>2.4692612590371414E-2</v>
      </c>
      <c r="R126" s="12">
        <f t="shared" si="6"/>
        <v>-9.3023926623135612E-3</v>
      </c>
      <c r="S126" s="12">
        <f t="shared" si="6"/>
        <v>3.4685557987890109E-2</v>
      </c>
      <c r="W126" s="11">
        <f t="shared" ca="1" si="7"/>
        <v>-8.454596122168799E-2</v>
      </c>
      <c r="X126" s="11">
        <f t="shared" ca="1" si="8"/>
        <v>2.6387534541659867E-2</v>
      </c>
      <c r="Y126" s="11">
        <f t="shared" ca="1" si="9"/>
        <v>-5.0123253932462926E-2</v>
      </c>
      <c r="Z126" s="11">
        <f ca="1">$O$4*W126+$O$5*X126+$O$6*Y126</f>
        <v>-4.0939100305916118E-2</v>
      </c>
    </row>
    <row r="127" spans="1:26" x14ac:dyDescent="0.35">
      <c r="A127" s="1">
        <v>45781</v>
      </c>
      <c r="B127">
        <v>128</v>
      </c>
      <c r="C127">
        <f>(B127/B126)-1</f>
        <v>-0.16883116883116878</v>
      </c>
      <c r="F127">
        <f ca="1">$D$4+$E$4*_xlfn.NORM.S.INV(RAND())</f>
        <v>4.175881949200904E-2</v>
      </c>
      <c r="M127" s="1">
        <v>45776</v>
      </c>
      <c r="N127">
        <v>90</v>
      </c>
      <c r="O127">
        <v>119</v>
      </c>
      <c r="P127">
        <v>198</v>
      </c>
      <c r="Q127" s="12">
        <f t="shared" si="6"/>
        <v>9.3090423066012035E-2</v>
      </c>
      <c r="R127" s="12">
        <f t="shared" si="6"/>
        <v>0.10629465864962322</v>
      </c>
      <c r="S127" s="12">
        <f t="shared" si="6"/>
        <v>0.11778303565638346</v>
      </c>
      <c r="W127" s="11">
        <f t="shared" ca="1" si="7"/>
        <v>-7.5200536410527041E-2</v>
      </c>
      <c r="X127" s="11">
        <f t="shared" ca="1" si="8"/>
        <v>1.4587316877342217E-2</v>
      </c>
      <c r="Y127" s="11">
        <f t="shared" ca="1" si="9"/>
        <v>-0.11267209270377303</v>
      </c>
      <c r="Z127" s="11">
        <f ca="1">$O$4*W127+$O$5*X127+$O$6*Y127</f>
        <v>-5.9505647312140059E-2</v>
      </c>
    </row>
    <row r="128" spans="1:26" x14ac:dyDescent="0.35">
      <c r="A128" s="1">
        <v>45782</v>
      </c>
      <c r="B128">
        <v>151</v>
      </c>
      <c r="C128">
        <f>(B128/B127)-1</f>
        <v>0.1796875</v>
      </c>
      <c r="F128">
        <f ca="1">$D$4+$E$4*_xlfn.NORM.S.INV(RAND())</f>
        <v>0.57672655281515761</v>
      </c>
      <c r="M128" s="1">
        <v>45777</v>
      </c>
      <c r="N128">
        <v>65</v>
      </c>
      <c r="O128">
        <v>127</v>
      </c>
      <c r="P128">
        <v>190</v>
      </c>
      <c r="Q128" s="12">
        <f t="shared" si="6"/>
        <v>-0.325422400434628</v>
      </c>
      <c r="R128" s="12">
        <f t="shared" si="6"/>
        <v>6.5063593347061868E-2</v>
      </c>
      <c r="S128" s="12">
        <f t="shared" si="6"/>
        <v>-4.1242958534049134E-2</v>
      </c>
      <c r="W128" s="11">
        <f t="shared" ca="1" si="7"/>
        <v>5.1823747305552899E-2</v>
      </c>
      <c r="X128" s="11">
        <f t="shared" ca="1" si="8"/>
        <v>-2.6742812226281769E-2</v>
      </c>
      <c r="Y128" s="11">
        <f t="shared" ca="1" si="9"/>
        <v>9.7515252939060163E-3</v>
      </c>
      <c r="Z128" s="11">
        <f ca="1">$O$4*W128+$O$5*X128+$O$6*Y128</f>
        <v>1.5632112842508435E-2</v>
      </c>
    </row>
    <row r="129" spans="1:26" x14ac:dyDescent="0.35">
      <c r="A129" s="1">
        <v>45783</v>
      </c>
      <c r="B129">
        <v>178</v>
      </c>
      <c r="C129">
        <f>(B129/B128)-1</f>
        <v>0.17880794701986757</v>
      </c>
      <c r="F129">
        <f ca="1">$D$4+$E$4*_xlfn.NORM.S.INV(RAND())</f>
        <v>0.2118368211262282</v>
      </c>
      <c r="M129" s="1">
        <v>45778</v>
      </c>
      <c r="N129">
        <v>76</v>
      </c>
      <c r="O129">
        <v>130</v>
      </c>
      <c r="P129">
        <v>190</v>
      </c>
      <c r="Q129" s="12">
        <f t="shared" si="6"/>
        <v>0.15634607039069404</v>
      </c>
      <c r="R129" s="12">
        <f t="shared" si="6"/>
        <v>2.3347363996991107E-2</v>
      </c>
      <c r="S129" s="12">
        <f t="shared" si="6"/>
        <v>0</v>
      </c>
      <c r="W129" s="11">
        <f t="shared" ca="1" si="7"/>
        <v>0.10786742867711757</v>
      </c>
      <c r="X129" s="11">
        <f t="shared" ca="1" si="8"/>
        <v>1.9929219778028723E-2</v>
      </c>
      <c r="Y129" s="11">
        <f t="shared" ca="1" si="9"/>
        <v>-4.9676985184524E-2</v>
      </c>
      <c r="Z129" s="11">
        <f ca="1">$O$4*W129+$O$5*X129+$O$6*Y129</f>
        <v>3.422264184889845E-2</v>
      </c>
    </row>
    <row r="130" spans="1:26" x14ac:dyDescent="0.35">
      <c r="A130" s="1">
        <v>45784</v>
      </c>
      <c r="B130">
        <v>157</v>
      </c>
      <c r="C130">
        <f>(B130/B129)-1</f>
        <v>-0.1179775280898876</v>
      </c>
      <c r="F130">
        <f ca="1">$D$4+$E$4*_xlfn.NORM.S.INV(RAND())</f>
        <v>1.1078811112834989E-2</v>
      </c>
      <c r="M130" s="1">
        <v>45779</v>
      </c>
      <c r="N130">
        <v>67</v>
      </c>
      <c r="O130">
        <v>103</v>
      </c>
      <c r="P130">
        <v>196</v>
      </c>
      <c r="Q130" s="12">
        <f t="shared" si="6"/>
        <v>-0.12604072089536505</v>
      </c>
      <c r="R130" s="12">
        <f t="shared" si="6"/>
        <v>-0.2328054622259467</v>
      </c>
      <c r="S130" s="12">
        <f t="shared" si="6"/>
        <v>3.1090587070031182E-2</v>
      </c>
      <c r="W130" s="11">
        <f t="shared" ca="1" si="7"/>
        <v>-9.9929972326190455E-2</v>
      </c>
      <c r="X130" s="11">
        <f t="shared" ca="1" si="8"/>
        <v>-2.9930375629249842E-2</v>
      </c>
      <c r="Y130" s="11">
        <f t="shared" ca="1" si="9"/>
        <v>0.10481816962531681</v>
      </c>
      <c r="Z130" s="11">
        <f ca="1">$O$4*W130+$O$5*X130+$O$6*Y130</f>
        <v>-1.7505650731656087E-2</v>
      </c>
    </row>
    <row r="131" spans="1:26" x14ac:dyDescent="0.35">
      <c r="A131" s="1">
        <v>45785</v>
      </c>
      <c r="B131">
        <v>131</v>
      </c>
      <c r="C131">
        <f>(B131/B130)-1</f>
        <v>-0.16560509554140124</v>
      </c>
      <c r="F131">
        <f ca="1">$D$4+$E$4*_xlfn.NORM.S.INV(RAND())</f>
        <v>0.36667277359183403</v>
      </c>
      <c r="M131" s="1">
        <v>45780</v>
      </c>
      <c r="N131">
        <v>76</v>
      </c>
      <c r="O131">
        <v>121</v>
      </c>
      <c r="P131">
        <v>174</v>
      </c>
      <c r="Q131" s="12">
        <f t="shared" si="6"/>
        <v>0.12604072089536497</v>
      </c>
      <c r="R131" s="12">
        <f t="shared" si="6"/>
        <v>0.16106155736710526</v>
      </c>
      <c r="S131" s="12">
        <f t="shared" si="6"/>
        <v>-0.11905936001598821</v>
      </c>
      <c r="W131" s="11">
        <f t="shared" ca="1" si="7"/>
        <v>-0.33866087168485792</v>
      </c>
      <c r="X131" s="11">
        <f t="shared" ca="1" si="8"/>
        <v>8.4630905674930187E-2</v>
      </c>
      <c r="Y131" s="11">
        <f t="shared" ca="1" si="9"/>
        <v>-4.817228062878786E-2</v>
      </c>
      <c r="Z131" s="11">
        <f ca="1">$O$4*W131+$O$5*X131+$O$6*Y131</f>
        <v>-0.12452676116010047</v>
      </c>
    </row>
    <row r="132" spans="1:26" x14ac:dyDescent="0.35">
      <c r="A132" s="1">
        <v>45786</v>
      </c>
      <c r="B132">
        <v>187</v>
      </c>
      <c r="C132">
        <f>(B132/B131)-1</f>
        <v>0.4274809160305344</v>
      </c>
      <c r="F132">
        <f ca="1">$D$4+$E$4*_xlfn.NORM.S.INV(RAND())</f>
        <v>7.1054363298520343E-3</v>
      </c>
      <c r="M132" s="1">
        <v>45781</v>
      </c>
      <c r="N132">
        <v>85</v>
      </c>
      <c r="O132">
        <v>100</v>
      </c>
      <c r="P132">
        <v>190</v>
      </c>
      <c r="Q132" s="12">
        <f t="shared" si="6"/>
        <v>0.1119179162039854</v>
      </c>
      <c r="R132" s="12">
        <f t="shared" si="6"/>
        <v>-0.1906203596086497</v>
      </c>
      <c r="S132" s="12">
        <f t="shared" si="6"/>
        <v>8.7968772945957216E-2</v>
      </c>
      <c r="W132" s="11">
        <f t="shared" ca="1" si="7"/>
        <v>-0.14306185286169379</v>
      </c>
      <c r="X132" s="11">
        <f t="shared" ca="1" si="8"/>
        <v>6.7873701422201435E-2</v>
      </c>
      <c r="Y132" s="11">
        <f t="shared" ca="1" si="9"/>
        <v>-3.6610234789557015E-2</v>
      </c>
      <c r="Z132" s="11">
        <f ca="1">$O$4*W132+$O$5*X132+$O$6*Y132</f>
        <v>-4.7845701154884186E-2</v>
      </c>
    </row>
    <row r="133" spans="1:26" x14ac:dyDescent="0.35">
      <c r="A133" s="1">
        <v>45787</v>
      </c>
      <c r="B133">
        <v>164</v>
      </c>
      <c r="C133">
        <f>(B133/B132)-1</f>
        <v>-0.12299465240641716</v>
      </c>
      <c r="F133">
        <f ca="1">$D$4+$E$4*_xlfn.NORM.S.INV(RAND())</f>
        <v>2.2365614425632452E-2</v>
      </c>
      <c r="M133" s="1">
        <v>45782</v>
      </c>
      <c r="N133">
        <v>65</v>
      </c>
      <c r="O133">
        <v>112</v>
      </c>
      <c r="P133">
        <v>176</v>
      </c>
      <c r="Q133" s="12">
        <f t="shared" si="6"/>
        <v>-0.26826398659467943</v>
      </c>
      <c r="R133" s="12">
        <f t="shared" si="6"/>
        <v>0.11332868530700327</v>
      </c>
      <c r="S133" s="12">
        <f t="shared" si="6"/>
        <v>-7.6540077122334377E-2</v>
      </c>
      <c r="W133" s="11">
        <f t="shared" ca="1" si="7"/>
        <v>0.19002626375673903</v>
      </c>
      <c r="X133" s="11">
        <f t="shared" ca="1" si="8"/>
        <v>2.6894628298486985E-2</v>
      </c>
      <c r="Y133" s="11">
        <f t="shared" ca="1" si="9"/>
        <v>-7.6799388084349246E-2</v>
      </c>
      <c r="Z133" s="11">
        <f ca="1">$O$4*W133+$O$5*X133+$O$6*Y133</f>
        <v>6.1039077566936939E-2</v>
      </c>
    </row>
    <row r="134" spans="1:26" x14ac:dyDescent="0.35">
      <c r="A134" s="1">
        <v>45788</v>
      </c>
      <c r="B134">
        <v>173</v>
      </c>
      <c r="C134">
        <f>(B134/B133)-1</f>
        <v>5.4878048780487854E-2</v>
      </c>
      <c r="F134">
        <f ca="1">$D$4+$E$4*_xlfn.NORM.S.INV(RAND())</f>
        <v>0.15331082621953943</v>
      </c>
      <c r="M134" s="1">
        <v>45783</v>
      </c>
      <c r="N134">
        <v>78</v>
      </c>
      <c r="O134">
        <v>114</v>
      </c>
      <c r="P134">
        <v>150</v>
      </c>
      <c r="Q134" s="12">
        <f t="shared" si="6"/>
        <v>0.18232155679395459</v>
      </c>
      <c r="R134" s="12">
        <f t="shared" si="6"/>
        <v>1.7699577099400857E-2</v>
      </c>
      <c r="S134" s="12">
        <f t="shared" si="6"/>
        <v>-0.15984870094189602</v>
      </c>
      <c r="W134" s="11">
        <f t="shared" ca="1" si="7"/>
        <v>-4.6905289922016631E-3</v>
      </c>
      <c r="X134" s="11">
        <f t="shared" ca="1" si="8"/>
        <v>0.11096272019295601</v>
      </c>
      <c r="Y134" s="11">
        <f t="shared" ca="1" si="9"/>
        <v>-7.6339499901238186E-2</v>
      </c>
      <c r="Z134" s="11">
        <f ca="1">$O$4*W134+$O$5*X134+$O$6*Y134</f>
        <v>8.5107544906346845E-3</v>
      </c>
    </row>
    <row r="135" spans="1:26" x14ac:dyDescent="0.35">
      <c r="A135" s="1">
        <v>45789</v>
      </c>
      <c r="B135">
        <v>141</v>
      </c>
      <c r="C135">
        <f>(B135/B134)-1</f>
        <v>-0.18497109826589597</v>
      </c>
      <c r="F135">
        <f ca="1">$D$4+$E$4*_xlfn.NORM.S.INV(RAND())</f>
        <v>0.25503592401404629</v>
      </c>
      <c r="M135" s="1">
        <v>45784</v>
      </c>
      <c r="N135">
        <v>71</v>
      </c>
      <c r="O135">
        <v>123</v>
      </c>
      <c r="P135">
        <v>163</v>
      </c>
      <c r="Q135" s="12">
        <f t="shared" si="6"/>
        <v>-9.4028949648276336E-2</v>
      </c>
      <c r="R135" s="12">
        <f t="shared" si="6"/>
        <v>7.5985906977922055E-2</v>
      </c>
      <c r="S135" s="12">
        <f t="shared" si="6"/>
        <v>8.3114906710506586E-2</v>
      </c>
      <c r="W135" s="11">
        <f t="shared" ca="1" si="7"/>
        <v>1.48328199636205E-2</v>
      </c>
      <c r="X135" s="11">
        <f t="shared" ca="1" si="8"/>
        <v>-5.5514134238810603E-2</v>
      </c>
      <c r="Y135" s="11">
        <f t="shared" ca="1" si="9"/>
        <v>-5.7450248768819275E-2</v>
      </c>
      <c r="Z135" s="11">
        <f ca="1">$O$4*W135+$O$5*X135+$O$6*Y135</f>
        <v>-2.7956186916840764E-2</v>
      </c>
    </row>
    <row r="136" spans="1:26" x14ac:dyDescent="0.35">
      <c r="A136" s="1">
        <v>45790</v>
      </c>
      <c r="B136">
        <v>194</v>
      </c>
      <c r="C136">
        <f>(B136/B135)-1</f>
        <v>0.37588652482269502</v>
      </c>
      <c r="F136">
        <f ca="1">$D$4+$E$4*_xlfn.NORM.S.INV(RAND())</f>
        <v>-0.48022966601343331</v>
      </c>
      <c r="M136" s="1">
        <v>45785</v>
      </c>
      <c r="N136">
        <v>68</v>
      </c>
      <c r="O136">
        <v>128</v>
      </c>
      <c r="P136">
        <v>179</v>
      </c>
      <c r="Q136" s="12">
        <f t="shared" si="6"/>
        <v>-4.3172171865208782E-2</v>
      </c>
      <c r="R136" s="12">
        <f t="shared" si="6"/>
        <v>3.9845908547199778E-2</v>
      </c>
      <c r="S136" s="12">
        <f t="shared" si="6"/>
        <v>9.363560503399275E-2</v>
      </c>
      <c r="W136" s="11">
        <f t="shared" ca="1" si="7"/>
        <v>-4.469643319844227E-2</v>
      </c>
      <c r="X136" s="11">
        <f t="shared" ca="1" si="8"/>
        <v>-7.2982692982204736E-2</v>
      </c>
      <c r="Y136" s="11">
        <f t="shared" ca="1" si="9"/>
        <v>-0.1163383464843131</v>
      </c>
      <c r="Z136" s="11">
        <f ca="1">$O$4*W136+$O$5*X136+$O$6*Y136</f>
        <v>-7.4674885119332263E-2</v>
      </c>
    </row>
    <row r="137" spans="1:26" x14ac:dyDescent="0.35">
      <c r="A137" s="1">
        <v>45791</v>
      </c>
      <c r="B137">
        <v>139</v>
      </c>
      <c r="C137">
        <f>(B137/B136)-1</f>
        <v>-0.28350515463917525</v>
      </c>
      <c r="F137">
        <f ca="1">$D$4+$E$4*_xlfn.NORM.S.INV(RAND())</f>
        <v>0.33562725118997822</v>
      </c>
      <c r="M137" s="1">
        <v>45786</v>
      </c>
      <c r="N137">
        <v>63</v>
      </c>
      <c r="O137">
        <v>114</v>
      </c>
      <c r="P137">
        <v>176</v>
      </c>
      <c r="Q137" s="12">
        <f t="shared" si="6"/>
        <v>-7.6372978784573969E-2</v>
      </c>
      <c r="R137" s="12">
        <f t="shared" si="6"/>
        <v>-0.1158318155251217</v>
      </c>
      <c r="S137" s="12">
        <f t="shared" si="6"/>
        <v>-1.6901810802603254E-2</v>
      </c>
      <c r="W137" s="11">
        <f t="shared" ca="1" si="7"/>
        <v>-8.588670756943842E-2</v>
      </c>
      <c r="X137" s="11">
        <f t="shared" ca="1" si="8"/>
        <v>0.10814793466296842</v>
      </c>
      <c r="Y137" s="11">
        <f t="shared" ca="1" si="9"/>
        <v>0.12233006829665254</v>
      </c>
      <c r="Z137" s="11">
        <f ca="1">$O$4*W137+$O$5*X137+$O$6*Y137</f>
        <v>3.4788717860110917E-2</v>
      </c>
    </row>
    <row r="138" spans="1:26" x14ac:dyDescent="0.35">
      <c r="A138" s="1">
        <v>45792</v>
      </c>
      <c r="B138">
        <v>185</v>
      </c>
      <c r="C138">
        <f>(B138/B137)-1</f>
        <v>0.33093525179856109</v>
      </c>
      <c r="F138">
        <f ca="1">$D$4+$E$4*_xlfn.NORM.S.INV(RAND())</f>
        <v>-9.2912507398055372E-4</v>
      </c>
      <c r="M138" s="1">
        <v>45787</v>
      </c>
      <c r="N138">
        <v>85</v>
      </c>
      <c r="O138">
        <v>112</v>
      </c>
      <c r="P138">
        <v>158</v>
      </c>
      <c r="Q138" s="12">
        <f t="shared" si="6"/>
        <v>0.29951653009878382</v>
      </c>
      <c r="R138" s="12">
        <f t="shared" si="6"/>
        <v>-1.7699577099400975E-2</v>
      </c>
      <c r="S138" s="12">
        <f t="shared" si="6"/>
        <v>-0.107888962011185</v>
      </c>
      <c r="W138" s="11">
        <f t="shared" ca="1" si="7"/>
        <v>0.25446064648242089</v>
      </c>
      <c r="X138" s="11">
        <f t="shared" ca="1" si="8"/>
        <v>-0.1217714854014339</v>
      </c>
      <c r="Y138" s="11">
        <f t="shared" ca="1" si="9"/>
        <v>-0.31619014298216491</v>
      </c>
      <c r="Z138" s="11">
        <f ca="1">$O$4*W138+$O$5*X138+$O$6*Y138</f>
        <v>-2.9604229922111286E-2</v>
      </c>
    </row>
    <row r="139" spans="1:26" x14ac:dyDescent="0.35">
      <c r="A139" s="1">
        <v>45793</v>
      </c>
      <c r="B139">
        <v>141</v>
      </c>
      <c r="C139">
        <f>(B139/B138)-1</f>
        <v>-0.23783783783783785</v>
      </c>
      <c r="F139">
        <f ca="1">$D$4+$E$4*_xlfn.NORM.S.INV(RAND())</f>
        <v>-0.31668912814290862</v>
      </c>
      <c r="M139" s="1">
        <v>45788</v>
      </c>
      <c r="N139">
        <v>76</v>
      </c>
      <c r="O139">
        <v>101</v>
      </c>
      <c r="P139">
        <v>167</v>
      </c>
      <c r="Q139" s="12">
        <f t="shared" ref="Q139:S202" si="10">LN(N139/N138)</f>
        <v>-0.11191791620398532</v>
      </c>
      <c r="R139" s="12">
        <f t="shared" si="10"/>
        <v>-0.10337835445383507</v>
      </c>
      <c r="S139" s="12">
        <f t="shared" si="10"/>
        <v>5.5398779389788377E-2</v>
      </c>
      <c r="W139" s="11">
        <f t="shared" ref="W139:W202" ca="1" si="11">_xlfn.NORM.INV(RAND(),$T$10,$T$13)</f>
        <v>-0.1230267439610967</v>
      </c>
      <c r="X139" s="11">
        <f t="shared" ref="X139:X202" ca="1" si="12">_xlfn.NORM.INV(RAND(),$U$10,$U$13)</f>
        <v>-0.28974889476051513</v>
      </c>
      <c r="Y139" s="11">
        <f t="shared" ref="Y139:Y202" ca="1" si="13">_xlfn.NORM.INV(RAND(),$V$10,$V$13)</f>
        <v>0.21848953726355402</v>
      </c>
      <c r="Z139" s="11">
        <f ca="1">$O$4*W139+$O$5*X139+$O$6*Y139</f>
        <v>-7.0588504833527008E-2</v>
      </c>
    </row>
    <row r="140" spans="1:26" x14ac:dyDescent="0.35">
      <c r="A140" s="1">
        <v>45794</v>
      </c>
      <c r="B140">
        <v>148</v>
      </c>
      <c r="C140">
        <f>(B140/B139)-1</f>
        <v>4.9645390070921946E-2</v>
      </c>
      <c r="F140">
        <f ca="1">$D$4+$E$4*_xlfn.NORM.S.INV(RAND())</f>
        <v>0.1874790480414712</v>
      </c>
      <c r="M140" s="1">
        <v>45789</v>
      </c>
      <c r="N140">
        <v>85</v>
      </c>
      <c r="O140">
        <v>113</v>
      </c>
      <c r="P140">
        <v>176</v>
      </c>
      <c r="Q140" s="12">
        <f t="shared" si="10"/>
        <v>0.1119179162039854</v>
      </c>
      <c r="R140" s="12">
        <f t="shared" si="10"/>
        <v>0.11226730187108121</v>
      </c>
      <c r="S140" s="12">
        <f t="shared" si="10"/>
        <v>5.2490182621396764E-2</v>
      </c>
      <c r="W140" s="11">
        <f t="shared" ca="1" si="11"/>
        <v>8.5858428219842034E-2</v>
      </c>
      <c r="X140" s="11">
        <f t="shared" ca="1" si="12"/>
        <v>0.1086476500234632</v>
      </c>
      <c r="Y140" s="11">
        <f t="shared" ca="1" si="13"/>
        <v>0.1836609321482697</v>
      </c>
      <c r="Z140" s="11">
        <f ca="1">$O$4*W140+$O$5*X140+$O$6*Y140</f>
        <v>0.12203594593945669</v>
      </c>
    </row>
    <row r="141" spans="1:26" x14ac:dyDescent="0.35">
      <c r="A141" s="1">
        <v>45795</v>
      </c>
      <c r="B141">
        <v>156</v>
      </c>
      <c r="C141">
        <f>(B141/B140)-1</f>
        <v>5.4054054054053946E-2</v>
      </c>
      <c r="F141">
        <f ca="1">$D$4+$E$4*_xlfn.NORM.S.INV(RAND())</f>
        <v>-4.2746594908932317E-2</v>
      </c>
      <c r="M141" s="1">
        <v>45790</v>
      </c>
      <c r="N141">
        <v>90</v>
      </c>
      <c r="O141">
        <v>112</v>
      </c>
      <c r="P141">
        <v>193</v>
      </c>
      <c r="Q141" s="12">
        <f t="shared" si="10"/>
        <v>5.7158413839948623E-2</v>
      </c>
      <c r="R141" s="12">
        <f t="shared" si="10"/>
        <v>-8.8889474172460393E-3</v>
      </c>
      <c r="S141" s="12">
        <f t="shared" si="10"/>
        <v>9.2206193866733843E-2</v>
      </c>
      <c r="W141" s="11">
        <f t="shared" ca="1" si="11"/>
        <v>-0.17391751376343273</v>
      </c>
      <c r="X141" s="11">
        <f t="shared" ca="1" si="12"/>
        <v>-2.0939410966672376E-2</v>
      </c>
      <c r="Y141" s="11">
        <f t="shared" ca="1" si="13"/>
        <v>-4.5258272850479439E-2</v>
      </c>
      <c r="Z141" s="11">
        <f ca="1">$O$4*W141+$O$5*X141+$O$6*Y141</f>
        <v>-8.9426310650518634E-2</v>
      </c>
    </row>
    <row r="142" spans="1:26" x14ac:dyDescent="0.35">
      <c r="A142" s="1">
        <v>45796</v>
      </c>
      <c r="B142">
        <v>181</v>
      </c>
      <c r="C142">
        <f>(B142/B141)-1</f>
        <v>0.16025641025641035</v>
      </c>
      <c r="F142">
        <f ca="1">$D$4+$E$4*_xlfn.NORM.S.INV(RAND())</f>
        <v>-0.11164717136623754</v>
      </c>
      <c r="M142" s="1">
        <v>45791</v>
      </c>
      <c r="N142">
        <v>76</v>
      </c>
      <c r="O142">
        <v>120</v>
      </c>
      <c r="P142">
        <v>179</v>
      </c>
      <c r="Q142" s="12">
        <f t="shared" si="10"/>
        <v>-0.16907633004393399</v>
      </c>
      <c r="R142" s="12">
        <f t="shared" si="10"/>
        <v>6.8992871486951421E-2</v>
      </c>
      <c r="S142" s="12">
        <f t="shared" si="10"/>
        <v>-7.5304383064130592E-2</v>
      </c>
      <c r="W142" s="11">
        <f t="shared" ca="1" si="11"/>
        <v>-7.2643310590176438E-2</v>
      </c>
      <c r="X142" s="11">
        <f t="shared" ca="1" si="12"/>
        <v>0.13766947312644695</v>
      </c>
      <c r="Y142" s="11">
        <f t="shared" ca="1" si="13"/>
        <v>0.17678121876406858</v>
      </c>
      <c r="Z142" s="11">
        <f ca="1">$O$4*W142+$O$5*X142+$O$6*Y142</f>
        <v>6.5277883331084086E-2</v>
      </c>
    </row>
    <row r="143" spans="1:26" x14ac:dyDescent="0.35">
      <c r="A143" s="1">
        <v>45797</v>
      </c>
      <c r="B143">
        <v>136</v>
      </c>
      <c r="C143">
        <f>(B143/B142)-1</f>
        <v>-0.24861878453038677</v>
      </c>
      <c r="F143">
        <f ca="1">$D$4+$E$4*_xlfn.NORM.S.INV(RAND())</f>
        <v>0.41398852895100036</v>
      </c>
      <c r="M143" s="1">
        <v>45792</v>
      </c>
      <c r="N143">
        <v>65</v>
      </c>
      <c r="O143">
        <v>122</v>
      </c>
      <c r="P143">
        <v>187</v>
      </c>
      <c r="Q143" s="12">
        <f t="shared" si="10"/>
        <v>-0.15634607039069398</v>
      </c>
      <c r="R143" s="12">
        <f t="shared" si="10"/>
        <v>1.6529301951210506E-2</v>
      </c>
      <c r="S143" s="12">
        <f t="shared" si="10"/>
        <v>4.3722811013831582E-2</v>
      </c>
      <c r="W143" s="11">
        <f t="shared" ca="1" si="11"/>
        <v>9.5927033506318052E-2</v>
      </c>
      <c r="X143" s="11">
        <f t="shared" ca="1" si="12"/>
        <v>1.2861209284896251E-2</v>
      </c>
      <c r="Y143" s="11">
        <f t="shared" ca="1" si="13"/>
        <v>-0.17713086416650592</v>
      </c>
      <c r="Z143" s="11">
        <f ca="1">$O$4*W143+$O$5*X143+$O$6*Y143</f>
        <v>-1.0910083061955678E-2</v>
      </c>
    </row>
    <row r="144" spans="1:26" x14ac:dyDescent="0.35">
      <c r="A144" s="1">
        <v>45798</v>
      </c>
      <c r="B144">
        <v>116</v>
      </c>
      <c r="C144">
        <f>(B144/B143)-1</f>
        <v>-0.1470588235294118</v>
      </c>
      <c r="F144">
        <f ca="1">$D$4+$E$4*_xlfn.NORM.S.INV(RAND())</f>
        <v>-0.16107973023673239</v>
      </c>
      <c r="M144" s="1">
        <v>45793</v>
      </c>
      <c r="N144">
        <v>61</v>
      </c>
      <c r="O144">
        <v>124</v>
      </c>
      <c r="P144">
        <v>163</v>
      </c>
      <c r="Q144" s="12">
        <f t="shared" si="10"/>
        <v>-6.3513405722325861E-2</v>
      </c>
      <c r="R144" s="12">
        <f t="shared" si="10"/>
        <v>1.6260520871780326E-2</v>
      </c>
      <c r="S144" s="12">
        <f t="shared" si="10"/>
        <v>-0.13735841604782426</v>
      </c>
      <c r="W144" s="11">
        <f t="shared" ca="1" si="11"/>
        <v>7.2978004179715108E-3</v>
      </c>
      <c r="X144" s="11">
        <f t="shared" ca="1" si="12"/>
        <v>8.8072879934257317E-2</v>
      </c>
      <c r="Y144" s="11">
        <f t="shared" ca="1" si="13"/>
        <v>5.0143897335873856E-2</v>
      </c>
      <c r="Z144" s="11">
        <f ca="1">$O$4*W144+$O$5*X144+$O$6*Y144</f>
        <v>4.4384153348227956E-2</v>
      </c>
    </row>
    <row r="145" spans="1:26" x14ac:dyDescent="0.35">
      <c r="A145" s="1">
        <v>45799</v>
      </c>
      <c r="B145">
        <v>110</v>
      </c>
      <c r="C145">
        <f>(B145/B144)-1</f>
        <v>-5.1724137931034475E-2</v>
      </c>
      <c r="F145">
        <f ca="1">$D$4+$E$4*_xlfn.NORM.S.INV(RAND())</f>
        <v>0.28617676115056689</v>
      </c>
      <c r="M145" s="1">
        <v>45794</v>
      </c>
      <c r="N145">
        <v>72</v>
      </c>
      <c r="O145">
        <v>125</v>
      </c>
      <c r="P145">
        <v>167</v>
      </c>
      <c r="Q145" s="12">
        <f t="shared" si="10"/>
        <v>0.16579225484274404</v>
      </c>
      <c r="R145" s="12">
        <f t="shared" si="10"/>
        <v>8.0321716972642527E-3</v>
      </c>
      <c r="S145" s="12">
        <f t="shared" si="10"/>
        <v>2.4243611609992853E-2</v>
      </c>
      <c r="W145" s="11">
        <f t="shared" ca="1" si="11"/>
        <v>6.2651091079682281E-2</v>
      </c>
      <c r="X145" s="11">
        <f t="shared" ca="1" si="12"/>
        <v>4.1737191300537366E-2</v>
      </c>
      <c r="Y145" s="11">
        <f t="shared" ca="1" si="13"/>
        <v>-0.14523459803067468</v>
      </c>
      <c r="Z145" s="11">
        <f ca="1">$O$4*W145+$O$5*X145+$O$6*Y145</f>
        <v>-5.9887855871682757E-3</v>
      </c>
    </row>
    <row r="146" spans="1:26" x14ac:dyDescent="0.35">
      <c r="A146" s="1">
        <v>45800</v>
      </c>
      <c r="B146">
        <v>167</v>
      </c>
      <c r="C146">
        <f>(B146/B145)-1</f>
        <v>0.51818181818181808</v>
      </c>
      <c r="F146">
        <f ca="1">$D$4+$E$4*_xlfn.NORM.S.INV(RAND())</f>
        <v>-0.37943475416034012</v>
      </c>
      <c r="M146" s="1">
        <v>45795</v>
      </c>
      <c r="N146">
        <v>89</v>
      </c>
      <c r="O146">
        <v>121</v>
      </c>
      <c r="P146">
        <v>186</v>
      </c>
      <c r="Q146" s="12">
        <f t="shared" si="10"/>
        <v>0.21197025071608458</v>
      </c>
      <c r="R146" s="12">
        <f t="shared" si="10"/>
        <v>-3.2523191705560062E-2</v>
      </c>
      <c r="S146" s="12">
        <f t="shared" si="10"/>
        <v>0.10775286129644605</v>
      </c>
      <c r="W146" s="11">
        <f t="shared" ca="1" si="11"/>
        <v>-0.12528093464578158</v>
      </c>
      <c r="X146" s="11">
        <f t="shared" ca="1" si="12"/>
        <v>0.10629314822288485</v>
      </c>
      <c r="Y146" s="11">
        <f t="shared" ca="1" si="13"/>
        <v>0.1717544158330965</v>
      </c>
      <c r="Z146" s="11">
        <f ca="1">$O$4*W146+$O$5*X146+$O$6*Y146</f>
        <v>3.3301895358481777E-2</v>
      </c>
    </row>
    <row r="147" spans="1:26" x14ac:dyDescent="0.35">
      <c r="A147" s="1">
        <v>45801</v>
      </c>
      <c r="B147">
        <v>147</v>
      </c>
      <c r="C147">
        <f>(B147/B146)-1</f>
        <v>-0.11976047904191611</v>
      </c>
      <c r="F147">
        <f ca="1">$D$4+$E$4*_xlfn.NORM.S.INV(RAND())</f>
        <v>9.4206556903094277E-3</v>
      </c>
      <c r="M147" s="1">
        <v>45796</v>
      </c>
      <c r="N147">
        <v>74</v>
      </c>
      <c r="O147">
        <v>126</v>
      </c>
      <c r="P147">
        <v>188</v>
      </c>
      <c r="Q147" s="12">
        <f t="shared" si="10"/>
        <v>-0.18457127652797004</v>
      </c>
      <c r="R147" s="12">
        <f t="shared" si="10"/>
        <v>4.0491361354736993E-2</v>
      </c>
      <c r="S147" s="12">
        <f t="shared" si="10"/>
        <v>1.069528911674795E-2</v>
      </c>
      <c r="W147" s="11">
        <f t="shared" ca="1" si="11"/>
        <v>-0.15961957614235833</v>
      </c>
      <c r="X147" s="11">
        <f t="shared" ca="1" si="12"/>
        <v>4.0953281031130002E-2</v>
      </c>
      <c r="Y147" s="11">
        <f t="shared" ca="1" si="13"/>
        <v>0.10923407295089874</v>
      </c>
      <c r="Z147" s="11">
        <f ca="1">$O$4*W147+$O$5*X147+$O$6*Y147</f>
        <v>-1.8791624262334723E-2</v>
      </c>
    </row>
    <row r="148" spans="1:26" x14ac:dyDescent="0.35">
      <c r="A148" s="1">
        <v>45802</v>
      </c>
      <c r="B148">
        <v>151</v>
      </c>
      <c r="C148">
        <f>(B148/B147)-1</f>
        <v>2.7210884353741527E-2</v>
      </c>
      <c r="F148">
        <f ca="1">$D$4+$E$4*_xlfn.NORM.S.INV(RAND())</f>
        <v>-9.990274937861475E-2</v>
      </c>
      <c r="M148" s="1">
        <v>45797</v>
      </c>
      <c r="N148">
        <v>90</v>
      </c>
      <c r="O148">
        <v>101</v>
      </c>
      <c r="P148">
        <v>159</v>
      </c>
      <c r="Q148" s="12">
        <f t="shared" si="10"/>
        <v>0.19574457712609533</v>
      </c>
      <c r="R148" s="12">
        <f t="shared" si="10"/>
        <v>-0.22116139011021849</v>
      </c>
      <c r="S148" s="12">
        <f t="shared" si="10"/>
        <v>-0.1675377606097177</v>
      </c>
      <c r="W148" s="11">
        <f t="shared" ca="1" si="11"/>
        <v>8.5507905769032874E-2</v>
      </c>
      <c r="X148" s="11">
        <f t="shared" ca="1" si="12"/>
        <v>-8.3986980177887791E-2</v>
      </c>
      <c r="Y148" s="11">
        <f t="shared" ca="1" si="13"/>
        <v>-8.2119009540501612E-3</v>
      </c>
      <c r="Z148" s="11">
        <f ca="1">$O$4*W148+$O$5*X148+$O$6*Y148</f>
        <v>6.5434979680317664E-3</v>
      </c>
    </row>
    <row r="149" spans="1:26" x14ac:dyDescent="0.35">
      <c r="A149" s="1">
        <v>45803</v>
      </c>
      <c r="B149">
        <v>104</v>
      </c>
      <c r="C149">
        <f>(B149/B148)-1</f>
        <v>-0.3112582781456954</v>
      </c>
      <c r="F149">
        <f ca="1">$D$4+$E$4*_xlfn.NORM.S.INV(RAND())</f>
        <v>9.082994703072049E-3</v>
      </c>
      <c r="M149" s="1">
        <v>45798</v>
      </c>
      <c r="N149">
        <v>85</v>
      </c>
      <c r="O149">
        <v>124</v>
      </c>
      <c r="P149">
        <v>156</v>
      </c>
      <c r="Q149" s="12">
        <f t="shared" si="10"/>
        <v>-5.7158413839948637E-2</v>
      </c>
      <c r="R149" s="12">
        <f t="shared" si="10"/>
        <v>0.20516104876377739</v>
      </c>
      <c r="S149" s="12">
        <f t="shared" si="10"/>
        <v>-1.9048194970694474E-2</v>
      </c>
      <c r="W149" s="11">
        <f t="shared" ca="1" si="11"/>
        <v>7.1317206748051823E-2</v>
      </c>
      <c r="X149" s="11">
        <f t="shared" ca="1" si="12"/>
        <v>-1.6217725445300611E-2</v>
      </c>
      <c r="Y149" s="11">
        <f t="shared" ca="1" si="13"/>
        <v>5.7650206398059426E-3</v>
      </c>
      <c r="Z149" s="11">
        <f ca="1">$O$4*W149+$O$5*X149+$O$6*Y149</f>
        <v>2.5391071257572329E-2</v>
      </c>
    </row>
    <row r="150" spans="1:26" x14ac:dyDescent="0.35">
      <c r="A150" s="1">
        <v>45804</v>
      </c>
      <c r="B150">
        <v>109</v>
      </c>
      <c r="C150">
        <f>(B150/B149)-1</f>
        <v>4.8076923076923128E-2</v>
      </c>
      <c r="F150">
        <f ca="1">$D$4+$E$4*_xlfn.NORM.S.INV(RAND())</f>
        <v>0.16932715581026825</v>
      </c>
      <c r="M150" s="1">
        <v>45799</v>
      </c>
      <c r="N150">
        <v>84</v>
      </c>
      <c r="O150">
        <v>100</v>
      </c>
      <c r="P150">
        <v>155</v>
      </c>
      <c r="Q150" s="12">
        <f t="shared" si="10"/>
        <v>-1.1834457647002796E-2</v>
      </c>
      <c r="R150" s="12">
        <f t="shared" si="10"/>
        <v>-0.21511137961694557</v>
      </c>
      <c r="S150" s="12">
        <f t="shared" si="10"/>
        <v>-6.4308903302904025E-3</v>
      </c>
      <c r="W150" s="11">
        <f t="shared" ca="1" si="11"/>
        <v>0.27543815940647243</v>
      </c>
      <c r="X150" s="11">
        <f t="shared" ca="1" si="12"/>
        <v>-8.7796761716629659E-2</v>
      </c>
      <c r="Y150" s="11">
        <f t="shared" ca="1" si="13"/>
        <v>0.19463866337965563</v>
      </c>
      <c r="Z150" s="11">
        <f ca="1">$O$4*W150+$O$5*X150+$O$6*Y150</f>
        <v>0.14222783426149677</v>
      </c>
    </row>
    <row r="151" spans="1:26" x14ac:dyDescent="0.35">
      <c r="A151" s="1">
        <v>45805</v>
      </c>
      <c r="B151">
        <v>152</v>
      </c>
      <c r="C151">
        <f>(B151/B150)-1</f>
        <v>0.39449541284403677</v>
      </c>
      <c r="F151">
        <f ca="1">$D$4+$E$4*_xlfn.NORM.S.INV(RAND())</f>
        <v>0.23126304216813898</v>
      </c>
      <c r="M151" s="1">
        <v>45800</v>
      </c>
      <c r="N151">
        <v>74</v>
      </c>
      <c r="O151">
        <v>108</v>
      </c>
      <c r="P151">
        <v>152</v>
      </c>
      <c r="Q151" s="12">
        <f t="shared" si="10"/>
        <v>-0.1267517056391439</v>
      </c>
      <c r="R151" s="12">
        <f t="shared" si="10"/>
        <v>7.6961041136128394E-2</v>
      </c>
      <c r="S151" s="12">
        <f t="shared" si="10"/>
        <v>-1.9544596072970283E-2</v>
      </c>
      <c r="W151" s="11">
        <f t="shared" ca="1" si="11"/>
        <v>-0.19066116306159364</v>
      </c>
      <c r="X151" s="11">
        <f t="shared" ca="1" si="12"/>
        <v>-7.3531823329705079E-2</v>
      </c>
      <c r="Y151" s="11">
        <f t="shared" ca="1" si="13"/>
        <v>3.6649953477523325E-2</v>
      </c>
      <c r="Z151" s="11">
        <f ca="1">$O$4*W151+$O$5*X151+$O$6*Y151</f>
        <v>-8.7329026180291994E-2</v>
      </c>
    </row>
    <row r="152" spans="1:26" x14ac:dyDescent="0.35">
      <c r="A152" s="1">
        <v>45806</v>
      </c>
      <c r="B152">
        <v>153</v>
      </c>
      <c r="C152">
        <f>(B152/B151)-1</f>
        <v>6.5789473684210176E-3</v>
      </c>
      <c r="F152">
        <f ca="1">$D$4+$E$4*_xlfn.NORM.S.INV(RAND())</f>
        <v>-0.30200612619716971</v>
      </c>
      <c r="M152" s="1">
        <v>45801</v>
      </c>
      <c r="N152">
        <v>61</v>
      </c>
      <c r="O152">
        <v>106</v>
      </c>
      <c r="P152">
        <v>191</v>
      </c>
      <c r="Q152" s="12">
        <f t="shared" si="10"/>
        <v>-0.19319122903085847</v>
      </c>
      <c r="R152" s="12">
        <f t="shared" si="10"/>
        <v>-1.8692133012152522E-2</v>
      </c>
      <c r="S152" s="12">
        <f t="shared" si="10"/>
        <v>0.22839290720035346</v>
      </c>
      <c r="W152" s="11">
        <f t="shared" ca="1" si="11"/>
        <v>0.16078201871392639</v>
      </c>
      <c r="X152" s="11">
        <f t="shared" ca="1" si="12"/>
        <v>4.3765565681938234E-2</v>
      </c>
      <c r="Y152" s="11">
        <f t="shared" ca="1" si="13"/>
        <v>-7.409052189573323E-2</v>
      </c>
      <c r="Z152" s="11">
        <f ca="1">$O$4*W152+$O$5*X152+$O$6*Y152</f>
        <v>5.5215320621432057E-2</v>
      </c>
    </row>
    <row r="153" spans="1:26" x14ac:dyDescent="0.35">
      <c r="A153" s="1">
        <v>45807</v>
      </c>
      <c r="B153">
        <v>138</v>
      </c>
      <c r="C153">
        <f>(B153/B152)-1</f>
        <v>-9.8039215686274495E-2</v>
      </c>
      <c r="F153">
        <f ca="1">$D$4+$E$4*_xlfn.NORM.S.INV(RAND())</f>
        <v>0.12190450243680755</v>
      </c>
      <c r="M153" s="1">
        <v>45802</v>
      </c>
      <c r="N153">
        <v>87</v>
      </c>
      <c r="O153">
        <v>124</v>
      </c>
      <c r="P153">
        <v>187</v>
      </c>
      <c r="Q153" s="12">
        <f t="shared" si="10"/>
        <v>0.35503425448127252</v>
      </c>
      <c r="R153" s="12">
        <f t="shared" si="10"/>
        <v>0.15684247149296968</v>
      </c>
      <c r="S153" s="12">
        <f t="shared" si="10"/>
        <v>-2.1164811192043272E-2</v>
      </c>
      <c r="W153" s="11">
        <f t="shared" ca="1" si="11"/>
        <v>0.1309770647762091</v>
      </c>
      <c r="X153" s="11">
        <f t="shared" ca="1" si="12"/>
        <v>0.16384116665632154</v>
      </c>
      <c r="Y153" s="11">
        <f t="shared" ca="1" si="13"/>
        <v>3.6516449414952919E-2</v>
      </c>
      <c r="Z153" s="11">
        <f ca="1">$O$4*W153+$O$5*X153+$O$6*Y153</f>
        <v>0.11249811073186597</v>
      </c>
    </row>
    <row r="154" spans="1:26" x14ac:dyDescent="0.35">
      <c r="A154" s="1">
        <v>45808</v>
      </c>
      <c r="B154">
        <v>135</v>
      </c>
      <c r="C154">
        <f>(B154/B153)-1</f>
        <v>-2.1739130434782594E-2</v>
      </c>
      <c r="F154">
        <f ca="1">$D$4+$E$4*_xlfn.NORM.S.INV(RAND())</f>
        <v>0.18939785685885302</v>
      </c>
      <c r="M154" s="1">
        <v>45803</v>
      </c>
      <c r="N154">
        <v>86</v>
      </c>
      <c r="O154">
        <v>117</v>
      </c>
      <c r="P154">
        <v>150</v>
      </c>
      <c r="Q154" s="12">
        <f t="shared" si="10"/>
        <v>-1.1560822401075971E-2</v>
      </c>
      <c r="R154" s="12">
        <f t="shared" si="10"/>
        <v>-5.8107630807280694E-2</v>
      </c>
      <c r="S154" s="12">
        <f t="shared" si="10"/>
        <v>-0.2204733227583309</v>
      </c>
      <c r="W154" s="11">
        <f t="shared" ca="1" si="11"/>
        <v>-0.18545447557592118</v>
      </c>
      <c r="X154" s="11">
        <f t="shared" ca="1" si="12"/>
        <v>-9.9543995416814926E-2</v>
      </c>
      <c r="Y154" s="11">
        <f t="shared" ca="1" si="13"/>
        <v>6.970625774125995E-2</v>
      </c>
      <c r="Z154" s="11">
        <f ca="1">$O$4*W154+$O$5*X154+$O$6*Y154</f>
        <v>-8.3133111533034959E-2</v>
      </c>
    </row>
    <row r="155" spans="1:26" x14ac:dyDescent="0.35">
      <c r="A155" s="1">
        <v>45809</v>
      </c>
      <c r="B155">
        <v>156</v>
      </c>
      <c r="C155">
        <f>(B155/B154)-1</f>
        <v>0.15555555555555545</v>
      </c>
      <c r="F155">
        <f ca="1">$D$4+$E$4*_xlfn.NORM.S.INV(RAND())</f>
        <v>0.38352645366287685</v>
      </c>
      <c r="M155" s="1">
        <v>45804</v>
      </c>
      <c r="N155">
        <v>69</v>
      </c>
      <c r="O155">
        <v>116</v>
      </c>
      <c r="P155">
        <v>172</v>
      </c>
      <c r="Q155" s="12">
        <f t="shared" si="10"/>
        <v>-0.22024079165624838</v>
      </c>
      <c r="R155" s="12">
        <f t="shared" si="10"/>
        <v>-8.5837436913914419E-3</v>
      </c>
      <c r="S155" s="12">
        <f t="shared" si="10"/>
        <v>0.13685918271719735</v>
      </c>
      <c r="W155" s="11">
        <f t="shared" ca="1" si="11"/>
        <v>-0.10412595013422805</v>
      </c>
      <c r="X155" s="11">
        <f t="shared" ca="1" si="12"/>
        <v>0.19062440186904969</v>
      </c>
      <c r="Y155" s="11">
        <f t="shared" ca="1" si="13"/>
        <v>-6.7103435273471596E-2</v>
      </c>
      <c r="Z155" s="11">
        <f ca="1">$O$4*W155+$O$5*X155+$O$6*Y155</f>
        <v>-4.5940900750177996E-3</v>
      </c>
    </row>
    <row r="156" spans="1:26" x14ac:dyDescent="0.35">
      <c r="A156" s="1">
        <v>45810</v>
      </c>
      <c r="B156">
        <v>130</v>
      </c>
      <c r="C156">
        <f>(B156/B155)-1</f>
        <v>-0.16666666666666663</v>
      </c>
      <c r="F156">
        <f ca="1">$D$4+$E$4*_xlfn.NORM.S.INV(RAND())</f>
        <v>7.2909930106462281E-2</v>
      </c>
      <c r="M156" s="1">
        <v>45805</v>
      </c>
      <c r="N156">
        <v>73</v>
      </c>
      <c r="O156">
        <v>118</v>
      </c>
      <c r="P156">
        <v>178</v>
      </c>
      <c r="Q156" s="12">
        <f t="shared" si="10"/>
        <v>5.6352936551131778E-2</v>
      </c>
      <c r="R156" s="12">
        <f t="shared" si="10"/>
        <v>1.709443335930004E-2</v>
      </c>
      <c r="S156" s="12">
        <f t="shared" si="10"/>
        <v>3.4289073478632165E-2</v>
      </c>
      <c r="W156" s="11">
        <f t="shared" ca="1" si="11"/>
        <v>0.12838184336931599</v>
      </c>
      <c r="X156" s="11">
        <f t="shared" ca="1" si="12"/>
        <v>-4.3394508507759187E-2</v>
      </c>
      <c r="Y156" s="11">
        <f t="shared" ca="1" si="13"/>
        <v>0.17452735966592761</v>
      </c>
      <c r="Z156" s="11">
        <f ca="1">$O$4*W156+$O$5*X156+$O$6*Y156</f>
        <v>9.0692592695176932E-2</v>
      </c>
    </row>
    <row r="157" spans="1:26" x14ac:dyDescent="0.35">
      <c r="A157" s="1">
        <v>45811</v>
      </c>
      <c r="B157">
        <v>186</v>
      </c>
      <c r="C157">
        <f>(B157/B156)-1</f>
        <v>0.43076923076923079</v>
      </c>
      <c r="F157">
        <f ca="1">$D$4+$E$4*_xlfn.NORM.S.INV(RAND())</f>
        <v>-0.29716086710678191</v>
      </c>
      <c r="M157" s="1">
        <v>45806</v>
      </c>
      <c r="N157">
        <v>69</v>
      </c>
      <c r="O157">
        <v>125</v>
      </c>
      <c r="P157">
        <v>170</v>
      </c>
      <c r="Q157" s="12">
        <f t="shared" si="10"/>
        <v>-5.6352936551131744E-2</v>
      </c>
      <c r="R157" s="12">
        <f t="shared" si="10"/>
        <v>5.7629112836636423E-2</v>
      </c>
      <c r="S157" s="12">
        <f t="shared" si="10"/>
        <v>-4.5985113241823382E-2</v>
      </c>
      <c r="W157" s="11">
        <f t="shared" ca="1" si="11"/>
        <v>0.15757622698435134</v>
      </c>
      <c r="X157" s="11">
        <f t="shared" ca="1" si="12"/>
        <v>-4.024490337056999E-2</v>
      </c>
      <c r="Y157" s="11">
        <f t="shared" ca="1" si="13"/>
        <v>-8.6383833891552492E-2</v>
      </c>
      <c r="Z157" s="11">
        <f ca="1">$O$4*W157+$O$5*X157+$O$6*Y157</f>
        <v>2.5041869615103796E-2</v>
      </c>
    </row>
    <row r="158" spans="1:26" x14ac:dyDescent="0.35">
      <c r="A158" s="1">
        <v>45812</v>
      </c>
      <c r="B158">
        <v>184</v>
      </c>
      <c r="C158">
        <f>(B158/B157)-1</f>
        <v>-1.0752688172043001E-2</v>
      </c>
      <c r="F158">
        <f ca="1">$D$4+$E$4*_xlfn.NORM.S.INV(RAND())</f>
        <v>0.40034865612295634</v>
      </c>
      <c r="M158" s="1">
        <v>45807</v>
      </c>
      <c r="N158">
        <v>77</v>
      </c>
      <c r="O158">
        <v>121</v>
      </c>
      <c r="P158">
        <v>195</v>
      </c>
      <c r="Q158" s="12">
        <f t="shared" si="10"/>
        <v>0.10969891725642453</v>
      </c>
      <c r="R158" s="12">
        <f t="shared" si="10"/>
        <v>-3.2523191705560062E-2</v>
      </c>
      <c r="S158" s="12">
        <f t="shared" si="10"/>
        <v>0.13720112151348496</v>
      </c>
      <c r="W158" s="11">
        <f t="shared" ca="1" si="11"/>
        <v>-0.15316289037980405</v>
      </c>
      <c r="X158" s="11">
        <f t="shared" ca="1" si="12"/>
        <v>-0.23047957032781957</v>
      </c>
      <c r="Y158" s="11">
        <f t="shared" ca="1" si="13"/>
        <v>-0.20957321574210291</v>
      </c>
      <c r="Z158" s="11">
        <f ca="1">$O$4*W158+$O$5*X158+$O$6*Y158</f>
        <v>-0.19328099197289836</v>
      </c>
    </row>
    <row r="159" spans="1:26" x14ac:dyDescent="0.35">
      <c r="A159" s="1">
        <v>45813</v>
      </c>
      <c r="B159">
        <v>150</v>
      </c>
      <c r="C159">
        <f>(B159/B158)-1</f>
        <v>-0.18478260869565222</v>
      </c>
      <c r="F159">
        <f ca="1">$D$4+$E$4*_xlfn.NORM.S.INV(RAND())</f>
        <v>0.25140480173966073</v>
      </c>
      <c r="M159" s="1">
        <v>45808</v>
      </c>
      <c r="N159">
        <v>89</v>
      </c>
      <c r="O159">
        <v>115</v>
      </c>
      <c r="P159">
        <v>172</v>
      </c>
      <c r="Q159" s="12">
        <f t="shared" si="10"/>
        <v>0.14483094787845605</v>
      </c>
      <c r="R159" s="12">
        <f t="shared" si="10"/>
        <v>-5.0858417233490966E-2</v>
      </c>
      <c r="S159" s="12">
        <f t="shared" si="10"/>
        <v>-0.12550508175029379</v>
      </c>
      <c r="W159" s="11">
        <f t="shared" ca="1" si="11"/>
        <v>0.24508202360457518</v>
      </c>
      <c r="X159" s="11">
        <f t="shared" ca="1" si="12"/>
        <v>-0.14582938685816665</v>
      </c>
      <c r="Y159" s="11">
        <f t="shared" ca="1" si="13"/>
        <v>-0.10669954372719095</v>
      </c>
      <c r="Z159" s="11">
        <f ca="1">$O$4*W159+$O$5*X159+$O$6*Y159</f>
        <v>2.2274130266222797E-2</v>
      </c>
    </row>
    <row r="160" spans="1:26" x14ac:dyDescent="0.35">
      <c r="A160" s="1">
        <v>45814</v>
      </c>
      <c r="B160">
        <v>189</v>
      </c>
      <c r="C160">
        <f>(B160/B159)-1</f>
        <v>0.26</v>
      </c>
      <c r="F160">
        <f ca="1">$D$4+$E$4*_xlfn.NORM.S.INV(RAND())</f>
        <v>0.46827275508553451</v>
      </c>
      <c r="M160" s="1">
        <v>45809</v>
      </c>
      <c r="N160">
        <v>68</v>
      </c>
      <c r="O160">
        <v>128</v>
      </c>
      <c r="P160">
        <v>188</v>
      </c>
      <c r="Q160" s="12">
        <f t="shared" si="10"/>
        <v>-0.26912866455603318</v>
      </c>
      <c r="R160" s="12">
        <f t="shared" si="10"/>
        <v>0.10709813555636712</v>
      </c>
      <c r="S160" s="12">
        <f t="shared" si="10"/>
        <v>8.8947486016496116E-2</v>
      </c>
      <c r="W160" s="11">
        <f t="shared" ca="1" si="11"/>
        <v>-7.1376557279158676E-2</v>
      </c>
      <c r="X160" s="11">
        <f t="shared" ca="1" si="12"/>
        <v>2.8128674026432115E-3</v>
      </c>
      <c r="Y160" s="11">
        <f t="shared" ca="1" si="13"/>
        <v>-0.15148718863758068</v>
      </c>
      <c r="Z160" s="11">
        <f ca="1">$O$4*W160+$O$5*X160+$O$6*Y160</f>
        <v>-7.3152919282144707E-2</v>
      </c>
    </row>
    <row r="161" spans="1:26" x14ac:dyDescent="0.35">
      <c r="A161" s="1">
        <v>45815</v>
      </c>
      <c r="B161">
        <v>145</v>
      </c>
      <c r="C161">
        <f>(B161/B160)-1</f>
        <v>-0.23280423280423279</v>
      </c>
      <c r="F161">
        <f ca="1">$D$4+$E$4*_xlfn.NORM.S.INV(RAND())</f>
        <v>0.1917704722543373</v>
      </c>
      <c r="M161" s="1">
        <v>45810</v>
      </c>
      <c r="N161">
        <v>72</v>
      </c>
      <c r="O161">
        <v>112</v>
      </c>
      <c r="P161">
        <v>168</v>
      </c>
      <c r="Q161" s="12">
        <f t="shared" si="10"/>
        <v>5.7158413839948623E-2</v>
      </c>
      <c r="R161" s="12">
        <f t="shared" si="10"/>
        <v>-0.13353139262452263</v>
      </c>
      <c r="S161" s="12">
        <f t="shared" si="10"/>
        <v>-0.11247798342669033</v>
      </c>
      <c r="W161" s="11">
        <f t="shared" ca="1" si="11"/>
        <v>-0.16621777427268819</v>
      </c>
      <c r="X161" s="11">
        <f t="shared" ca="1" si="12"/>
        <v>-0.10603227244483023</v>
      </c>
      <c r="Y161" s="11">
        <f t="shared" ca="1" si="13"/>
        <v>-0.19921093509862225</v>
      </c>
      <c r="Z161" s="11">
        <f ca="1">$O$4*W161+$O$5*X161+$O$6*Y161</f>
        <v>-0.15806007197211103</v>
      </c>
    </row>
    <row r="162" spans="1:26" x14ac:dyDescent="0.35">
      <c r="A162" s="1">
        <v>45816</v>
      </c>
      <c r="B162">
        <v>179</v>
      </c>
      <c r="C162">
        <f>(B162/B161)-1</f>
        <v>0.23448275862068968</v>
      </c>
      <c r="F162">
        <f ca="1">$D$4+$E$4*_xlfn.NORM.S.INV(RAND())</f>
        <v>0.28094569885537851</v>
      </c>
      <c r="M162" s="1">
        <v>45811</v>
      </c>
      <c r="N162">
        <v>79</v>
      </c>
      <c r="O162">
        <v>108</v>
      </c>
      <c r="P162">
        <v>197</v>
      </c>
      <c r="Q162" s="12">
        <f t="shared" si="10"/>
        <v>9.2781733450966269E-2</v>
      </c>
      <c r="R162" s="12">
        <f t="shared" si="10"/>
        <v>-3.6367644170874833E-2</v>
      </c>
      <c r="S162" s="12">
        <f t="shared" si="10"/>
        <v>0.15923974933472962</v>
      </c>
      <c r="W162" s="11">
        <f t="shared" ca="1" si="11"/>
        <v>0.13552032492358812</v>
      </c>
      <c r="X162" s="11">
        <f t="shared" ca="1" si="12"/>
        <v>0.1386604778768466</v>
      </c>
      <c r="Y162" s="11">
        <f t="shared" ca="1" si="13"/>
        <v>7.7946634667685741E-2</v>
      </c>
      <c r="Z162" s="11">
        <f ca="1">$O$4*W162+$O$5*X162+$O$6*Y162</f>
        <v>0.11919026373279495</v>
      </c>
    </row>
    <row r="163" spans="1:26" x14ac:dyDescent="0.35">
      <c r="A163" s="1">
        <v>45817</v>
      </c>
      <c r="B163">
        <v>133</v>
      </c>
      <c r="C163">
        <f>(B163/B162)-1</f>
        <v>-0.25698324022346364</v>
      </c>
      <c r="F163">
        <f ca="1">$D$4+$E$4*_xlfn.NORM.S.INV(RAND())</f>
        <v>-3.156041656070295E-2</v>
      </c>
      <c r="M163" s="1">
        <v>45812</v>
      </c>
      <c r="N163">
        <v>88</v>
      </c>
      <c r="O163">
        <v>109</v>
      </c>
      <c r="P163">
        <v>157</v>
      </c>
      <c r="Q163" s="12">
        <f t="shared" si="10"/>
        <v>0.10788896201118492</v>
      </c>
      <c r="R163" s="12">
        <f t="shared" si="10"/>
        <v>9.2166551049240476E-3</v>
      </c>
      <c r="S163" s="12">
        <f t="shared" si="10"/>
        <v>-0.22695792338968052</v>
      </c>
      <c r="W163" s="11">
        <f t="shared" ca="1" si="11"/>
        <v>-0.10127670183259649</v>
      </c>
      <c r="X163" s="11">
        <f t="shared" ca="1" si="12"/>
        <v>2.398603448868418E-2</v>
      </c>
      <c r="Y163" s="11">
        <f t="shared" ca="1" si="13"/>
        <v>-0.11384269920406141</v>
      </c>
      <c r="Z163" s="11">
        <f ca="1">$O$4*W163+$O$5*X163+$O$6*Y163</f>
        <v>-6.7467680147651754E-2</v>
      </c>
    </row>
    <row r="164" spans="1:26" x14ac:dyDescent="0.35">
      <c r="A164" s="1">
        <v>45818</v>
      </c>
      <c r="B164">
        <v>163</v>
      </c>
      <c r="C164">
        <f>(B164/B163)-1</f>
        <v>0.22556390977443619</v>
      </c>
      <c r="F164">
        <f ca="1">$D$4+$E$4*_xlfn.NORM.S.INV(RAND())</f>
        <v>0.25467178114365324</v>
      </c>
      <c r="M164" s="1">
        <v>45813</v>
      </c>
      <c r="N164">
        <v>77</v>
      </c>
      <c r="O164">
        <v>117</v>
      </c>
      <c r="P164">
        <v>156</v>
      </c>
      <c r="Q164" s="12">
        <f t="shared" si="10"/>
        <v>-0.13353139262452263</v>
      </c>
      <c r="R164" s="12">
        <f t="shared" si="10"/>
        <v>7.0826052568612421E-2</v>
      </c>
      <c r="S164" s="12">
        <f t="shared" si="10"/>
        <v>-6.38979809877101E-3</v>
      </c>
      <c r="W164" s="11">
        <f t="shared" ca="1" si="11"/>
        <v>1.9733407323978939E-2</v>
      </c>
      <c r="X164" s="11">
        <f t="shared" ca="1" si="12"/>
        <v>-2.2209175152939697E-2</v>
      </c>
      <c r="Y164" s="11">
        <f t="shared" ca="1" si="13"/>
        <v>0.2166573525466417</v>
      </c>
      <c r="Z164" s="11">
        <f ca="1">$O$4*W164+$O$5*X164+$O$6*Y164</f>
        <v>6.6227816147702179E-2</v>
      </c>
    </row>
    <row r="165" spans="1:26" x14ac:dyDescent="0.35">
      <c r="A165" s="1">
        <v>45819</v>
      </c>
      <c r="B165">
        <v>105</v>
      </c>
      <c r="C165">
        <f>(B165/B164)-1</f>
        <v>-0.35582822085889576</v>
      </c>
      <c r="F165">
        <f ca="1">$D$4+$E$4*_xlfn.NORM.S.INV(RAND())</f>
        <v>-0.66590496473184047</v>
      </c>
      <c r="M165" s="1">
        <v>45814</v>
      </c>
      <c r="N165">
        <v>73</v>
      </c>
      <c r="O165">
        <v>113</v>
      </c>
      <c r="P165">
        <v>197</v>
      </c>
      <c r="Q165" s="12">
        <f t="shared" si="10"/>
        <v>-5.3345980705292735E-2</v>
      </c>
      <c r="R165" s="12">
        <f t="shared" si="10"/>
        <v>-3.4786116085415542E-2</v>
      </c>
      <c r="S165" s="12">
        <f t="shared" si="10"/>
        <v>0.23334772148845143</v>
      </c>
      <c r="W165" s="11">
        <f t="shared" ca="1" si="11"/>
        <v>4.6769957067944882E-3</v>
      </c>
      <c r="X165" s="11">
        <f t="shared" ca="1" si="12"/>
        <v>8.2126457934030648E-3</v>
      </c>
      <c r="Y165" s="11">
        <f t="shared" ca="1" si="13"/>
        <v>4.3192137501090896E-2</v>
      </c>
      <c r="Z165" s="11">
        <f ca="1">$O$4*W165+$O$5*X165+$O$6*Y165</f>
        <v>1.7292233271065983E-2</v>
      </c>
    </row>
    <row r="166" spans="1:26" x14ac:dyDescent="0.35">
      <c r="A166" s="1">
        <v>45820</v>
      </c>
      <c r="B166">
        <v>193</v>
      </c>
      <c r="C166">
        <f>(B166/B165)-1</f>
        <v>0.838095238095238</v>
      </c>
      <c r="F166">
        <f ca="1">$D$4+$E$4*_xlfn.NORM.S.INV(RAND())</f>
        <v>0.62992676945997084</v>
      </c>
      <c r="M166" s="1">
        <v>45815</v>
      </c>
      <c r="N166">
        <v>68</v>
      </c>
      <c r="O166">
        <v>101</v>
      </c>
      <c r="P166">
        <v>175</v>
      </c>
      <c r="Q166" s="12">
        <f t="shared" si="10"/>
        <v>-7.0951735972284491E-2</v>
      </c>
      <c r="R166" s="12">
        <f t="shared" si="10"/>
        <v>-0.11226730187108118</v>
      </c>
      <c r="S166" s="12">
        <f t="shared" si="10"/>
        <v>-0.11841775481447446</v>
      </c>
      <c r="W166" s="11">
        <f t="shared" ca="1" si="11"/>
        <v>0.39317539016047304</v>
      </c>
      <c r="X166" s="11">
        <f t="shared" ca="1" si="12"/>
        <v>-6.429670738892683E-2</v>
      </c>
      <c r="Y166" s="11">
        <f t="shared" ca="1" si="13"/>
        <v>4.2014723657486958E-2</v>
      </c>
      <c r="Z166" s="11">
        <f ca="1">$O$4*W166+$O$5*X166+$O$6*Y166</f>
        <v>0.15058556094475725</v>
      </c>
    </row>
    <row r="167" spans="1:26" x14ac:dyDescent="0.35">
      <c r="A167" s="1">
        <v>45821</v>
      </c>
      <c r="B167">
        <v>127</v>
      </c>
      <c r="C167">
        <f>(B167/B166)-1</f>
        <v>-0.34196891191709844</v>
      </c>
      <c r="F167">
        <f ca="1">$D$4+$E$4*_xlfn.NORM.S.INV(RAND())</f>
        <v>0.59997672919256451</v>
      </c>
      <c r="M167" s="1">
        <v>45816</v>
      </c>
      <c r="N167">
        <v>73</v>
      </c>
      <c r="O167">
        <v>111</v>
      </c>
      <c r="P167">
        <v>159</v>
      </c>
      <c r="Q167" s="12">
        <f t="shared" si="10"/>
        <v>7.0951735972284394E-2</v>
      </c>
      <c r="R167" s="12">
        <f t="shared" si="10"/>
        <v>9.440968447107477E-2</v>
      </c>
      <c r="S167" s="12">
        <f t="shared" si="10"/>
        <v>-9.588177170328252E-2</v>
      </c>
      <c r="W167" s="11">
        <f t="shared" ca="1" si="11"/>
        <v>0.14278099101825062</v>
      </c>
      <c r="X167" s="11">
        <f t="shared" ca="1" si="12"/>
        <v>-7.9630145562283566E-2</v>
      </c>
      <c r="Y167" s="11">
        <f t="shared" ca="1" si="13"/>
        <v>0.11128215610719981</v>
      </c>
      <c r="Z167" s="11">
        <f ca="1">$O$4*W167+$O$5*X167+$O$6*Y167</f>
        <v>6.6607999570775123E-2</v>
      </c>
    </row>
    <row r="168" spans="1:26" x14ac:dyDescent="0.35">
      <c r="A168" s="1">
        <v>45822</v>
      </c>
      <c r="B168">
        <v>192</v>
      </c>
      <c r="C168">
        <f>(B168/B167)-1</f>
        <v>0.51181102362204722</v>
      </c>
      <c r="F168">
        <f ca="1">$D$4+$E$4*_xlfn.NORM.S.INV(RAND())</f>
        <v>0.32589962741391776</v>
      </c>
      <c r="M168" s="1">
        <v>45817</v>
      </c>
      <c r="N168">
        <v>72</v>
      </c>
      <c r="O168">
        <v>109</v>
      </c>
      <c r="P168">
        <v>153</v>
      </c>
      <c r="Q168" s="12">
        <f t="shared" si="10"/>
        <v>-1.3793322132335873E-2</v>
      </c>
      <c r="R168" s="12">
        <f t="shared" si="10"/>
        <v>-1.8182319083190474E-2</v>
      </c>
      <c r="S168" s="12">
        <f t="shared" si="10"/>
        <v>-3.8466280827796052E-2</v>
      </c>
      <c r="W168" s="11">
        <f t="shared" ca="1" si="11"/>
        <v>-0.12166860779419747</v>
      </c>
      <c r="X168" s="11">
        <f t="shared" ca="1" si="12"/>
        <v>-2.3507394274649995E-2</v>
      </c>
      <c r="Y168" s="11">
        <f t="shared" ca="1" si="13"/>
        <v>0.10396157817643926</v>
      </c>
      <c r="Z168" s="11">
        <f ca="1">$O$4*W168+$O$5*X168+$O$6*Y168</f>
        <v>-2.4531187947142208E-2</v>
      </c>
    </row>
    <row r="169" spans="1:26" x14ac:dyDescent="0.35">
      <c r="A169" s="1">
        <v>45823</v>
      </c>
      <c r="B169">
        <v>130</v>
      </c>
      <c r="C169">
        <f>(B169/B168)-1</f>
        <v>-0.32291666666666663</v>
      </c>
      <c r="F169">
        <f ca="1">$D$4+$E$4*_xlfn.NORM.S.INV(RAND())</f>
        <v>9.5789227060186125E-2</v>
      </c>
      <c r="M169" s="1">
        <v>45818</v>
      </c>
      <c r="N169">
        <v>78</v>
      </c>
      <c r="O169">
        <v>104</v>
      </c>
      <c r="P169">
        <v>169</v>
      </c>
      <c r="Q169" s="12">
        <f t="shared" si="10"/>
        <v>8.0042707673536356E-2</v>
      </c>
      <c r="R169" s="12">
        <f t="shared" si="10"/>
        <v>-4.6956983087770979E-2</v>
      </c>
      <c r="S169" s="12">
        <f t="shared" si="10"/>
        <v>9.9460793530638081E-2</v>
      </c>
      <c r="W169" s="11">
        <f t="shared" ca="1" si="11"/>
        <v>3.6418765666421431E-2</v>
      </c>
      <c r="X169" s="11">
        <f t="shared" ca="1" si="12"/>
        <v>-5.1683047070512446E-2</v>
      </c>
      <c r="Y169" s="11">
        <f t="shared" ca="1" si="13"/>
        <v>-2.7184565178366121E-2</v>
      </c>
      <c r="Z169" s="11">
        <f ca="1">$O$4*W169+$O$5*X169+$O$6*Y169</f>
        <v>-9.0927774080949951E-3</v>
      </c>
    </row>
    <row r="170" spans="1:26" x14ac:dyDescent="0.35">
      <c r="A170" s="1">
        <v>45824</v>
      </c>
      <c r="B170">
        <v>192</v>
      </c>
      <c r="C170">
        <f>(B170/B169)-1</f>
        <v>0.47692307692307701</v>
      </c>
      <c r="F170">
        <f ca="1">$D$4+$E$4*_xlfn.NORM.S.INV(RAND())</f>
        <v>-0.19299100476352604</v>
      </c>
      <c r="M170" s="1">
        <v>45819</v>
      </c>
      <c r="N170">
        <v>83</v>
      </c>
      <c r="O170">
        <v>120</v>
      </c>
      <c r="P170">
        <v>188</v>
      </c>
      <c r="Q170" s="12">
        <f t="shared" si="10"/>
        <v>6.2131781107006179E-2</v>
      </c>
      <c r="R170" s="12">
        <f t="shared" si="10"/>
        <v>0.14310084364067324</v>
      </c>
      <c r="S170" s="12">
        <f t="shared" si="10"/>
        <v>0.10654324790687565</v>
      </c>
      <c r="W170" s="11">
        <f t="shared" ca="1" si="11"/>
        <v>-0.124431217706526</v>
      </c>
      <c r="X170" s="11">
        <f t="shared" ca="1" si="12"/>
        <v>0.13256974466686255</v>
      </c>
      <c r="Y170" s="11">
        <f t="shared" ca="1" si="13"/>
        <v>3.9537348663620055E-2</v>
      </c>
      <c r="Z170" s="11">
        <f ca="1">$O$4*W170+$O$5*X170+$O$6*Y170</f>
        <v>1.8596409165343771E-3</v>
      </c>
    </row>
    <row r="171" spans="1:26" x14ac:dyDescent="0.35">
      <c r="A171" s="1">
        <v>45825</v>
      </c>
      <c r="B171">
        <v>145</v>
      </c>
      <c r="C171">
        <f>(B171/B170)-1</f>
        <v>-0.24479166666666663</v>
      </c>
      <c r="F171">
        <f ca="1">$D$4+$E$4*_xlfn.NORM.S.INV(RAND())</f>
        <v>0.17427493281809003</v>
      </c>
      <c r="M171" s="1">
        <v>45820</v>
      </c>
      <c r="N171">
        <v>85</v>
      </c>
      <c r="O171">
        <v>110</v>
      </c>
      <c r="P171">
        <v>159</v>
      </c>
      <c r="Q171" s="12">
        <f t="shared" si="10"/>
        <v>2.3810648693718607E-2</v>
      </c>
      <c r="R171" s="12">
        <f t="shared" si="10"/>
        <v>-8.701137698962981E-2</v>
      </c>
      <c r="S171" s="12">
        <f t="shared" si="10"/>
        <v>-0.1675377606097177</v>
      </c>
      <c r="W171" s="11">
        <f t="shared" ca="1" si="11"/>
        <v>-3.5963164750519083E-2</v>
      </c>
      <c r="X171" s="11">
        <f t="shared" ca="1" si="12"/>
        <v>0.19576909085366337</v>
      </c>
      <c r="Y171" s="11">
        <f t="shared" ca="1" si="13"/>
        <v>0.367234195049784</v>
      </c>
      <c r="Z171" s="11">
        <f ca="1">$O$4*W171+$O$5*X171+$O$6*Y171</f>
        <v>0.15451571987082657</v>
      </c>
    </row>
    <row r="172" spans="1:26" x14ac:dyDescent="0.35">
      <c r="A172" s="1">
        <v>45826</v>
      </c>
      <c r="B172">
        <v>173</v>
      </c>
      <c r="C172">
        <f>(B172/B171)-1</f>
        <v>0.19310344827586201</v>
      </c>
      <c r="F172">
        <f ca="1">$D$4+$E$4*_xlfn.NORM.S.INV(RAND())</f>
        <v>0.36423541599016623</v>
      </c>
      <c r="M172" s="1">
        <v>45821</v>
      </c>
      <c r="N172">
        <v>68</v>
      </c>
      <c r="O172">
        <v>130</v>
      </c>
      <c r="P172">
        <v>154</v>
      </c>
      <c r="Q172" s="12">
        <f t="shared" si="10"/>
        <v>-0.22314355131420971</v>
      </c>
      <c r="R172" s="12">
        <f t="shared" si="10"/>
        <v>0.16705408466316624</v>
      </c>
      <c r="S172" s="12">
        <f t="shared" si="10"/>
        <v>-3.1951599806602358E-2</v>
      </c>
      <c r="W172" s="11">
        <f t="shared" ca="1" si="11"/>
        <v>-0.26183708655038668</v>
      </c>
      <c r="X172" s="11">
        <f t="shared" ca="1" si="12"/>
        <v>2.0664442703681816E-2</v>
      </c>
      <c r="Y172" s="11">
        <f t="shared" ca="1" si="13"/>
        <v>-0.10064604356815654</v>
      </c>
      <c r="Z172" s="11">
        <f ca="1">$O$4*W172+$O$5*X172+$O$6*Y172</f>
        <v>-0.1287293148794971</v>
      </c>
    </row>
    <row r="173" spans="1:26" x14ac:dyDescent="0.35">
      <c r="A173" s="1">
        <v>45827</v>
      </c>
      <c r="B173">
        <v>147</v>
      </c>
      <c r="C173">
        <f>(B173/B172)-1</f>
        <v>-0.1502890173410405</v>
      </c>
      <c r="F173">
        <f ca="1">$D$4+$E$4*_xlfn.NORM.S.INV(RAND())</f>
        <v>0.13825680941966378</v>
      </c>
      <c r="M173" s="1">
        <v>45822</v>
      </c>
      <c r="N173">
        <v>89</v>
      </c>
      <c r="O173">
        <v>102</v>
      </c>
      <c r="P173">
        <v>152</v>
      </c>
      <c r="Q173" s="12">
        <f t="shared" si="10"/>
        <v>0.26912866455603313</v>
      </c>
      <c r="R173" s="12">
        <f t="shared" si="10"/>
        <v>-0.24256163717131135</v>
      </c>
      <c r="S173" s="12">
        <f t="shared" si="10"/>
        <v>-1.3072081567352775E-2</v>
      </c>
      <c r="W173" s="11">
        <f t="shared" ca="1" si="11"/>
        <v>-0.10099185887028828</v>
      </c>
      <c r="X173" s="11">
        <f t="shared" ca="1" si="12"/>
        <v>0.11006857676751378</v>
      </c>
      <c r="Y173" s="11">
        <f t="shared" ca="1" si="13"/>
        <v>-7.0138790253640004E-2</v>
      </c>
      <c r="Z173" s="11">
        <f ca="1">$O$4*W173+$O$5*X173+$O$6*Y173</f>
        <v>-2.8417807593953185E-2</v>
      </c>
    </row>
    <row r="174" spans="1:26" x14ac:dyDescent="0.35">
      <c r="A174" s="1">
        <v>45828</v>
      </c>
      <c r="B174">
        <v>100</v>
      </c>
      <c r="C174">
        <f>(B174/B173)-1</f>
        <v>-0.31972789115646261</v>
      </c>
      <c r="F174">
        <f ca="1">$D$4+$E$4*_xlfn.NORM.S.INV(RAND())</f>
        <v>9.6499888550621415E-2</v>
      </c>
      <c r="M174" s="1">
        <v>45823</v>
      </c>
      <c r="N174">
        <v>74</v>
      </c>
      <c r="O174">
        <v>113</v>
      </c>
      <c r="P174">
        <v>156</v>
      </c>
      <c r="Q174" s="12">
        <f t="shared" si="10"/>
        <v>-0.18457127652797004</v>
      </c>
      <c r="R174" s="12">
        <f t="shared" si="10"/>
        <v>0.10241500542806954</v>
      </c>
      <c r="S174" s="12">
        <f t="shared" si="10"/>
        <v>2.5975486403260736E-2</v>
      </c>
      <c r="W174" s="11">
        <f t="shared" ca="1" si="11"/>
        <v>-0.15033530354918681</v>
      </c>
      <c r="X174" s="11">
        <f t="shared" ca="1" si="12"/>
        <v>-0.13618788224359635</v>
      </c>
      <c r="Y174" s="11">
        <f t="shared" ca="1" si="13"/>
        <v>-2.1857188463378009E-2</v>
      </c>
      <c r="Z174" s="11">
        <f ca="1">$O$4*W174+$O$5*X174+$O$6*Y174</f>
        <v>-0.10754764263176703</v>
      </c>
    </row>
    <row r="175" spans="1:26" x14ac:dyDescent="0.35">
      <c r="A175" s="1">
        <v>45829</v>
      </c>
      <c r="B175">
        <v>151</v>
      </c>
      <c r="C175">
        <f>(B175/B174)-1</f>
        <v>0.51</v>
      </c>
      <c r="F175">
        <f ca="1">$D$4+$E$4*_xlfn.NORM.S.INV(RAND())</f>
        <v>0.26230363657319505</v>
      </c>
      <c r="M175" s="1">
        <v>45824</v>
      </c>
      <c r="N175">
        <v>63</v>
      </c>
      <c r="O175">
        <v>105</v>
      </c>
      <c r="P175">
        <v>158</v>
      </c>
      <c r="Q175" s="12">
        <f t="shared" si="10"/>
        <v>-0.16093036681263712</v>
      </c>
      <c r="R175" s="12">
        <f t="shared" si="10"/>
        <v>-7.3427468554817202E-2</v>
      </c>
      <c r="S175" s="12">
        <f t="shared" si="10"/>
        <v>1.2739025777429712E-2</v>
      </c>
      <c r="W175" s="11">
        <f t="shared" ca="1" si="11"/>
        <v>-0.26433553457989301</v>
      </c>
      <c r="X175" s="11">
        <f t="shared" ca="1" si="12"/>
        <v>-8.1876525949992826E-2</v>
      </c>
      <c r="Y175" s="11">
        <f t="shared" ca="1" si="13"/>
        <v>-0.10292419776672655</v>
      </c>
      <c r="Z175" s="11">
        <f ca="1">$O$4*W175+$O$5*X175+$O$6*Y175</f>
        <v>-0.16117443094697304</v>
      </c>
    </row>
    <row r="176" spans="1:26" x14ac:dyDescent="0.35">
      <c r="A176" s="1">
        <v>45830</v>
      </c>
      <c r="B176">
        <v>168</v>
      </c>
      <c r="C176">
        <f>(B176/B175)-1</f>
        <v>0.11258278145695355</v>
      </c>
      <c r="F176">
        <f ca="1">$D$4+$E$4*_xlfn.NORM.S.INV(RAND())</f>
        <v>0.10868951457204221</v>
      </c>
      <c r="M176" s="1">
        <v>45825</v>
      </c>
      <c r="N176">
        <v>67</v>
      </c>
      <c r="O176">
        <v>119</v>
      </c>
      <c r="P176">
        <v>164</v>
      </c>
      <c r="Q176" s="12">
        <f t="shared" si="10"/>
        <v>6.1557892999433365E-2</v>
      </c>
      <c r="R176" s="12">
        <f t="shared" si="10"/>
        <v>0.12516314295400599</v>
      </c>
      <c r="S176" s="12">
        <f t="shared" si="10"/>
        <v>3.72713947972316E-2</v>
      </c>
      <c r="W176" s="11">
        <f t="shared" ca="1" si="11"/>
        <v>4.4315298380568607E-2</v>
      </c>
      <c r="X176" s="11">
        <f t="shared" ca="1" si="12"/>
        <v>-0.11245046436434759</v>
      </c>
      <c r="Y176" s="11">
        <f t="shared" ca="1" si="13"/>
        <v>5.3543365421588905E-2</v>
      </c>
      <c r="Z176" s="11">
        <f ca="1">$O$4*W176+$O$5*X176+$O$6*Y176</f>
        <v>5.3989669399841927E-5</v>
      </c>
    </row>
    <row r="177" spans="1:26" x14ac:dyDescent="0.35">
      <c r="A177" s="1">
        <v>45831</v>
      </c>
      <c r="B177">
        <v>105</v>
      </c>
      <c r="C177">
        <f>(B177/B176)-1</f>
        <v>-0.375</v>
      </c>
      <c r="F177">
        <f ca="1">$D$4+$E$4*_xlfn.NORM.S.INV(RAND())</f>
        <v>-0.15125253023237367</v>
      </c>
      <c r="M177" s="1">
        <v>45826</v>
      </c>
      <c r="N177">
        <v>71</v>
      </c>
      <c r="O177">
        <v>128</v>
      </c>
      <c r="P177">
        <v>179</v>
      </c>
      <c r="Q177" s="12">
        <f t="shared" si="10"/>
        <v>5.7987257650349316E-2</v>
      </c>
      <c r="R177" s="12">
        <f t="shared" si="10"/>
        <v>7.2906770808087731E-2</v>
      </c>
      <c r="S177" s="12">
        <f t="shared" si="10"/>
        <v>8.7519378016556654E-2</v>
      </c>
      <c r="W177" s="11">
        <f t="shared" ca="1" si="11"/>
        <v>2.8593478736143582E-2</v>
      </c>
      <c r="X177" s="11">
        <f t="shared" ca="1" si="12"/>
        <v>-3.0059663772226224E-2</v>
      </c>
      <c r="Y177" s="11">
        <f t="shared" ca="1" si="13"/>
        <v>4.6767801931031368E-2</v>
      </c>
      <c r="Z177" s="11">
        <f ca="1">$O$4*W177+$O$5*X177+$O$6*Y177</f>
        <v>1.6449832942098976E-2</v>
      </c>
    </row>
    <row r="178" spans="1:26" x14ac:dyDescent="0.35">
      <c r="A178" s="1">
        <v>45832</v>
      </c>
      <c r="B178">
        <v>165</v>
      </c>
      <c r="C178">
        <f>(B178/B177)-1</f>
        <v>0.5714285714285714</v>
      </c>
      <c r="F178">
        <f ca="1">$D$4+$E$4*_xlfn.NORM.S.INV(RAND())</f>
        <v>0.60987635904493431</v>
      </c>
      <c r="M178" s="1">
        <v>45827</v>
      </c>
      <c r="N178">
        <v>83</v>
      </c>
      <c r="O178">
        <v>115</v>
      </c>
      <c r="P178">
        <v>175</v>
      </c>
      <c r="Q178" s="12">
        <f t="shared" si="10"/>
        <v>0.1561607307552825</v>
      </c>
      <c r="R178" s="12">
        <f t="shared" si="10"/>
        <v>-0.1070981355563671</v>
      </c>
      <c r="S178" s="12">
        <f t="shared" si="10"/>
        <v>-2.2599831917240919E-2</v>
      </c>
      <c r="W178" s="11">
        <f t="shared" ca="1" si="11"/>
        <v>-0.23838560809537374</v>
      </c>
      <c r="X178" s="11">
        <f t="shared" ca="1" si="12"/>
        <v>8.2023328253579386E-2</v>
      </c>
      <c r="Y178" s="11">
        <f t="shared" ca="1" si="13"/>
        <v>4.0297368587655695E-2</v>
      </c>
      <c r="Z178" s="11">
        <f ca="1">$O$4*W178+$O$5*X178+$O$6*Y178</f>
        <v>-5.8658034185778987E-2</v>
      </c>
    </row>
    <row r="179" spans="1:26" x14ac:dyDescent="0.35">
      <c r="A179" s="1">
        <v>45833</v>
      </c>
      <c r="B179">
        <v>165</v>
      </c>
      <c r="C179">
        <f>(B179/B178)-1</f>
        <v>0</v>
      </c>
      <c r="F179">
        <f ca="1">$D$4+$E$4*_xlfn.NORM.S.INV(RAND())</f>
        <v>0.41118572625847327</v>
      </c>
      <c r="M179" s="1">
        <v>45828</v>
      </c>
      <c r="N179">
        <v>75</v>
      </c>
      <c r="O179">
        <v>128</v>
      </c>
      <c r="P179">
        <v>170</v>
      </c>
      <c r="Q179" s="12">
        <f t="shared" si="10"/>
        <v>-0.10135249426028746</v>
      </c>
      <c r="R179" s="12">
        <f t="shared" si="10"/>
        <v>0.10709813555636712</v>
      </c>
      <c r="S179" s="12">
        <f t="shared" si="10"/>
        <v>-2.8987536873252298E-2</v>
      </c>
      <c r="W179" s="11">
        <f t="shared" ca="1" si="11"/>
        <v>-8.868818491733529E-4</v>
      </c>
      <c r="X179" s="11">
        <f t="shared" ca="1" si="12"/>
        <v>-0.11837709772891515</v>
      </c>
      <c r="Y179" s="11">
        <f t="shared" ca="1" si="13"/>
        <v>8.0111579431252893E-3</v>
      </c>
      <c r="Z179" s="11">
        <f ca="1">$O$4*W179+$O$5*X179+$O$6*Y179</f>
        <v>-3.3464534675406298E-2</v>
      </c>
    </row>
    <row r="180" spans="1:26" x14ac:dyDescent="0.35">
      <c r="A180" s="1">
        <v>45834</v>
      </c>
      <c r="B180">
        <v>177</v>
      </c>
      <c r="C180">
        <f>(B180/B179)-1</f>
        <v>7.2727272727272751E-2</v>
      </c>
      <c r="F180">
        <f ca="1">$D$4+$E$4*_xlfn.NORM.S.INV(RAND())</f>
        <v>-0.13346563869488071</v>
      </c>
      <c r="M180" s="1">
        <v>45829</v>
      </c>
      <c r="N180">
        <v>77</v>
      </c>
      <c r="O180">
        <v>102</v>
      </c>
      <c r="P180">
        <v>177</v>
      </c>
      <c r="Q180" s="12">
        <f t="shared" si="10"/>
        <v>2.6317308317373358E-2</v>
      </c>
      <c r="R180" s="12">
        <f t="shared" si="10"/>
        <v>-0.22705745063534608</v>
      </c>
      <c r="S180" s="12">
        <f t="shared" si="10"/>
        <v>4.0351295523567449E-2</v>
      </c>
      <c r="W180" s="11">
        <f t="shared" ca="1" si="11"/>
        <v>-0.16063881660689427</v>
      </c>
      <c r="X180" s="11">
        <f t="shared" ca="1" si="12"/>
        <v>-8.5391518158503699E-3</v>
      </c>
      <c r="Y180" s="11">
        <f t="shared" ca="1" si="13"/>
        <v>-0.13818955304524719</v>
      </c>
      <c r="Z180" s="11">
        <f ca="1">$O$4*W180+$O$5*X180+$O$6*Y180</f>
        <v>-0.10827413810108698</v>
      </c>
    </row>
    <row r="181" spans="1:26" x14ac:dyDescent="0.35">
      <c r="A181" s="1">
        <v>45835</v>
      </c>
      <c r="B181">
        <v>157</v>
      </c>
      <c r="C181">
        <f>(B181/B180)-1</f>
        <v>-0.11299435028248583</v>
      </c>
      <c r="F181">
        <f ca="1">$D$4+$E$4*_xlfn.NORM.S.INV(RAND())</f>
        <v>-0.15237565311847756</v>
      </c>
      <c r="M181" s="1">
        <v>45830</v>
      </c>
      <c r="N181">
        <v>68</v>
      </c>
      <c r="O181">
        <v>114</v>
      </c>
      <c r="P181">
        <v>200</v>
      </c>
      <c r="Q181" s="12">
        <f t="shared" si="10"/>
        <v>-0.12429771667757719</v>
      </c>
      <c r="R181" s="12">
        <f t="shared" si="10"/>
        <v>0.1112256351102244</v>
      </c>
      <c r="S181" s="12">
        <f t="shared" si="10"/>
        <v>0.12216763397420756</v>
      </c>
      <c r="W181" s="11">
        <f t="shared" ca="1" si="11"/>
        <v>0.20788681493400829</v>
      </c>
      <c r="X181" s="11">
        <f t="shared" ca="1" si="12"/>
        <v>-1.1897898630122231E-2</v>
      </c>
      <c r="Y181" s="11">
        <f t="shared" ca="1" si="13"/>
        <v>-5.3104499066468268E-2</v>
      </c>
      <c r="Z181" s="11">
        <f ca="1">$O$4*W181+$O$5*X181+$O$6*Y181</f>
        <v>6.3654006664626173E-2</v>
      </c>
    </row>
    <row r="182" spans="1:26" x14ac:dyDescent="0.35">
      <c r="A182" s="1">
        <v>45836</v>
      </c>
      <c r="B182">
        <v>172</v>
      </c>
      <c r="C182">
        <f>(B182/B181)-1</f>
        <v>9.5541401273885329E-2</v>
      </c>
      <c r="F182">
        <f ca="1">$D$4+$E$4*_xlfn.NORM.S.INV(RAND())</f>
        <v>0.28738909277344449</v>
      </c>
      <c r="M182" s="1">
        <v>45831</v>
      </c>
      <c r="N182">
        <v>77</v>
      </c>
      <c r="O182">
        <v>102</v>
      </c>
      <c r="P182">
        <v>192</v>
      </c>
      <c r="Q182" s="12">
        <f t="shared" si="10"/>
        <v>0.12429771667757712</v>
      </c>
      <c r="R182" s="12">
        <f t="shared" si="10"/>
        <v>-0.11122563511022437</v>
      </c>
      <c r="S182" s="12">
        <f t="shared" si="10"/>
        <v>-4.0821994520255166E-2</v>
      </c>
      <c r="W182" s="11">
        <f t="shared" ca="1" si="11"/>
        <v>0.15841523877616501</v>
      </c>
      <c r="X182" s="11">
        <f t="shared" ca="1" si="12"/>
        <v>-0.15742008537495139</v>
      </c>
      <c r="Y182" s="11">
        <f t="shared" ca="1" si="13"/>
        <v>0.23553268577936834</v>
      </c>
      <c r="Z182" s="11">
        <f ca="1">$O$4*W182+$O$5*X182+$O$6*Y182</f>
        <v>8.679987563179109E-2</v>
      </c>
    </row>
    <row r="183" spans="1:26" x14ac:dyDescent="0.35">
      <c r="A183" s="1">
        <v>45837</v>
      </c>
      <c r="B183">
        <v>173</v>
      </c>
      <c r="C183">
        <f>(B183/B182)-1</f>
        <v>5.8139534883721034E-3</v>
      </c>
      <c r="F183">
        <f ca="1">$D$4+$E$4*_xlfn.NORM.S.INV(RAND())</f>
        <v>5.1197497305291842E-2</v>
      </c>
      <c r="M183" s="1">
        <v>45832</v>
      </c>
      <c r="N183">
        <v>88</v>
      </c>
      <c r="O183">
        <v>124</v>
      </c>
      <c r="P183">
        <v>189</v>
      </c>
      <c r="Q183" s="12">
        <f t="shared" si="10"/>
        <v>0.13353139262452257</v>
      </c>
      <c r="R183" s="12">
        <f t="shared" si="10"/>
        <v>0.19530875232076569</v>
      </c>
      <c r="S183" s="12">
        <f t="shared" si="10"/>
        <v>-1.5748356968139168E-2</v>
      </c>
      <c r="W183" s="11">
        <f t="shared" ca="1" si="11"/>
        <v>0.18260331876169716</v>
      </c>
      <c r="X183" s="11">
        <f t="shared" ca="1" si="12"/>
        <v>-5.5961665541507895E-2</v>
      </c>
      <c r="Y183" s="11">
        <f t="shared" ca="1" si="13"/>
        <v>-4.2872437476366869E-2</v>
      </c>
      <c r="Z183" s="11">
        <f ca="1">$O$4*W183+$O$5*X183+$O$6*Y183</f>
        <v>4.3391096599316441E-2</v>
      </c>
    </row>
    <row r="184" spans="1:26" x14ac:dyDescent="0.35">
      <c r="A184" s="1">
        <v>45838</v>
      </c>
      <c r="B184">
        <v>138</v>
      </c>
      <c r="C184">
        <f>(B184/B183)-1</f>
        <v>-0.20231213872832365</v>
      </c>
      <c r="F184">
        <f ca="1">$D$4+$E$4*_xlfn.NORM.S.INV(RAND())</f>
        <v>-0.18775422900477567</v>
      </c>
      <c r="M184" s="1">
        <v>45833</v>
      </c>
      <c r="N184">
        <v>82</v>
      </c>
      <c r="O184">
        <v>123</v>
      </c>
      <c r="P184">
        <v>183</v>
      </c>
      <c r="Q184" s="12">
        <f t="shared" si="10"/>
        <v>-7.0617567213953417E-2</v>
      </c>
      <c r="R184" s="12">
        <f t="shared" si="10"/>
        <v>-8.0972102326193618E-3</v>
      </c>
      <c r="S184" s="12">
        <f t="shared" si="10"/>
        <v>-3.2260862218221435E-2</v>
      </c>
      <c r="W184" s="11">
        <f t="shared" ca="1" si="11"/>
        <v>-3.0442645026329145E-2</v>
      </c>
      <c r="X184" s="11">
        <f t="shared" ca="1" si="12"/>
        <v>8.0940987546736981E-2</v>
      </c>
      <c r="Y184" s="11">
        <f t="shared" ca="1" si="13"/>
        <v>-1.9652539938946327E-2</v>
      </c>
      <c r="Z184" s="11">
        <f ca="1">$O$4*W184+$O$5*X184+$O$6*Y184</f>
        <v>6.2094762718055392E-3</v>
      </c>
    </row>
    <row r="185" spans="1:26" x14ac:dyDescent="0.35">
      <c r="A185" s="1">
        <v>45839</v>
      </c>
      <c r="B185">
        <v>176</v>
      </c>
      <c r="C185">
        <f>(B185/B184)-1</f>
        <v>0.2753623188405796</v>
      </c>
      <c r="F185">
        <f ca="1">$D$4+$E$4*_xlfn.NORM.S.INV(RAND())</f>
        <v>2.9563153549407639E-2</v>
      </c>
      <c r="M185" s="1">
        <v>45834</v>
      </c>
      <c r="N185">
        <v>78</v>
      </c>
      <c r="O185">
        <v>123</v>
      </c>
      <c r="P185">
        <v>154</v>
      </c>
      <c r="Q185" s="12">
        <f t="shared" si="10"/>
        <v>-5.0010420574661422E-2</v>
      </c>
      <c r="R185" s="12">
        <f t="shared" si="10"/>
        <v>0</v>
      </c>
      <c r="S185" s="12">
        <f t="shared" si="10"/>
        <v>-0.17253355042779173</v>
      </c>
      <c r="W185" s="11">
        <f t="shared" ca="1" si="11"/>
        <v>0.21784684338685217</v>
      </c>
      <c r="X185" s="11">
        <f t="shared" ca="1" si="12"/>
        <v>2.7004645906510637E-3</v>
      </c>
      <c r="Y185" s="11">
        <f t="shared" ca="1" si="13"/>
        <v>-3.6020066791823395E-2</v>
      </c>
      <c r="Z185" s="11">
        <f ca="1">$O$4*W185+$O$5*X185+$O$6*Y185</f>
        <v>7.7142856694389167E-2</v>
      </c>
    </row>
    <row r="186" spans="1:26" x14ac:dyDescent="0.35">
      <c r="A186" s="1">
        <v>45840</v>
      </c>
      <c r="B186">
        <v>199</v>
      </c>
      <c r="C186">
        <f>(B186/B185)-1</f>
        <v>0.13068181818181812</v>
      </c>
      <c r="F186">
        <f ca="1">$D$4+$E$4*_xlfn.NORM.S.INV(RAND())</f>
        <v>0.44927079966916883</v>
      </c>
      <c r="M186" s="1">
        <v>45835</v>
      </c>
      <c r="N186">
        <v>71</v>
      </c>
      <c r="O186">
        <v>102</v>
      </c>
      <c r="P186">
        <v>177</v>
      </c>
      <c r="Q186" s="12">
        <f t="shared" si="10"/>
        <v>-9.4028949648276336E-2</v>
      </c>
      <c r="R186" s="12">
        <f t="shared" si="10"/>
        <v>-0.18721154208814647</v>
      </c>
      <c r="S186" s="12">
        <f t="shared" si="10"/>
        <v>0.13919713016019997</v>
      </c>
      <c r="W186" s="11">
        <f t="shared" ca="1" si="11"/>
        <v>0.12880704791662639</v>
      </c>
      <c r="X186" s="11">
        <f t="shared" ca="1" si="12"/>
        <v>-0.13186359956129401</v>
      </c>
      <c r="Y186" s="11">
        <f t="shared" ca="1" si="13"/>
        <v>-0.18922020016008673</v>
      </c>
      <c r="Z186" s="11">
        <f ca="1">$O$4*W186+$O$5*X186+$O$6*Y186</f>
        <v>-4.4802320749763654E-2</v>
      </c>
    </row>
    <row r="187" spans="1:26" x14ac:dyDescent="0.35">
      <c r="A187" s="1">
        <v>45841</v>
      </c>
      <c r="B187">
        <v>131</v>
      </c>
      <c r="C187">
        <f>(B187/B186)-1</f>
        <v>-0.34170854271356788</v>
      </c>
      <c r="F187">
        <f ca="1">$D$4+$E$4*_xlfn.NORM.S.INV(RAND())</f>
        <v>-0.21300461189811781</v>
      </c>
      <c r="M187" s="1">
        <v>45836</v>
      </c>
      <c r="N187">
        <v>89</v>
      </c>
      <c r="O187">
        <v>118</v>
      </c>
      <c r="P187">
        <v>157</v>
      </c>
      <c r="Q187" s="12">
        <f t="shared" si="10"/>
        <v>0.22595649269082449</v>
      </c>
      <c r="R187" s="12">
        <f t="shared" si="10"/>
        <v>0.14571181118139379</v>
      </c>
      <c r="S187" s="12">
        <f t="shared" si="10"/>
        <v>-0.11990392722552104</v>
      </c>
      <c r="W187" s="11">
        <f t="shared" ca="1" si="11"/>
        <v>-6.6952301016558274E-2</v>
      </c>
      <c r="X187" s="11">
        <f t="shared" ca="1" si="12"/>
        <v>5.8147021037921923E-2</v>
      </c>
      <c r="Y187" s="11">
        <f t="shared" ca="1" si="13"/>
        <v>-1.6431272368937883E-3</v>
      </c>
      <c r="Z187" s="11">
        <f ca="1">$O$4*W187+$O$5*X187+$O$6*Y187</f>
        <v>-9.8297522663148736E-3</v>
      </c>
    </row>
    <row r="188" spans="1:26" x14ac:dyDescent="0.35">
      <c r="A188" s="1">
        <v>45842</v>
      </c>
      <c r="B188">
        <v>121</v>
      </c>
      <c r="C188">
        <f>(B188/B187)-1</f>
        <v>-7.6335877862595436E-2</v>
      </c>
      <c r="F188">
        <f ca="1">$D$4+$E$4*_xlfn.NORM.S.INV(RAND())</f>
        <v>0.12569461038129451</v>
      </c>
      <c r="M188" s="1">
        <v>45837</v>
      </c>
      <c r="N188">
        <v>82</v>
      </c>
      <c r="O188">
        <v>128</v>
      </c>
      <c r="P188">
        <v>174</v>
      </c>
      <c r="Q188" s="12">
        <f t="shared" si="10"/>
        <v>-8.1917122467886697E-2</v>
      </c>
      <c r="R188" s="12">
        <f t="shared" si="10"/>
        <v>8.1345639453952401E-2</v>
      </c>
      <c r="S188" s="12">
        <f t="shared" si="10"/>
        <v>0.10280949386622094</v>
      </c>
      <c r="W188" s="11">
        <f t="shared" ca="1" si="11"/>
        <v>4.7045727528554494E-2</v>
      </c>
      <c r="X188" s="11">
        <f t="shared" ca="1" si="12"/>
        <v>7.8683895770663301E-2</v>
      </c>
      <c r="Y188" s="11">
        <f t="shared" ca="1" si="13"/>
        <v>1.8730863410818876E-2</v>
      </c>
      <c r="Z188" s="11">
        <f ca="1">$O$4*W188+$O$5*X188+$O$6*Y188</f>
        <v>4.8042718765866452E-2</v>
      </c>
    </row>
    <row r="189" spans="1:26" x14ac:dyDescent="0.35">
      <c r="A189" s="1">
        <v>45843</v>
      </c>
      <c r="B189">
        <v>187</v>
      </c>
      <c r="C189">
        <f>(B189/B188)-1</f>
        <v>0.54545454545454541</v>
      </c>
      <c r="F189">
        <f ca="1">$D$4+$E$4*_xlfn.NORM.S.INV(RAND())</f>
        <v>-0.19688321080463544</v>
      </c>
      <c r="M189" s="1">
        <v>45838</v>
      </c>
      <c r="N189">
        <v>77</v>
      </c>
      <c r="O189">
        <v>125</v>
      </c>
      <c r="P189">
        <v>151</v>
      </c>
      <c r="Q189" s="12">
        <f t="shared" si="10"/>
        <v>-6.2913825410569321E-2</v>
      </c>
      <c r="R189" s="12">
        <f t="shared" si="10"/>
        <v>-2.3716526617316044E-2</v>
      </c>
      <c r="S189" s="12">
        <f t="shared" si="10"/>
        <v>-0.1417754623996047</v>
      </c>
      <c r="W189" s="11">
        <f t="shared" ca="1" si="11"/>
        <v>-0.2859990703721994</v>
      </c>
      <c r="X189" s="11">
        <f t="shared" ca="1" si="12"/>
        <v>5.3575501494130352E-2</v>
      </c>
      <c r="Y189" s="11">
        <f t="shared" ca="1" si="13"/>
        <v>-2.1626514919766925E-2</v>
      </c>
      <c r="Z189" s="11">
        <f ca="1">$O$4*W189+$O$5*X189+$O$6*Y189</f>
        <v>-0.10481493217657074</v>
      </c>
    </row>
    <row r="190" spans="1:26" x14ac:dyDescent="0.35">
      <c r="A190" s="1">
        <v>45844</v>
      </c>
      <c r="B190">
        <v>121</v>
      </c>
      <c r="C190">
        <f>(B190/B189)-1</f>
        <v>-0.3529411764705882</v>
      </c>
      <c r="F190">
        <f ca="1">$D$4+$E$4*_xlfn.NORM.S.INV(RAND())</f>
        <v>0.96450758406626502</v>
      </c>
      <c r="M190" s="1">
        <v>45839</v>
      </c>
      <c r="N190">
        <v>64</v>
      </c>
      <c r="O190">
        <v>124</v>
      </c>
      <c r="P190">
        <v>189</v>
      </c>
      <c r="Q190" s="12">
        <f t="shared" si="10"/>
        <v>-0.18492233849401193</v>
      </c>
      <c r="R190" s="12">
        <f t="shared" si="10"/>
        <v>-8.0321716972642666E-3</v>
      </c>
      <c r="S190" s="12">
        <f t="shared" si="10"/>
        <v>0.22446717824471801</v>
      </c>
      <c r="W190" s="11">
        <f t="shared" ca="1" si="11"/>
        <v>-0.14523781532487315</v>
      </c>
      <c r="X190" s="11">
        <f t="shared" ca="1" si="12"/>
        <v>-0.21794921804664241</v>
      </c>
      <c r="Y190" s="11">
        <f t="shared" ca="1" si="13"/>
        <v>-0.13042956876656092</v>
      </c>
      <c r="Z190" s="11">
        <f ca="1">$O$4*W190+$O$5*X190+$O$6*Y190</f>
        <v>-0.16260876217391027</v>
      </c>
    </row>
    <row r="191" spans="1:26" x14ac:dyDescent="0.35">
      <c r="A191" s="1">
        <v>45845</v>
      </c>
      <c r="B191">
        <v>153</v>
      </c>
      <c r="C191">
        <f>(B191/B190)-1</f>
        <v>0.26446280991735538</v>
      </c>
      <c r="F191">
        <f ca="1">$D$4+$E$4*_xlfn.NORM.S.INV(RAND())</f>
        <v>0.12097703668648385</v>
      </c>
      <c r="M191" s="1">
        <v>45840</v>
      </c>
      <c r="N191">
        <v>65</v>
      </c>
      <c r="O191">
        <v>104</v>
      </c>
      <c r="P191">
        <v>175</v>
      </c>
      <c r="Q191" s="12">
        <f t="shared" si="10"/>
        <v>1.5504186535965254E-2</v>
      </c>
      <c r="R191" s="12">
        <f t="shared" si="10"/>
        <v>-0.17589066646366416</v>
      </c>
      <c r="S191" s="12">
        <f t="shared" si="10"/>
        <v>-7.6961041136128325E-2</v>
      </c>
      <c r="W191" s="11">
        <f t="shared" ca="1" si="11"/>
        <v>-0.10009930573469686</v>
      </c>
      <c r="X191" s="11">
        <f t="shared" ca="1" si="12"/>
        <v>-0.1748861237860572</v>
      </c>
      <c r="Y191" s="11">
        <f t="shared" ca="1" si="13"/>
        <v>9.9929287066263028E-2</v>
      </c>
      <c r="Z191" s="11">
        <f ca="1">$O$4*W191+$O$5*X191+$O$6*Y191</f>
        <v>-6.2526773309816999E-2</v>
      </c>
    </row>
    <row r="192" spans="1:26" x14ac:dyDescent="0.35">
      <c r="A192" s="1">
        <v>45846</v>
      </c>
      <c r="B192">
        <v>112</v>
      </c>
      <c r="C192">
        <f>(B192/B191)-1</f>
        <v>-0.26797385620915037</v>
      </c>
      <c r="F192">
        <f ca="1">$D$4+$E$4*_xlfn.NORM.S.INV(RAND())</f>
        <v>-7.4574213328868599E-2</v>
      </c>
      <c r="M192" s="1">
        <v>45841</v>
      </c>
      <c r="N192">
        <v>67</v>
      </c>
      <c r="O192">
        <v>109</v>
      </c>
      <c r="P192">
        <v>178</v>
      </c>
      <c r="Q192" s="12">
        <f t="shared" si="10"/>
        <v>3.0305349495328843E-2</v>
      </c>
      <c r="R192" s="12">
        <f t="shared" si="10"/>
        <v>4.6956983087771083E-2</v>
      </c>
      <c r="S192" s="12">
        <f t="shared" si="10"/>
        <v>1.6997576368571077E-2</v>
      </c>
      <c r="W192" s="11">
        <f t="shared" ca="1" si="11"/>
        <v>0.13479769285561266</v>
      </c>
      <c r="X192" s="11">
        <f t="shared" ca="1" si="12"/>
        <v>-7.126610574340364E-2</v>
      </c>
      <c r="Y192" s="11">
        <f t="shared" ca="1" si="13"/>
        <v>1.6761857409427781E-2</v>
      </c>
      <c r="Z192" s="11">
        <f ca="1">$O$4*W192+$O$5*X192+$O$6*Y192</f>
        <v>3.7567802642052305E-2</v>
      </c>
    </row>
    <row r="193" spans="1:26" x14ac:dyDescent="0.35">
      <c r="A193" s="1">
        <v>45847</v>
      </c>
      <c r="B193">
        <v>178</v>
      </c>
      <c r="C193">
        <f>(B193/B192)-1</f>
        <v>0.58928571428571419</v>
      </c>
      <c r="F193">
        <f ca="1">$D$4+$E$4*_xlfn.NORM.S.INV(RAND())</f>
        <v>-1.3519213838323926E-2</v>
      </c>
      <c r="M193" s="1">
        <v>45842</v>
      </c>
      <c r="N193">
        <v>79</v>
      </c>
      <c r="O193">
        <v>125</v>
      </c>
      <c r="P193">
        <v>192</v>
      </c>
      <c r="Q193" s="12">
        <f t="shared" si="10"/>
        <v>0.1647552330760555</v>
      </c>
      <c r="R193" s="12">
        <f t="shared" si="10"/>
        <v>0.13696585507315742</v>
      </c>
      <c r="S193" s="12">
        <f t="shared" si="10"/>
        <v>7.5711821735696377E-2</v>
      </c>
      <c r="W193" s="11">
        <f t="shared" ca="1" si="11"/>
        <v>9.4469997418149196E-3</v>
      </c>
      <c r="X193" s="11">
        <f t="shared" ca="1" si="12"/>
        <v>-0.10187925132017739</v>
      </c>
      <c r="Y193" s="11">
        <f t="shared" ca="1" si="13"/>
        <v>-0.14633623014949065</v>
      </c>
      <c r="Z193" s="11">
        <f ca="1">$O$4*W193+$O$5*X193+$O$6*Y193</f>
        <v>-7.0685844544174453E-2</v>
      </c>
    </row>
    <row r="194" spans="1:26" x14ac:dyDescent="0.35">
      <c r="A194" s="1">
        <v>45848</v>
      </c>
      <c r="B194">
        <v>187</v>
      </c>
      <c r="C194">
        <f>(B194/B193)-1</f>
        <v>5.0561797752809001E-2</v>
      </c>
      <c r="F194">
        <f ca="1">$D$4+$E$4*_xlfn.NORM.S.INV(RAND())</f>
        <v>0.61970081378642961</v>
      </c>
      <c r="M194" s="1">
        <v>45843</v>
      </c>
      <c r="N194">
        <v>74</v>
      </c>
      <c r="O194">
        <v>114</v>
      </c>
      <c r="P194">
        <v>164</v>
      </c>
      <c r="Q194" s="12">
        <f t="shared" si="10"/>
        <v>-6.5382759262851739E-2</v>
      </c>
      <c r="R194" s="12">
        <f t="shared" si="10"/>
        <v>-9.2115288907805626E-2</v>
      </c>
      <c r="S194" s="12">
        <f t="shared" si="10"/>
        <v>-0.15762894420358317</v>
      </c>
      <c r="W194" s="11">
        <f t="shared" ca="1" si="11"/>
        <v>-0.22250371247404244</v>
      </c>
      <c r="X194" s="11">
        <f t="shared" ca="1" si="12"/>
        <v>3.1264843004017537E-2</v>
      </c>
      <c r="Y194" s="11">
        <f t="shared" ca="1" si="13"/>
        <v>-6.2723286807230189E-2</v>
      </c>
      <c r="Z194" s="11">
        <f ca="1">$O$4*W194+$O$5*X194+$O$6*Y194</f>
        <v>-9.8439018130580772E-2</v>
      </c>
    </row>
    <row r="195" spans="1:26" x14ac:dyDescent="0.35">
      <c r="A195" s="1">
        <v>45849</v>
      </c>
      <c r="B195">
        <v>142</v>
      </c>
      <c r="C195">
        <f>(B195/B194)-1</f>
        <v>-0.24064171122994649</v>
      </c>
      <c r="F195">
        <f ca="1">$D$4+$E$4*_xlfn.NORM.S.INV(RAND())</f>
        <v>-0.11257461482014254</v>
      </c>
      <c r="M195" s="1">
        <v>45844</v>
      </c>
      <c r="N195">
        <v>64</v>
      </c>
      <c r="O195">
        <v>130</v>
      </c>
      <c r="P195">
        <v>155</v>
      </c>
      <c r="Q195" s="12">
        <f t="shared" si="10"/>
        <v>-0.14518200984449783</v>
      </c>
      <c r="R195" s="12">
        <f t="shared" si="10"/>
        <v>0.13133600206108695</v>
      </c>
      <c r="S195" s="12">
        <f t="shared" si="10"/>
        <v>-5.6441310904951851E-2</v>
      </c>
      <c r="W195" s="11">
        <f t="shared" ca="1" si="11"/>
        <v>-0.12293200288936744</v>
      </c>
      <c r="X195" s="11">
        <f t="shared" ca="1" si="12"/>
        <v>-5.9847417173279002E-2</v>
      </c>
      <c r="Y195" s="11">
        <f t="shared" ca="1" si="13"/>
        <v>-9.2993365887604748E-2</v>
      </c>
      <c r="Z195" s="11">
        <f ca="1">$O$4*W195+$O$5*X195+$O$6*Y195</f>
        <v>-9.5025036074012109E-2</v>
      </c>
    </row>
    <row r="196" spans="1:26" x14ac:dyDescent="0.35">
      <c r="A196" s="1">
        <v>45850</v>
      </c>
      <c r="B196">
        <v>188</v>
      </c>
      <c r="C196">
        <f>(B196/B195)-1</f>
        <v>0.323943661971831</v>
      </c>
      <c r="F196">
        <f ca="1">$D$4+$E$4*_xlfn.NORM.S.INV(RAND())</f>
        <v>0.58744363347190309</v>
      </c>
      <c r="M196" s="1">
        <v>45845</v>
      </c>
      <c r="N196">
        <v>90</v>
      </c>
      <c r="O196">
        <v>105</v>
      </c>
      <c r="P196">
        <v>180</v>
      </c>
      <c r="Q196" s="12">
        <f t="shared" si="10"/>
        <v>0.34092658697059319</v>
      </c>
      <c r="R196" s="12">
        <f t="shared" si="10"/>
        <v>-0.21357410029805904</v>
      </c>
      <c r="S196" s="12">
        <f t="shared" si="10"/>
        <v>0.14953173397096384</v>
      </c>
      <c r="W196" s="11">
        <f t="shared" ca="1" si="11"/>
        <v>0.23427019123628279</v>
      </c>
      <c r="X196" s="11">
        <f t="shared" ca="1" si="12"/>
        <v>0.12342199553450582</v>
      </c>
      <c r="Y196" s="11">
        <f t="shared" ca="1" si="13"/>
        <v>0.12245715007616982</v>
      </c>
      <c r="Z196" s="11">
        <f ca="1">$O$4*W196+$O$5*X196+$O$6*Y196</f>
        <v>0.16747182017771581</v>
      </c>
    </row>
    <row r="197" spans="1:26" x14ac:dyDescent="0.35">
      <c r="A197" s="1">
        <v>45851</v>
      </c>
      <c r="B197">
        <v>124</v>
      </c>
      <c r="C197">
        <f>(B197/B196)-1</f>
        <v>-0.34042553191489366</v>
      </c>
      <c r="F197">
        <f ca="1">$D$4+$E$4*_xlfn.NORM.S.INV(RAND())</f>
        <v>0.21522571199596136</v>
      </c>
      <c r="M197" s="1">
        <v>45846</v>
      </c>
      <c r="N197">
        <v>75</v>
      </c>
      <c r="O197">
        <v>117</v>
      </c>
      <c r="P197">
        <v>176</v>
      </c>
      <c r="Q197" s="12">
        <f t="shared" si="10"/>
        <v>-0.18232155679395459</v>
      </c>
      <c r="R197" s="12">
        <f t="shared" si="10"/>
        <v>0.10821358464023279</v>
      </c>
      <c r="S197" s="12">
        <f t="shared" si="10"/>
        <v>-2.2472855852058628E-2</v>
      </c>
      <c r="W197" s="11">
        <f t="shared" ca="1" si="11"/>
        <v>-9.833794698416345E-4</v>
      </c>
      <c r="X197" s="11">
        <f t="shared" ca="1" si="12"/>
        <v>5.9428210701349252E-2</v>
      </c>
      <c r="Y197" s="11">
        <f t="shared" ca="1" si="13"/>
        <v>-8.2089379964517956E-2</v>
      </c>
      <c r="Z197" s="11">
        <f ca="1">$O$4*W197+$O$5*X197+$O$6*Y197</f>
        <v>-7.191702566887264E-3</v>
      </c>
    </row>
    <row r="198" spans="1:26" x14ac:dyDescent="0.35">
      <c r="A198" s="1">
        <v>45852</v>
      </c>
      <c r="B198">
        <v>127</v>
      </c>
      <c r="C198">
        <f>(B198/B197)-1</f>
        <v>2.4193548387096753E-2</v>
      </c>
      <c r="F198">
        <f ca="1">$D$4+$E$4*_xlfn.NORM.S.INV(RAND())</f>
        <v>0.64680645353514277</v>
      </c>
      <c r="M198" s="1">
        <v>45847</v>
      </c>
      <c r="N198">
        <v>83</v>
      </c>
      <c r="O198">
        <v>119</v>
      </c>
      <c r="P198">
        <v>200</v>
      </c>
      <c r="Q198" s="12">
        <f t="shared" si="10"/>
        <v>0.1013524942602875</v>
      </c>
      <c r="R198" s="12">
        <f t="shared" si="10"/>
        <v>1.6949558313773205E-2</v>
      </c>
      <c r="S198" s="12">
        <f t="shared" si="10"/>
        <v>0.127833371509885</v>
      </c>
      <c r="W198" s="11">
        <f t="shared" ca="1" si="11"/>
        <v>-0.16368194724086024</v>
      </c>
      <c r="X198" s="11">
        <f t="shared" ca="1" si="12"/>
        <v>7.828962523174661E-2</v>
      </c>
      <c r="Y198" s="11">
        <f t="shared" ca="1" si="13"/>
        <v>0.14232786698455802</v>
      </c>
      <c r="Z198" s="11">
        <f ca="1">$O$4*W198+$O$5*X198+$O$6*Y198</f>
        <v>7.1246876854728219E-4</v>
      </c>
    </row>
    <row r="199" spans="1:26" x14ac:dyDescent="0.35">
      <c r="A199" s="1">
        <v>45853</v>
      </c>
      <c r="B199">
        <v>192</v>
      </c>
      <c r="C199">
        <f>(B199/B198)-1</f>
        <v>0.51181102362204722</v>
      </c>
      <c r="F199">
        <f ca="1">$D$4+$E$4*_xlfn.NORM.S.INV(RAND())</f>
        <v>0.13102705480722909</v>
      </c>
      <c r="M199" s="1">
        <v>45848</v>
      </c>
      <c r="N199">
        <v>60</v>
      </c>
      <c r="O199">
        <v>105</v>
      </c>
      <c r="P199">
        <v>159</v>
      </c>
      <c r="Q199" s="12">
        <f t="shared" si="10"/>
        <v>-0.32449604557449724</v>
      </c>
      <c r="R199" s="12">
        <f t="shared" si="10"/>
        <v>-0.12516314295400605</v>
      </c>
      <c r="S199" s="12">
        <f t="shared" si="10"/>
        <v>-0.22941316432780509</v>
      </c>
      <c r="W199" s="11">
        <f t="shared" ca="1" si="11"/>
        <v>0.28119216351017257</v>
      </c>
      <c r="X199" s="11">
        <f t="shared" ca="1" si="12"/>
        <v>-0.10801708587042097</v>
      </c>
      <c r="Y199" s="11">
        <f t="shared" ca="1" si="13"/>
        <v>7.9961949708477559E-2</v>
      </c>
      <c r="Z199" s="11">
        <f ca="1">$O$4*W199+$O$5*X199+$O$6*Y199</f>
        <v>0.10406032455548603</v>
      </c>
    </row>
    <row r="200" spans="1:26" x14ac:dyDescent="0.35">
      <c r="A200" s="1">
        <v>45854</v>
      </c>
      <c r="B200">
        <v>199</v>
      </c>
      <c r="C200">
        <f>(B200/B199)-1</f>
        <v>3.6458333333333259E-2</v>
      </c>
      <c r="F200">
        <f ca="1">$D$4+$E$4*_xlfn.NORM.S.INV(RAND())</f>
        <v>-0.35477727878966164</v>
      </c>
      <c r="M200" s="1">
        <v>45849</v>
      </c>
      <c r="N200">
        <v>84</v>
      </c>
      <c r="O200">
        <v>125</v>
      </c>
      <c r="P200">
        <v>184</v>
      </c>
      <c r="Q200" s="12">
        <f t="shared" si="10"/>
        <v>0.33647223662121289</v>
      </c>
      <c r="R200" s="12">
        <f t="shared" si="10"/>
        <v>0.17435338714477774</v>
      </c>
      <c r="S200" s="12">
        <f t="shared" si="10"/>
        <v>0.14603155538875406</v>
      </c>
      <c r="W200" s="11">
        <f t="shared" ca="1" si="11"/>
        <v>2.4562165751717463E-2</v>
      </c>
      <c r="X200" s="11">
        <f t="shared" ca="1" si="12"/>
        <v>-9.6570563763329093E-2</v>
      </c>
      <c r="Y200" s="11">
        <f t="shared" ca="1" si="13"/>
        <v>9.3185526814002537E-2</v>
      </c>
      <c r="Z200" s="11">
        <f ca="1">$O$4*W200+$O$5*X200+$O$6*Y200</f>
        <v>8.8093552158890163E-3</v>
      </c>
    </row>
    <row r="201" spans="1:26" x14ac:dyDescent="0.35">
      <c r="A201" s="1">
        <v>45855</v>
      </c>
      <c r="B201">
        <v>106</v>
      </c>
      <c r="C201">
        <f>(B201/B200)-1</f>
        <v>-0.46733668341708545</v>
      </c>
      <c r="F201">
        <f ca="1">$D$4+$E$4*_xlfn.NORM.S.INV(RAND())</f>
        <v>0.62140942134976251</v>
      </c>
      <c r="M201" s="1">
        <v>45850</v>
      </c>
      <c r="N201">
        <v>71</v>
      </c>
      <c r="O201">
        <v>112</v>
      </c>
      <c r="P201">
        <v>200</v>
      </c>
      <c r="Q201" s="12">
        <f t="shared" si="10"/>
        <v>-0.16813692180199821</v>
      </c>
      <c r="R201" s="12">
        <f t="shared" si="10"/>
        <v>-0.10981486600720657</v>
      </c>
      <c r="S201" s="12">
        <f t="shared" si="10"/>
        <v>8.3381608939051E-2</v>
      </c>
      <c r="W201" s="11">
        <f t="shared" ca="1" si="11"/>
        <v>-0.20222591354894873</v>
      </c>
      <c r="X201" s="11">
        <f t="shared" ca="1" si="12"/>
        <v>-0.2057350924376305</v>
      </c>
      <c r="Y201" s="11">
        <f t="shared" ca="1" si="13"/>
        <v>-7.0566080300846559E-2</v>
      </c>
      <c r="Z201" s="11">
        <f ca="1">$O$4*W201+$O$5*X201+$O$6*Y201</f>
        <v>-0.16378071724112261</v>
      </c>
    </row>
    <row r="202" spans="1:26" x14ac:dyDescent="0.35">
      <c r="A202" s="1">
        <v>45856</v>
      </c>
      <c r="B202">
        <v>200</v>
      </c>
      <c r="C202">
        <f>(B202/B201)-1</f>
        <v>0.8867924528301887</v>
      </c>
      <c r="F202">
        <f ca="1">$D$4+$E$4*_xlfn.NORM.S.INV(RAND())</f>
        <v>-7.1643272782711889E-2</v>
      </c>
      <c r="M202" s="1">
        <v>45851</v>
      </c>
      <c r="N202">
        <v>68</v>
      </c>
      <c r="O202">
        <v>104</v>
      </c>
      <c r="P202">
        <v>191</v>
      </c>
      <c r="Q202" s="12">
        <f t="shared" si="10"/>
        <v>-4.3172171865208782E-2</v>
      </c>
      <c r="R202" s="12">
        <f t="shared" si="10"/>
        <v>-7.4107972153721849E-2</v>
      </c>
      <c r="S202" s="12">
        <f t="shared" si="10"/>
        <v>-4.6043938501406846E-2</v>
      </c>
      <c r="W202" s="11">
        <f t="shared" ca="1" si="11"/>
        <v>4.2284531397010217E-2</v>
      </c>
      <c r="X202" s="11">
        <f t="shared" ca="1" si="12"/>
        <v>8.8827533777653581E-2</v>
      </c>
      <c r="Y202" s="11">
        <f t="shared" ca="1" si="13"/>
        <v>-2.3928971884867478E-2</v>
      </c>
      <c r="Z202" s="11">
        <f ca="1">$O$4*W202+$O$5*X202+$O$6*Y202</f>
        <v>3.638338112663992E-2</v>
      </c>
    </row>
    <row r="203" spans="1:26" x14ac:dyDescent="0.35">
      <c r="A203" s="1">
        <v>45857</v>
      </c>
      <c r="B203">
        <v>159</v>
      </c>
      <c r="C203">
        <f>(B203/B202)-1</f>
        <v>-0.20499999999999996</v>
      </c>
      <c r="F203">
        <f ca="1">$D$4+$E$4*_xlfn.NORM.S.INV(RAND())</f>
        <v>0.41940132825791437</v>
      </c>
      <c r="M203" s="1">
        <v>45852</v>
      </c>
      <c r="N203">
        <v>75</v>
      </c>
      <c r="O203">
        <v>111</v>
      </c>
      <c r="P203">
        <v>177</v>
      </c>
      <c r="Q203" s="12">
        <f t="shared" ref="Q203:S266" si="14">LN(N203/N202)</f>
        <v>9.7980408360203816E-2</v>
      </c>
      <c r="R203" s="12">
        <f t="shared" si="14"/>
        <v>6.5139302170961449E-2</v>
      </c>
      <c r="S203" s="12">
        <f t="shared" si="14"/>
        <v>-7.6123695472800693E-2</v>
      </c>
      <c r="W203" s="11">
        <f t="shared" ref="W203:W266" ca="1" si="15">_xlfn.NORM.INV(RAND(),$T$10,$T$13)</f>
        <v>0.13713196905060612</v>
      </c>
      <c r="X203" s="11">
        <f t="shared" ref="X203:X266" ca="1" si="16">_xlfn.NORM.INV(RAND(),$U$10,$U$13)</f>
        <v>5.1802266019743769E-2</v>
      </c>
      <c r="Y203" s="11">
        <f t="shared" ref="Y203:Y266" ca="1" si="17">_xlfn.NORM.INV(RAND(),$V$10,$V$13)</f>
        <v>8.1920374579588146E-2</v>
      </c>
      <c r="Z203" s="11">
        <f ca="1">$O$4*W203+$O$5*X203+$O$6*Y203</f>
        <v>9.4969579800042031E-2</v>
      </c>
    </row>
    <row r="204" spans="1:26" x14ac:dyDescent="0.35">
      <c r="A204" s="1">
        <v>45858</v>
      </c>
      <c r="B204">
        <v>190</v>
      </c>
      <c r="C204">
        <f>(B204/B203)-1</f>
        <v>0.19496855345911945</v>
      </c>
      <c r="F204">
        <f ca="1">$D$4+$E$4*_xlfn.NORM.S.INV(RAND())</f>
        <v>-0.26259913360708209</v>
      </c>
      <c r="M204" s="1">
        <v>45853</v>
      </c>
      <c r="N204">
        <v>89</v>
      </c>
      <c r="O204">
        <v>129</v>
      </c>
      <c r="P204">
        <v>169</v>
      </c>
      <c r="Q204" s="12">
        <f t="shared" si="14"/>
        <v>0.17114825619582946</v>
      </c>
      <c r="R204" s="12">
        <f t="shared" si="14"/>
        <v>0.1502822030493379</v>
      </c>
      <c r="S204" s="12">
        <f t="shared" si="14"/>
        <v>-4.6251017650755698E-2</v>
      </c>
      <c r="W204" s="11">
        <f t="shared" ca="1" si="15"/>
        <v>-0.1131989311356171</v>
      </c>
      <c r="X204" s="11">
        <f t="shared" ca="1" si="16"/>
        <v>2.7060249038129897E-2</v>
      </c>
      <c r="Y204" s="11">
        <f t="shared" ca="1" si="17"/>
        <v>0.18873257877139843</v>
      </c>
      <c r="Z204" s="11">
        <f ca="1">$O$4*W204+$O$5*X204+$O$6*Y204</f>
        <v>1.9458275888611647E-2</v>
      </c>
    </row>
    <row r="205" spans="1:26" x14ac:dyDescent="0.35">
      <c r="A205" s="1">
        <v>45859</v>
      </c>
      <c r="B205">
        <v>124</v>
      </c>
      <c r="C205">
        <f>(B205/B204)-1</f>
        <v>-0.34736842105263155</v>
      </c>
      <c r="F205">
        <f ca="1">$D$4+$E$4*_xlfn.NORM.S.INV(RAND())</f>
        <v>-0.12300995927378207</v>
      </c>
      <c r="M205" s="1">
        <v>45854</v>
      </c>
      <c r="N205">
        <v>73</v>
      </c>
      <c r="O205">
        <v>130</v>
      </c>
      <c r="P205">
        <v>192</v>
      </c>
      <c r="Q205" s="12">
        <f t="shared" si="14"/>
        <v>-0.19817692858374869</v>
      </c>
      <c r="R205" s="12">
        <f t="shared" si="14"/>
        <v>7.7220460939103185E-3</v>
      </c>
      <c r="S205" s="12">
        <f t="shared" si="14"/>
        <v>0.12759665710470811</v>
      </c>
      <c r="W205" s="11">
        <f t="shared" ca="1" si="15"/>
        <v>-0.13420993991681848</v>
      </c>
      <c r="X205" s="11">
        <f t="shared" ca="1" si="16"/>
        <v>6.1720000982055281E-2</v>
      </c>
      <c r="Y205" s="11">
        <f t="shared" ca="1" si="17"/>
        <v>8.3736995318149481E-3</v>
      </c>
      <c r="Z205" s="11">
        <f ca="1">$O$4*W205+$O$5*X205+$O$6*Y205</f>
        <v>-3.2655865812566333E-2</v>
      </c>
    </row>
    <row r="206" spans="1:26" x14ac:dyDescent="0.35">
      <c r="A206" s="1">
        <v>45860</v>
      </c>
      <c r="B206">
        <v>116</v>
      </c>
      <c r="C206">
        <f>(B206/B205)-1</f>
        <v>-6.4516129032258118E-2</v>
      </c>
      <c r="F206">
        <f ca="1">$D$4+$E$4*_xlfn.NORM.S.INV(RAND())</f>
        <v>-0.34309730253137738</v>
      </c>
      <c r="M206" s="1">
        <v>45855</v>
      </c>
      <c r="N206">
        <v>85</v>
      </c>
      <c r="O206">
        <v>115</v>
      </c>
      <c r="P206">
        <v>164</v>
      </c>
      <c r="Q206" s="12">
        <f t="shared" si="14"/>
        <v>0.15219181534192533</v>
      </c>
      <c r="R206" s="12">
        <f t="shared" si="14"/>
        <v>-0.12260232209233239</v>
      </c>
      <c r="S206" s="12">
        <f t="shared" si="14"/>
        <v>-0.15762894420358317</v>
      </c>
      <c r="W206" s="11">
        <f t="shared" ca="1" si="15"/>
        <v>-2.4742287359485485E-2</v>
      </c>
      <c r="X206" s="11">
        <f t="shared" ca="1" si="16"/>
        <v>-0.21685557294800992</v>
      </c>
      <c r="Y206" s="11">
        <f t="shared" ca="1" si="17"/>
        <v>0.17276127871924421</v>
      </c>
      <c r="Z206" s="11">
        <f ca="1">$O$4*W206+$O$5*X206+$O$6*Y206</f>
        <v>-2.3125203212423902E-2</v>
      </c>
    </row>
    <row r="207" spans="1:26" x14ac:dyDescent="0.35">
      <c r="A207" s="1">
        <v>45861</v>
      </c>
      <c r="B207">
        <v>116</v>
      </c>
      <c r="C207">
        <f>(B207/B206)-1</f>
        <v>0</v>
      </c>
      <c r="F207">
        <f ca="1">$D$4+$E$4*_xlfn.NORM.S.INV(RAND())</f>
        <v>-0.38014628557231861</v>
      </c>
      <c r="M207" s="1">
        <v>45856</v>
      </c>
      <c r="N207">
        <v>68</v>
      </c>
      <c r="O207">
        <v>116</v>
      </c>
      <c r="P207">
        <v>193</v>
      </c>
      <c r="Q207" s="12">
        <f t="shared" si="14"/>
        <v>-0.22314355131420971</v>
      </c>
      <c r="R207" s="12">
        <f t="shared" si="14"/>
        <v>8.6580627431145311E-3</v>
      </c>
      <c r="S207" s="12">
        <f t="shared" si="14"/>
        <v>0.16282376108068708</v>
      </c>
      <c r="W207" s="11">
        <f t="shared" ca="1" si="15"/>
        <v>-0.14096289951739246</v>
      </c>
      <c r="X207" s="11">
        <f t="shared" ca="1" si="16"/>
        <v>2.0304122145775334E-2</v>
      </c>
      <c r="Y207" s="11">
        <f t="shared" ca="1" si="17"/>
        <v>-6.2593501193692874E-3</v>
      </c>
      <c r="Z207" s="11">
        <f ca="1">$O$4*W207+$O$5*X207+$O$6*Y207</f>
        <v>-5.2171728199035178E-2</v>
      </c>
    </row>
    <row r="208" spans="1:26" x14ac:dyDescent="0.35">
      <c r="A208" s="1">
        <v>45862</v>
      </c>
      <c r="B208">
        <v>133</v>
      </c>
      <c r="C208">
        <f>(B208/B207)-1</f>
        <v>0.14655172413793105</v>
      </c>
      <c r="F208">
        <f ca="1">$D$4+$E$4*_xlfn.NORM.S.INV(RAND())</f>
        <v>0.23702472951434139</v>
      </c>
      <c r="M208" s="1">
        <v>45857</v>
      </c>
      <c r="N208">
        <v>67</v>
      </c>
      <c r="O208">
        <v>105</v>
      </c>
      <c r="P208">
        <v>200</v>
      </c>
      <c r="Q208" s="12">
        <f t="shared" si="14"/>
        <v>-1.4815085785140587E-2</v>
      </c>
      <c r="R208" s="12">
        <f t="shared" si="14"/>
        <v>-9.9629840948841294E-2</v>
      </c>
      <c r="S208" s="12">
        <f t="shared" si="14"/>
        <v>3.5627177643151035E-2</v>
      </c>
      <c r="W208" s="11">
        <f t="shared" ca="1" si="15"/>
        <v>0.13911131527998696</v>
      </c>
      <c r="X208" s="11">
        <f t="shared" ca="1" si="16"/>
        <v>0.1156836410021292</v>
      </c>
      <c r="Y208" s="11">
        <f t="shared" ca="1" si="17"/>
        <v>5.085482441796383E-2</v>
      </c>
      <c r="Z208" s="11">
        <f ca="1">$O$4*W208+$O$5*X208+$O$6*Y208</f>
        <v>0.1056060657380227</v>
      </c>
    </row>
    <row r="209" spans="1:26" x14ac:dyDescent="0.35">
      <c r="A209" s="1">
        <v>45863</v>
      </c>
      <c r="B209">
        <v>170</v>
      </c>
      <c r="C209">
        <f>(B209/B208)-1</f>
        <v>0.27819548872180455</v>
      </c>
      <c r="F209">
        <f ca="1">$D$4+$E$4*_xlfn.NORM.S.INV(RAND())</f>
        <v>1.7382450583158685E-2</v>
      </c>
      <c r="M209" s="1">
        <v>45858</v>
      </c>
      <c r="N209">
        <v>90</v>
      </c>
      <c r="O209">
        <v>100</v>
      </c>
      <c r="P209">
        <v>184</v>
      </c>
      <c r="Q209" s="12">
        <f t="shared" si="14"/>
        <v>0.29511705093929907</v>
      </c>
      <c r="R209" s="12">
        <f t="shared" si="14"/>
        <v>-4.8790164169432056E-2</v>
      </c>
      <c r="S209" s="12">
        <f t="shared" si="14"/>
        <v>-8.3381608939051013E-2</v>
      </c>
      <c r="W209" s="11">
        <f t="shared" ca="1" si="15"/>
        <v>5.0244688590039424E-3</v>
      </c>
      <c r="X209" s="11">
        <f t="shared" ca="1" si="16"/>
        <v>-0.12609051386618683</v>
      </c>
      <c r="Y209" s="11">
        <f t="shared" ca="1" si="17"/>
        <v>4.0286088449836208E-2</v>
      </c>
      <c r="Z209" s="11">
        <f ca="1">$O$4*W209+$O$5*X209+$O$6*Y209</f>
        <v>-2.3731540081303605E-2</v>
      </c>
    </row>
    <row r="210" spans="1:26" x14ac:dyDescent="0.35">
      <c r="A210" s="1">
        <v>45864</v>
      </c>
      <c r="B210">
        <v>124</v>
      </c>
      <c r="C210">
        <f>(B210/B209)-1</f>
        <v>-0.27058823529411768</v>
      </c>
      <c r="F210">
        <f ca="1">$D$4+$E$4*_xlfn.NORM.S.INV(RAND())</f>
        <v>3.1585187726137859E-2</v>
      </c>
      <c r="M210" s="1">
        <v>45859</v>
      </c>
      <c r="N210">
        <v>80</v>
      </c>
      <c r="O210">
        <v>102</v>
      </c>
      <c r="P210">
        <v>161</v>
      </c>
      <c r="Q210" s="12">
        <f t="shared" si="14"/>
        <v>-0.11778303565638351</v>
      </c>
      <c r="R210" s="12">
        <f t="shared" si="14"/>
        <v>1.980262729617973E-2</v>
      </c>
      <c r="S210" s="12">
        <f t="shared" si="14"/>
        <v>-0.13353139262452263</v>
      </c>
      <c r="W210" s="11">
        <f t="shared" ca="1" si="15"/>
        <v>5.0883123904230804E-2</v>
      </c>
      <c r="X210" s="11">
        <f t="shared" ca="1" si="16"/>
        <v>-0.19466330182499328</v>
      </c>
      <c r="Y210" s="11">
        <f t="shared" ca="1" si="17"/>
        <v>-0.14084122355432188</v>
      </c>
      <c r="Z210" s="11">
        <f ca="1">$O$4*W210+$O$5*X210+$O$6*Y210</f>
        <v>-8.0298108052102218E-2</v>
      </c>
    </row>
    <row r="211" spans="1:26" x14ac:dyDescent="0.35">
      <c r="A211" s="1">
        <v>45865</v>
      </c>
      <c r="B211">
        <v>155</v>
      </c>
      <c r="C211">
        <f>(B211/B210)-1</f>
        <v>0.25</v>
      </c>
      <c r="F211">
        <f ca="1">$D$4+$E$4*_xlfn.NORM.S.INV(RAND())</f>
        <v>-0.40968437540608138</v>
      </c>
      <c r="M211" s="1">
        <v>45860</v>
      </c>
      <c r="N211">
        <v>81</v>
      </c>
      <c r="O211">
        <v>115</v>
      </c>
      <c r="P211">
        <v>152</v>
      </c>
      <c r="Q211" s="12">
        <f t="shared" si="14"/>
        <v>1.242251999855711E-2</v>
      </c>
      <c r="R211" s="12">
        <f t="shared" si="14"/>
        <v>0.11995931507897897</v>
      </c>
      <c r="S211" s="12">
        <f t="shared" si="14"/>
        <v>-5.7523844138186599E-2</v>
      </c>
      <c r="W211" s="11">
        <f t="shared" ca="1" si="15"/>
        <v>0.14136399252483453</v>
      </c>
      <c r="X211" s="11">
        <f t="shared" ca="1" si="16"/>
        <v>0.1596337775452982</v>
      </c>
      <c r="Y211" s="11">
        <f t="shared" ca="1" si="17"/>
        <v>0.18840975493678583</v>
      </c>
      <c r="Z211" s="11">
        <f ca="1">$O$4*W211+$O$5*X211+$O$6*Y211</f>
        <v>0.160958656754559</v>
      </c>
    </row>
    <row r="212" spans="1:26" x14ac:dyDescent="0.35">
      <c r="A212" s="1">
        <v>45866</v>
      </c>
      <c r="B212">
        <v>146</v>
      </c>
      <c r="C212">
        <f>(B212/B211)-1</f>
        <v>-5.8064516129032295E-2</v>
      </c>
      <c r="F212">
        <f ca="1">$D$4+$E$4*_xlfn.NORM.S.INV(RAND())</f>
        <v>-0.37618928154054393</v>
      </c>
      <c r="M212" s="1">
        <v>45861</v>
      </c>
      <c r="N212">
        <v>90</v>
      </c>
      <c r="O212">
        <v>114</v>
      </c>
      <c r="P212">
        <v>177</v>
      </c>
      <c r="Q212" s="12">
        <f t="shared" si="14"/>
        <v>0.10536051565782635</v>
      </c>
      <c r="R212" s="12">
        <f t="shared" si="14"/>
        <v>-8.7336799687545534E-3</v>
      </c>
      <c r="S212" s="12">
        <f t="shared" si="14"/>
        <v>0.15226921172755276</v>
      </c>
      <c r="W212" s="11">
        <f t="shared" ca="1" si="15"/>
        <v>-0.34409358045688143</v>
      </c>
      <c r="X212" s="11">
        <f t="shared" ca="1" si="16"/>
        <v>1.1010156650570551E-2</v>
      </c>
      <c r="Y212" s="11">
        <f t="shared" ca="1" si="17"/>
        <v>-5.9699816930491291E-2</v>
      </c>
      <c r="Z212" s="11">
        <f ca="1">$O$4*W212+$O$5*X212+$O$6*Y212</f>
        <v>-0.15224433026672879</v>
      </c>
    </row>
    <row r="213" spans="1:26" x14ac:dyDescent="0.35">
      <c r="A213" s="1">
        <v>45867</v>
      </c>
      <c r="B213">
        <v>124</v>
      </c>
      <c r="C213">
        <f>(B213/B212)-1</f>
        <v>-0.15068493150684936</v>
      </c>
      <c r="F213">
        <f ca="1">$D$4+$E$4*_xlfn.NORM.S.INV(RAND())</f>
        <v>-3.3385208396484053E-2</v>
      </c>
      <c r="M213" s="1">
        <v>45862</v>
      </c>
      <c r="N213">
        <v>84</v>
      </c>
      <c r="O213">
        <v>122</v>
      </c>
      <c r="P213">
        <v>199</v>
      </c>
      <c r="Q213" s="12">
        <f t="shared" si="14"/>
        <v>-6.8992871486951435E-2</v>
      </c>
      <c r="R213" s="12">
        <f t="shared" si="14"/>
        <v>6.7822596338761088E-2</v>
      </c>
      <c r="S213" s="12">
        <f t="shared" si="14"/>
        <v>0.11715509215066322</v>
      </c>
      <c r="W213" s="11">
        <f t="shared" ca="1" si="15"/>
        <v>3.6835508784397321E-2</v>
      </c>
      <c r="X213" s="11">
        <f t="shared" ca="1" si="16"/>
        <v>-0.10065156637727025</v>
      </c>
      <c r="Y213" s="11">
        <f t="shared" ca="1" si="17"/>
        <v>6.0541854697948073E-2</v>
      </c>
      <c r="Z213" s="11">
        <f ca="1">$O$4*W213+$O$5*X213+$O$6*Y213</f>
        <v>2.7012900099622761E-3</v>
      </c>
    </row>
    <row r="214" spans="1:26" x14ac:dyDescent="0.35">
      <c r="A214" s="1">
        <v>45868</v>
      </c>
      <c r="B214">
        <v>151</v>
      </c>
      <c r="C214">
        <f>(B214/B213)-1</f>
        <v>0.217741935483871</v>
      </c>
      <c r="F214">
        <f ca="1">$D$4+$E$4*_xlfn.NORM.S.INV(RAND())</f>
        <v>-0.29867677479295074</v>
      </c>
      <c r="M214" s="1">
        <v>45863</v>
      </c>
      <c r="N214">
        <v>60</v>
      </c>
      <c r="O214">
        <v>101</v>
      </c>
      <c r="P214">
        <v>155</v>
      </c>
      <c r="Q214" s="12">
        <f t="shared" si="14"/>
        <v>-0.33647223662121289</v>
      </c>
      <c r="R214" s="12">
        <f t="shared" si="14"/>
        <v>-0.18890052789199707</v>
      </c>
      <c r="S214" s="12">
        <f t="shared" si="14"/>
        <v>-0.24987970780524571</v>
      </c>
      <c r="W214" s="11">
        <f t="shared" ca="1" si="15"/>
        <v>-0.24607991844939739</v>
      </c>
      <c r="X214" s="11">
        <f t="shared" ca="1" si="16"/>
        <v>-6.7197174455939104E-2</v>
      </c>
      <c r="Y214" s="11">
        <f t="shared" ca="1" si="17"/>
        <v>-0.20795160131487805</v>
      </c>
      <c r="Z214" s="11">
        <f ca="1">$O$4*W214+$O$5*X214+$O$6*Y214</f>
        <v>-0.18097660011100408</v>
      </c>
    </row>
    <row r="215" spans="1:26" x14ac:dyDescent="0.35">
      <c r="A215" s="1">
        <v>45869</v>
      </c>
      <c r="B215">
        <v>160</v>
      </c>
      <c r="C215">
        <f>(B215/B214)-1</f>
        <v>5.9602649006622599E-2</v>
      </c>
      <c r="F215">
        <f ca="1">$D$4+$E$4*_xlfn.NORM.S.INV(RAND())</f>
        <v>0.14559179943980632</v>
      </c>
      <c r="M215" s="1">
        <v>45864</v>
      </c>
      <c r="N215">
        <v>73</v>
      </c>
      <c r="O215">
        <v>119</v>
      </c>
      <c r="P215">
        <v>198</v>
      </c>
      <c r="Q215" s="12">
        <f t="shared" si="14"/>
        <v>0.19611487892629037</v>
      </c>
      <c r="R215" s="12">
        <f t="shared" si="14"/>
        <v>0.16400297627026988</v>
      </c>
      <c r="S215" s="12">
        <f t="shared" si="14"/>
        <v>0.24484191377528855</v>
      </c>
      <c r="W215" s="11">
        <f t="shared" ca="1" si="15"/>
        <v>0.15129106945941792</v>
      </c>
      <c r="X215" s="11">
        <f t="shared" ca="1" si="16"/>
        <v>5.3501999658030597E-2</v>
      </c>
      <c r="Y215" s="11">
        <f t="shared" ca="1" si="17"/>
        <v>9.283067418403558E-2</v>
      </c>
      <c r="Z215" s="11">
        <f ca="1">$O$4*W215+$O$5*X215+$O$6*Y215</f>
        <v>0.10441622993638702</v>
      </c>
    </row>
    <row r="216" spans="1:26" x14ac:dyDescent="0.35">
      <c r="A216" s="1">
        <v>45870</v>
      </c>
      <c r="B216">
        <v>132</v>
      </c>
      <c r="C216">
        <f>(B216/B215)-1</f>
        <v>-0.17500000000000004</v>
      </c>
      <c r="F216">
        <f ca="1">$D$4+$E$4*_xlfn.NORM.S.INV(RAND())</f>
        <v>-0.46017494158812056</v>
      </c>
      <c r="M216" s="1">
        <v>45865</v>
      </c>
      <c r="N216">
        <v>84</v>
      </c>
      <c r="O216">
        <v>129</v>
      </c>
      <c r="P216">
        <v>187</v>
      </c>
      <c r="Q216" s="12">
        <f t="shared" si="14"/>
        <v>0.14035735769492244</v>
      </c>
      <c r="R216" s="12">
        <f t="shared" si="14"/>
        <v>8.0688911250142659E-2</v>
      </c>
      <c r="S216" s="12">
        <f t="shared" si="14"/>
        <v>-5.7158413839948637E-2</v>
      </c>
      <c r="W216" s="11">
        <f t="shared" ca="1" si="15"/>
        <v>0.28572397295194979</v>
      </c>
      <c r="X216" s="11">
        <f t="shared" ca="1" si="16"/>
        <v>-6.3940921088045263E-2</v>
      </c>
      <c r="Y216" s="11">
        <f t="shared" ca="1" si="17"/>
        <v>0.15379115969284027</v>
      </c>
      <c r="Z216" s="11">
        <f ca="1">$O$4*W216+$O$5*X216+$O$6*Y216</f>
        <v>0.14124466076221842</v>
      </c>
    </row>
    <row r="217" spans="1:26" x14ac:dyDescent="0.35">
      <c r="A217" s="1">
        <v>45871</v>
      </c>
      <c r="B217">
        <v>120</v>
      </c>
      <c r="C217">
        <f>(B217/B216)-1</f>
        <v>-9.0909090909090939E-2</v>
      </c>
      <c r="F217">
        <f ca="1">$D$4+$E$4*_xlfn.NORM.S.INV(RAND())</f>
        <v>0.26972274318373968</v>
      </c>
      <c r="M217" s="1">
        <v>45866</v>
      </c>
      <c r="N217">
        <v>76</v>
      </c>
      <c r="O217">
        <v>102</v>
      </c>
      <c r="P217">
        <v>155</v>
      </c>
      <c r="Q217" s="12">
        <f t="shared" si="14"/>
        <v>-0.10008345855698253</v>
      </c>
      <c r="R217" s="12">
        <f t="shared" si="14"/>
        <v>-0.23483959107740107</v>
      </c>
      <c r="S217" s="12">
        <f t="shared" si="14"/>
        <v>-0.18768349993534003</v>
      </c>
      <c r="W217" s="11">
        <f t="shared" ca="1" si="15"/>
        <v>0.14623900658085079</v>
      </c>
      <c r="X217" s="11">
        <f t="shared" ca="1" si="16"/>
        <v>1.5128580262285284E-4</v>
      </c>
      <c r="Y217" s="11">
        <f t="shared" ca="1" si="17"/>
        <v>8.3446860914220974E-2</v>
      </c>
      <c r="Z217" s="11">
        <f ca="1">$O$4*W217+$O$5*X217+$O$6*Y217</f>
        <v>8.3575046647393472E-2</v>
      </c>
    </row>
    <row r="218" spans="1:26" x14ac:dyDescent="0.35">
      <c r="A218" s="1">
        <v>45872</v>
      </c>
      <c r="B218">
        <v>148</v>
      </c>
      <c r="C218">
        <f>(B218/B217)-1</f>
        <v>0.23333333333333339</v>
      </c>
      <c r="F218">
        <f ca="1">$D$4+$E$4*_xlfn.NORM.S.INV(RAND())</f>
        <v>0.35817107320956265</v>
      </c>
      <c r="M218" s="1">
        <v>45867</v>
      </c>
      <c r="N218">
        <v>83</v>
      </c>
      <c r="O218">
        <v>109</v>
      </c>
      <c r="P218">
        <v>195</v>
      </c>
      <c r="Q218" s="12">
        <f t="shared" si="14"/>
        <v>8.8107267510266804E-2</v>
      </c>
      <c r="R218" s="12">
        <f t="shared" si="14"/>
        <v>6.6375068944872592E-2</v>
      </c>
      <c r="S218" s="12">
        <f t="shared" si="14"/>
        <v>0.22957444164450017</v>
      </c>
      <c r="W218" s="11">
        <f t="shared" ca="1" si="15"/>
        <v>-6.5048234354567899E-2</v>
      </c>
      <c r="X218" s="11">
        <f t="shared" ca="1" si="16"/>
        <v>-0.10182001971770428</v>
      </c>
      <c r="Y218" s="11">
        <f t="shared" ca="1" si="17"/>
        <v>-0.16989645229779041</v>
      </c>
      <c r="Z218" s="11">
        <f ca="1">$O$4*W218+$O$5*X218+$O$6*Y218</f>
        <v>-0.10753423534647556</v>
      </c>
    </row>
    <row r="219" spans="1:26" x14ac:dyDescent="0.35">
      <c r="A219" s="1">
        <v>45873</v>
      </c>
      <c r="B219">
        <v>192</v>
      </c>
      <c r="C219">
        <f>(B219/B218)-1</f>
        <v>0.29729729729729737</v>
      </c>
      <c r="F219">
        <f ca="1">$D$4+$E$4*_xlfn.NORM.S.INV(RAND())</f>
        <v>-0.31843984699725858</v>
      </c>
      <c r="M219" s="1">
        <v>45868</v>
      </c>
      <c r="N219">
        <v>81</v>
      </c>
      <c r="O219">
        <v>118</v>
      </c>
      <c r="P219">
        <v>190</v>
      </c>
      <c r="Q219" s="12">
        <f t="shared" si="14"/>
        <v>-2.4391453124159124E-2</v>
      </c>
      <c r="R219" s="12">
        <f t="shared" si="14"/>
        <v>7.9336742236521013E-2</v>
      </c>
      <c r="S219" s="12">
        <f t="shared" si="14"/>
        <v>-2.5975486403260677E-2</v>
      </c>
      <c r="W219" s="11">
        <f t="shared" ca="1" si="15"/>
        <v>-5.6117305030504421E-3</v>
      </c>
      <c r="X219" s="11">
        <f t="shared" ca="1" si="16"/>
        <v>0.15033451827945263</v>
      </c>
      <c r="Y219" s="11">
        <f t="shared" ca="1" si="17"/>
        <v>0.28880015711936913</v>
      </c>
      <c r="Z219" s="11">
        <f ca="1">$O$4*W219+$O$5*X219+$O$6*Y219</f>
        <v>0.12949571041842634</v>
      </c>
    </row>
    <row r="220" spans="1:26" x14ac:dyDescent="0.35">
      <c r="A220" s="1">
        <v>45874</v>
      </c>
      <c r="B220">
        <v>151</v>
      </c>
      <c r="C220">
        <f>(B220/B219)-1</f>
        <v>-0.21354166666666663</v>
      </c>
      <c r="F220">
        <f ca="1">$D$4+$E$4*_xlfn.NORM.S.INV(RAND())</f>
        <v>-0.38595364304332325</v>
      </c>
      <c r="M220" s="1">
        <v>45869</v>
      </c>
      <c r="N220">
        <v>61</v>
      </c>
      <c r="O220">
        <v>121</v>
      </c>
      <c r="P220">
        <v>159</v>
      </c>
      <c r="Q220" s="12">
        <f t="shared" si="14"/>
        <v>-0.2835752904991275</v>
      </c>
      <c r="R220" s="12">
        <f t="shared" si="14"/>
        <v>2.5105921131076261E-2</v>
      </c>
      <c r="S220" s="12">
        <f t="shared" si="14"/>
        <v>-0.17811986994025455</v>
      </c>
      <c r="W220" s="11">
        <f t="shared" ca="1" si="15"/>
        <v>-0.11414151303032506</v>
      </c>
      <c r="X220" s="11">
        <f t="shared" ca="1" si="16"/>
        <v>0.20414552705735683</v>
      </c>
      <c r="Y220" s="11">
        <f t="shared" ca="1" si="17"/>
        <v>0.15658554645771344</v>
      </c>
      <c r="Z220" s="11">
        <f ca="1">$O$4*W220+$O$5*X220+$O$6*Y220</f>
        <v>6.2562716842391064E-2</v>
      </c>
    </row>
    <row r="221" spans="1:26" x14ac:dyDescent="0.35">
      <c r="A221" s="1">
        <v>45875</v>
      </c>
      <c r="B221">
        <v>172</v>
      </c>
      <c r="C221">
        <f>(B221/B220)-1</f>
        <v>0.13907284768211925</v>
      </c>
      <c r="F221">
        <f ca="1">$D$4+$E$4*_xlfn.NORM.S.INV(RAND())</f>
        <v>2.8336276580461808E-2</v>
      </c>
      <c r="M221" s="1">
        <v>45870</v>
      </c>
      <c r="N221">
        <v>75</v>
      </c>
      <c r="O221">
        <v>121</v>
      </c>
      <c r="P221">
        <v>154</v>
      </c>
      <c r="Q221" s="12">
        <f t="shared" si="14"/>
        <v>0.20661424936299921</v>
      </c>
      <c r="R221" s="12">
        <f t="shared" si="14"/>
        <v>0</v>
      </c>
      <c r="S221" s="12">
        <f t="shared" si="14"/>
        <v>-3.1951599806602358E-2</v>
      </c>
      <c r="W221" s="11">
        <f t="shared" ca="1" si="15"/>
        <v>0.2301386600799345</v>
      </c>
      <c r="X221" s="11">
        <f t="shared" ca="1" si="16"/>
        <v>0.18896563875445552</v>
      </c>
      <c r="Y221" s="11">
        <f t="shared" ca="1" si="17"/>
        <v>-9.3558623761951898E-2</v>
      </c>
      <c r="Z221" s="11">
        <f ca="1">$O$4*W221+$O$5*X221+$O$6*Y221</f>
        <v>0.12067756852972489</v>
      </c>
    </row>
    <row r="222" spans="1:26" x14ac:dyDescent="0.35">
      <c r="A222" s="1">
        <v>45876</v>
      </c>
      <c r="B222">
        <v>172</v>
      </c>
      <c r="C222">
        <f>(B222/B221)-1</f>
        <v>0</v>
      </c>
      <c r="F222">
        <f ca="1">$D$4+$E$4*_xlfn.NORM.S.INV(RAND())</f>
        <v>-0.10983310598050129</v>
      </c>
      <c r="M222" s="1">
        <v>45871</v>
      </c>
      <c r="N222">
        <v>88</v>
      </c>
      <c r="O222">
        <v>127</v>
      </c>
      <c r="P222">
        <v>200</v>
      </c>
      <c r="Q222" s="12">
        <f t="shared" si="14"/>
        <v>0.15984870094189604</v>
      </c>
      <c r="R222" s="12">
        <f t="shared" si="14"/>
        <v>4.8396540861850239E-2</v>
      </c>
      <c r="S222" s="12">
        <f t="shared" si="14"/>
        <v>0.26136476413440751</v>
      </c>
      <c r="W222" s="11">
        <f t="shared" ca="1" si="15"/>
        <v>-0.11809611199509086</v>
      </c>
      <c r="X222" s="11">
        <f t="shared" ca="1" si="16"/>
        <v>7.1905550618372949E-2</v>
      </c>
      <c r="Y222" s="11">
        <f t="shared" ca="1" si="17"/>
        <v>0.25861554949184445</v>
      </c>
      <c r="Z222" s="11">
        <f ca="1">$O$4*W222+$O$5*X222+$O$6*Y222</f>
        <v>5.1917885235028868E-2</v>
      </c>
    </row>
    <row r="223" spans="1:26" x14ac:dyDescent="0.35">
      <c r="A223" s="1">
        <v>45877</v>
      </c>
      <c r="B223">
        <v>200</v>
      </c>
      <c r="C223">
        <f>(B223/B222)-1</f>
        <v>0.16279069767441867</v>
      </c>
      <c r="F223">
        <f ca="1">$D$4+$E$4*_xlfn.NORM.S.INV(RAND())</f>
        <v>0.15067764650861959</v>
      </c>
      <c r="M223" s="1">
        <v>45872</v>
      </c>
      <c r="N223">
        <v>63</v>
      </c>
      <c r="O223">
        <v>107</v>
      </c>
      <c r="P223">
        <v>178</v>
      </c>
      <c r="Q223" s="12">
        <f t="shared" si="14"/>
        <v>-0.33420208808667373</v>
      </c>
      <c r="R223" s="12">
        <f t="shared" si="14"/>
        <v>-0.17135825199668517</v>
      </c>
      <c r="S223" s="12">
        <f t="shared" si="14"/>
        <v>-0.11653381625595151</v>
      </c>
      <c r="W223" s="11">
        <f t="shared" ca="1" si="15"/>
        <v>-0.20772292054037969</v>
      </c>
      <c r="X223" s="11">
        <f t="shared" ca="1" si="16"/>
        <v>-9.6155398826508073E-2</v>
      </c>
      <c r="Y223" s="11">
        <f t="shared" ca="1" si="17"/>
        <v>-0.11217645258377155</v>
      </c>
      <c r="Z223" s="11">
        <f ca="1">$O$4*W223+$O$5*X223+$O$6*Y223</f>
        <v>-0.14558872363923575</v>
      </c>
    </row>
    <row r="224" spans="1:26" x14ac:dyDescent="0.35">
      <c r="A224" s="1">
        <v>45878</v>
      </c>
      <c r="B224">
        <v>198</v>
      </c>
      <c r="C224">
        <f>(B224/B223)-1</f>
        <v>-1.0000000000000009E-2</v>
      </c>
      <c r="F224">
        <f ca="1">$D$4+$E$4*_xlfn.NORM.S.INV(RAND())</f>
        <v>1.7051371213388393E-2</v>
      </c>
      <c r="M224" s="1">
        <v>45873</v>
      </c>
      <c r="N224">
        <v>76</v>
      </c>
      <c r="O224">
        <v>130</v>
      </c>
      <c r="P224">
        <v>165</v>
      </c>
      <c r="Q224" s="12">
        <f t="shared" si="14"/>
        <v>0.18759861389479834</v>
      </c>
      <c r="R224" s="12">
        <f t="shared" si="14"/>
        <v>0.19470561599367617</v>
      </c>
      <c r="S224" s="12">
        <f t="shared" si="14"/>
        <v>-7.5838076391504486E-2</v>
      </c>
      <c r="W224" s="11">
        <f t="shared" ca="1" si="15"/>
        <v>-0.33383013940255302</v>
      </c>
      <c r="X224" s="11">
        <f t="shared" ca="1" si="16"/>
        <v>-1.1774596201377483E-3</v>
      </c>
      <c r="Y224" s="11">
        <f t="shared" ca="1" si="17"/>
        <v>-3.3721565427685347E-2</v>
      </c>
      <c r="Z224" s="11">
        <f ca="1">$O$4*W224+$O$5*X224+$O$6*Y224</f>
        <v>-0.14400176327536812</v>
      </c>
    </row>
    <row r="225" spans="1:26" x14ac:dyDescent="0.35">
      <c r="A225" s="1">
        <v>45879</v>
      </c>
      <c r="B225">
        <v>145</v>
      </c>
      <c r="C225">
        <f>(B225/B224)-1</f>
        <v>-0.26767676767676762</v>
      </c>
      <c r="F225">
        <f ca="1">$D$4+$E$4*_xlfn.NORM.S.INV(RAND())</f>
        <v>-0.14204887018261009</v>
      </c>
      <c r="M225" s="1">
        <v>45874</v>
      </c>
      <c r="N225">
        <v>77</v>
      </c>
      <c r="O225">
        <v>103</v>
      </c>
      <c r="P225">
        <v>157</v>
      </c>
      <c r="Q225" s="12">
        <f t="shared" si="14"/>
        <v>1.3072081567352701E-2</v>
      </c>
      <c r="R225" s="12">
        <f t="shared" si="14"/>
        <v>-0.2328054622259467</v>
      </c>
      <c r="S225" s="12">
        <f t="shared" si="14"/>
        <v>-4.9699668552272529E-2</v>
      </c>
      <c r="W225" s="11">
        <f t="shared" ca="1" si="15"/>
        <v>-2.0499566343432876E-2</v>
      </c>
      <c r="X225" s="11">
        <f t="shared" ca="1" si="16"/>
        <v>-3.8553986010403836E-2</v>
      </c>
      <c r="Y225" s="11">
        <f t="shared" ca="1" si="17"/>
        <v>-0.16106771175345877</v>
      </c>
      <c r="Z225" s="11">
        <f ca="1">$O$4*W225+$O$5*X225+$O$6*Y225</f>
        <v>-6.8086335866531927E-2</v>
      </c>
    </row>
    <row r="226" spans="1:26" x14ac:dyDescent="0.35">
      <c r="A226" s="1">
        <v>45880</v>
      </c>
      <c r="B226">
        <v>118</v>
      </c>
      <c r="C226">
        <f>(B226/B225)-1</f>
        <v>-0.18620689655172418</v>
      </c>
      <c r="F226">
        <f ca="1">$D$4+$E$4*_xlfn.NORM.S.INV(RAND())</f>
        <v>-0.21198928163935582</v>
      </c>
      <c r="M226" s="1">
        <v>45875</v>
      </c>
      <c r="N226">
        <v>78</v>
      </c>
      <c r="O226">
        <v>111</v>
      </c>
      <c r="P226">
        <v>184</v>
      </c>
      <c r="Q226" s="12">
        <f t="shared" si="14"/>
        <v>1.2903404835907782E-2</v>
      </c>
      <c r="R226" s="12">
        <f t="shared" si="14"/>
        <v>7.480121308269834E-2</v>
      </c>
      <c r="S226" s="12">
        <f t="shared" si="14"/>
        <v>0.15868995226067753</v>
      </c>
      <c r="W226" s="11">
        <f t="shared" ca="1" si="15"/>
        <v>-7.6383632654099559E-2</v>
      </c>
      <c r="X226" s="11">
        <f t="shared" ca="1" si="16"/>
        <v>-2.4374601273316837E-2</v>
      </c>
      <c r="Y226" s="11">
        <f t="shared" ca="1" si="17"/>
        <v>0.14612881692619203</v>
      </c>
      <c r="Z226" s="11">
        <f ca="1">$O$4*W226+$O$5*X226+$O$6*Y226</f>
        <v>5.9728116342227314E-3</v>
      </c>
    </row>
    <row r="227" spans="1:26" x14ac:dyDescent="0.35">
      <c r="A227" s="1">
        <v>45881</v>
      </c>
      <c r="B227">
        <v>104</v>
      </c>
      <c r="C227">
        <f>(B227/B226)-1</f>
        <v>-0.11864406779661019</v>
      </c>
      <c r="F227">
        <f ca="1">$D$4+$E$4*_xlfn.NORM.S.INV(RAND())</f>
        <v>-0.5275886512656992</v>
      </c>
      <c r="M227" s="1">
        <v>45876</v>
      </c>
      <c r="N227">
        <v>86</v>
      </c>
      <c r="O227">
        <v>129</v>
      </c>
      <c r="P227">
        <v>176</v>
      </c>
      <c r="Q227" s="12">
        <f t="shared" si="14"/>
        <v>9.7638469563916072E-2</v>
      </c>
      <c r="R227" s="12">
        <f t="shared" si="14"/>
        <v>0.1502822030493379</v>
      </c>
      <c r="S227" s="12">
        <f t="shared" si="14"/>
        <v>-4.445176257083381E-2</v>
      </c>
      <c r="W227" s="11">
        <f t="shared" ca="1" si="15"/>
        <v>4.0310493954132276E-2</v>
      </c>
      <c r="X227" s="11">
        <f t="shared" ca="1" si="16"/>
        <v>7.7112335096308965E-2</v>
      </c>
      <c r="Y227" s="11">
        <f t="shared" ca="1" si="17"/>
        <v>-4.2179246130781355E-2</v>
      </c>
      <c r="Z227" s="11">
        <f ca="1">$O$4*W227+$O$5*X227+$O$6*Y227</f>
        <v>2.6604124271311196E-2</v>
      </c>
    </row>
    <row r="228" spans="1:26" x14ac:dyDescent="0.35">
      <c r="A228" s="1">
        <v>45882</v>
      </c>
      <c r="B228">
        <v>107</v>
      </c>
      <c r="C228">
        <f>(B228/B227)-1</f>
        <v>2.8846153846153744E-2</v>
      </c>
      <c r="F228">
        <f ca="1">$D$4+$E$4*_xlfn.NORM.S.INV(RAND())</f>
        <v>-0.10857694079915543</v>
      </c>
      <c r="M228" s="1">
        <v>45877</v>
      </c>
      <c r="N228">
        <v>63</v>
      </c>
      <c r="O228">
        <v>124</v>
      </c>
      <c r="P228">
        <v>197</v>
      </c>
      <c r="Q228" s="12">
        <f t="shared" si="14"/>
        <v>-0.3112125698619751</v>
      </c>
      <c r="R228" s="12">
        <f t="shared" si="14"/>
        <v>-3.9530838756635205E-2</v>
      </c>
      <c r="S228" s="12">
        <f t="shared" si="14"/>
        <v>0.11271973369983677</v>
      </c>
      <c r="W228" s="11">
        <f t="shared" ca="1" si="15"/>
        <v>-0.15686277253405087</v>
      </c>
      <c r="X228" s="11">
        <f t="shared" ca="1" si="16"/>
        <v>6.0354705622471111E-2</v>
      </c>
      <c r="Y228" s="11">
        <f t="shared" ca="1" si="17"/>
        <v>-3.4110532154768537E-2</v>
      </c>
      <c r="Z228" s="11">
        <f ca="1">$O$4*W228+$O$5*X228+$O$6*Y228</f>
        <v>-5.4871856973309575E-2</v>
      </c>
    </row>
    <row r="229" spans="1:26" x14ac:dyDescent="0.35">
      <c r="A229" s="1">
        <v>45883</v>
      </c>
      <c r="B229">
        <v>101</v>
      </c>
      <c r="C229">
        <f>(B229/B228)-1</f>
        <v>-5.6074766355140193E-2</v>
      </c>
      <c r="F229">
        <f ca="1">$D$4+$E$4*_xlfn.NORM.S.INV(RAND())</f>
        <v>4.784412812888196E-2</v>
      </c>
      <c r="M229" s="1">
        <v>45878</v>
      </c>
      <c r="N229">
        <v>68</v>
      </c>
      <c r="O229">
        <v>112</v>
      </c>
      <c r="P229">
        <v>200</v>
      </c>
      <c r="Q229" s="12">
        <f t="shared" si="14"/>
        <v>7.6372978784573956E-2</v>
      </c>
      <c r="R229" s="12">
        <f t="shared" si="14"/>
        <v>-0.10178269430994236</v>
      </c>
      <c r="S229" s="12">
        <f t="shared" si="14"/>
        <v>1.5113637810048106E-2</v>
      </c>
      <c r="W229" s="11">
        <f t="shared" ca="1" si="15"/>
        <v>-2.482747204895153E-2</v>
      </c>
      <c r="X229" s="11">
        <f t="shared" ca="1" si="16"/>
        <v>-6.113778056570137E-2</v>
      </c>
      <c r="Y229" s="11">
        <f t="shared" ca="1" si="17"/>
        <v>-6.7683617295172397E-3</v>
      </c>
      <c r="Z229" s="11">
        <f ca="1">$O$4*W229+$O$5*X229+$O$6*Y229</f>
        <v>-3.0302831508146194E-2</v>
      </c>
    </row>
    <row r="230" spans="1:26" x14ac:dyDescent="0.35">
      <c r="A230" s="1">
        <v>45884</v>
      </c>
      <c r="B230">
        <v>103</v>
      </c>
      <c r="C230">
        <f>(B230/B229)-1</f>
        <v>1.980198019801982E-2</v>
      </c>
      <c r="F230">
        <f ca="1">$D$4+$E$4*_xlfn.NORM.S.INV(RAND())</f>
        <v>-0.1434936417190964</v>
      </c>
      <c r="M230" s="1">
        <v>45879</v>
      </c>
      <c r="N230">
        <v>70</v>
      </c>
      <c r="O230">
        <v>112</v>
      </c>
      <c r="P230">
        <v>166</v>
      </c>
      <c r="Q230" s="12">
        <f t="shared" si="14"/>
        <v>2.8987536873252187E-2</v>
      </c>
      <c r="R230" s="12">
        <f t="shared" si="14"/>
        <v>0</v>
      </c>
      <c r="S230" s="12">
        <f t="shared" si="14"/>
        <v>-0.18632957819149348</v>
      </c>
      <c r="W230" s="11">
        <f t="shared" ca="1" si="15"/>
        <v>0.31846867233949966</v>
      </c>
      <c r="X230" s="11">
        <f t="shared" ca="1" si="16"/>
        <v>4.7701554617542424E-3</v>
      </c>
      <c r="Y230" s="11">
        <f t="shared" ca="1" si="17"/>
        <v>-8.7100837322672112E-2</v>
      </c>
      <c r="Z230" s="11">
        <f ca="1">$O$4*W230+$O$5*X230+$O$6*Y230</f>
        <v>0.1026882643775245</v>
      </c>
    </row>
    <row r="231" spans="1:26" x14ac:dyDescent="0.35">
      <c r="A231" s="1">
        <v>45885</v>
      </c>
      <c r="B231">
        <v>176</v>
      </c>
      <c r="C231">
        <f>(B231/B230)-1</f>
        <v>0.70873786407766981</v>
      </c>
      <c r="F231">
        <f ca="1">$D$4+$E$4*_xlfn.NORM.S.INV(RAND())</f>
        <v>0.31089648770992295</v>
      </c>
      <c r="M231" s="1">
        <v>45880</v>
      </c>
      <c r="N231">
        <v>66</v>
      </c>
      <c r="O231">
        <v>128</v>
      </c>
      <c r="P231">
        <v>174</v>
      </c>
      <c r="Q231" s="12">
        <f t="shared" si="14"/>
        <v>-5.8840500022933465E-2</v>
      </c>
      <c r="R231" s="12">
        <f t="shared" si="14"/>
        <v>0.13353139262452257</v>
      </c>
      <c r="S231" s="12">
        <f t="shared" si="14"/>
        <v>4.7067510857985731E-2</v>
      </c>
      <c r="W231" s="11">
        <f t="shared" ca="1" si="15"/>
        <v>0.27713568674490519</v>
      </c>
      <c r="X231" s="11">
        <f t="shared" ca="1" si="16"/>
        <v>0.1660617696686415</v>
      </c>
      <c r="Y231" s="11">
        <f t="shared" ca="1" si="17"/>
        <v>4.0955911412788121E-2</v>
      </c>
      <c r="Z231" s="11">
        <f ca="1">$O$4*W231+$O$5*X231+$O$6*Y231</f>
        <v>0.17295957902239095</v>
      </c>
    </row>
    <row r="232" spans="1:26" x14ac:dyDescent="0.35">
      <c r="A232" s="1">
        <v>45886</v>
      </c>
      <c r="B232">
        <v>133</v>
      </c>
      <c r="C232">
        <f>(B232/B231)-1</f>
        <v>-0.24431818181818177</v>
      </c>
      <c r="F232">
        <f ca="1">$D$4+$E$4*_xlfn.NORM.S.INV(RAND())</f>
        <v>4.517437851168344E-2</v>
      </c>
      <c r="M232" s="1">
        <v>45881</v>
      </c>
      <c r="N232">
        <v>71</v>
      </c>
      <c r="O232">
        <v>123</v>
      </c>
      <c r="P232">
        <v>197</v>
      </c>
      <c r="Q232" s="12">
        <f t="shared" si="14"/>
        <v>7.3025135014889817E-2</v>
      </c>
      <c r="R232" s="12">
        <f t="shared" si="14"/>
        <v>-3.9845908547199674E-2</v>
      </c>
      <c r="S232" s="12">
        <f t="shared" si="14"/>
        <v>0.12414842952345949</v>
      </c>
      <c r="W232" s="11">
        <f t="shared" ca="1" si="15"/>
        <v>-0.16647523043174323</v>
      </c>
      <c r="X232" s="11">
        <f t="shared" ca="1" si="16"/>
        <v>6.3712523544831061E-3</v>
      </c>
      <c r="Y232" s="11">
        <f t="shared" ca="1" si="17"/>
        <v>0.21997711946294229</v>
      </c>
      <c r="Z232" s="11">
        <f ca="1">$O$4*W232+$O$5*X232+$O$6*Y232</f>
        <v>1.3144193725303233E-3</v>
      </c>
    </row>
    <row r="233" spans="1:26" x14ac:dyDescent="0.35">
      <c r="A233" s="1">
        <v>45887</v>
      </c>
      <c r="B233">
        <v>108</v>
      </c>
      <c r="C233">
        <f>(B233/B232)-1</f>
        <v>-0.18796992481203012</v>
      </c>
      <c r="F233">
        <f ca="1">$D$4+$E$4*_xlfn.NORM.S.INV(RAND())</f>
        <v>0.54284982195462728</v>
      </c>
      <c r="M233" s="1">
        <v>45882</v>
      </c>
      <c r="N233">
        <v>72</v>
      </c>
      <c r="O233">
        <v>119</v>
      </c>
      <c r="P233">
        <v>151</v>
      </c>
      <c r="Q233" s="12">
        <f t="shared" si="14"/>
        <v>1.398624197473987E-2</v>
      </c>
      <c r="R233" s="12">
        <f t="shared" si="14"/>
        <v>-3.3060862260888065E-2</v>
      </c>
      <c r="S233" s="12">
        <f t="shared" si="14"/>
        <v>-0.2659238919230642</v>
      </c>
      <c r="W233" s="11">
        <f t="shared" ca="1" si="15"/>
        <v>4.1470159150253483E-2</v>
      </c>
      <c r="X233" s="11">
        <f t="shared" ca="1" si="16"/>
        <v>-5.2728702007154939E-2</v>
      </c>
      <c r="Y233" s="11">
        <f t="shared" ca="1" si="17"/>
        <v>0.1126654856368256</v>
      </c>
      <c r="Z233" s="11">
        <f ca="1">$O$4*W233+$O$5*X233+$O$6*Y233</f>
        <v>3.4569098749002589E-2</v>
      </c>
    </row>
    <row r="234" spans="1:26" x14ac:dyDescent="0.35">
      <c r="A234" s="1">
        <v>45888</v>
      </c>
      <c r="B234">
        <v>180</v>
      </c>
      <c r="C234">
        <f>(B234/B233)-1</f>
        <v>0.66666666666666674</v>
      </c>
      <c r="F234">
        <f ca="1">$D$4+$E$4*_xlfn.NORM.S.INV(RAND())</f>
        <v>-1.2992703167429225E-2</v>
      </c>
      <c r="M234" s="1">
        <v>45883</v>
      </c>
      <c r="N234">
        <v>89</v>
      </c>
      <c r="O234">
        <v>125</v>
      </c>
      <c r="P234">
        <v>186</v>
      </c>
      <c r="Q234" s="12">
        <f t="shared" si="14"/>
        <v>0.21197025071608458</v>
      </c>
      <c r="R234" s="12">
        <f t="shared" si="14"/>
        <v>4.9190244190771781E-2</v>
      </c>
      <c r="S234" s="12">
        <f t="shared" si="14"/>
        <v>0.20846683689827697</v>
      </c>
      <c r="W234" s="11">
        <f t="shared" ca="1" si="15"/>
        <v>4.3637618973266228E-2</v>
      </c>
      <c r="X234" s="11">
        <f t="shared" ca="1" si="16"/>
        <v>-0.1107322351988872</v>
      </c>
      <c r="Y234" s="11">
        <f t="shared" ca="1" si="17"/>
        <v>0.10183971675653578</v>
      </c>
      <c r="Z234" s="11">
        <f ca="1">$O$4*W234+$O$5*X234+$O$6*Y234</f>
        <v>1.4787292056601061E-2</v>
      </c>
    </row>
    <row r="235" spans="1:26" x14ac:dyDescent="0.35">
      <c r="A235" s="1">
        <v>45889</v>
      </c>
      <c r="B235">
        <v>174</v>
      </c>
      <c r="C235">
        <f>(B235/B234)-1</f>
        <v>-3.3333333333333326E-2</v>
      </c>
      <c r="F235">
        <f ca="1">$D$4+$E$4*_xlfn.NORM.S.INV(RAND())</f>
        <v>0.71914786464116409</v>
      </c>
      <c r="M235" s="1">
        <v>45884</v>
      </c>
      <c r="N235">
        <v>70</v>
      </c>
      <c r="O235">
        <v>124</v>
      </c>
      <c r="P235">
        <v>165</v>
      </c>
      <c r="Q235" s="12">
        <f t="shared" si="14"/>
        <v>-0.24014112768278081</v>
      </c>
      <c r="R235" s="12">
        <f t="shared" si="14"/>
        <v>-8.0321716972642666E-3</v>
      </c>
      <c r="S235" s="12">
        <f t="shared" si="14"/>
        <v>-0.11980119981262065</v>
      </c>
      <c r="W235" s="11">
        <f t="shared" ca="1" si="15"/>
        <v>7.9077268505159795E-2</v>
      </c>
      <c r="X235" s="11">
        <f t="shared" ca="1" si="16"/>
        <v>-6.2202492045172933E-2</v>
      </c>
      <c r="Y235" s="11">
        <f t="shared" ca="1" si="17"/>
        <v>2.7891807937405255E-2</v>
      </c>
      <c r="Z235" s="11">
        <f ca="1">$O$4*W235+$O$5*X235+$O$6*Y235</f>
        <v>2.1337702169733616E-2</v>
      </c>
    </row>
    <row r="236" spans="1:26" x14ac:dyDescent="0.35">
      <c r="A236" s="1">
        <v>45890</v>
      </c>
      <c r="B236">
        <v>145</v>
      </c>
      <c r="C236">
        <f>(B236/B235)-1</f>
        <v>-0.16666666666666663</v>
      </c>
      <c r="F236">
        <f ca="1">$D$4+$E$4*_xlfn.NORM.S.INV(RAND())</f>
        <v>-0.25309057609987906</v>
      </c>
      <c r="M236" s="1">
        <v>45885</v>
      </c>
      <c r="N236">
        <v>81</v>
      </c>
      <c r="O236">
        <v>111</v>
      </c>
      <c r="P236">
        <v>164</v>
      </c>
      <c r="Q236" s="12">
        <f t="shared" si="14"/>
        <v>0.14595391262307986</v>
      </c>
      <c r="R236" s="12">
        <f t="shared" si="14"/>
        <v>-0.11075136429270276</v>
      </c>
      <c r="S236" s="12">
        <f t="shared" si="14"/>
        <v>-6.0790460763822263E-3</v>
      </c>
      <c r="W236" s="11">
        <f t="shared" ca="1" si="15"/>
        <v>-6.3174145101043536E-2</v>
      </c>
      <c r="X236" s="11">
        <f t="shared" ca="1" si="16"/>
        <v>-0.10838299831551343</v>
      </c>
      <c r="Y236" s="11">
        <f t="shared" ca="1" si="17"/>
        <v>-9.0133490439347416E-2</v>
      </c>
      <c r="Z236" s="11">
        <f ca="1">$O$4*W236+$O$5*X236+$O$6*Y236</f>
        <v>-8.4824604666875664E-2</v>
      </c>
    </row>
    <row r="237" spans="1:26" x14ac:dyDescent="0.35">
      <c r="A237" s="1">
        <v>45891</v>
      </c>
      <c r="B237">
        <v>100</v>
      </c>
      <c r="C237">
        <f>(B237/B236)-1</f>
        <v>-0.31034482758620685</v>
      </c>
      <c r="F237">
        <f ca="1">$D$4+$E$4*_xlfn.NORM.S.INV(RAND())</f>
        <v>-0.10916820176629639</v>
      </c>
      <c r="M237" s="1">
        <v>45886</v>
      </c>
      <c r="N237">
        <v>60</v>
      </c>
      <c r="O237">
        <v>124</v>
      </c>
      <c r="P237">
        <v>183</v>
      </c>
      <c r="Q237" s="12">
        <f t="shared" si="14"/>
        <v>-0.30010459245033816</v>
      </c>
      <c r="R237" s="12">
        <f t="shared" si="14"/>
        <v>0.11075136429270266</v>
      </c>
      <c r="S237" s="12">
        <f t="shared" si="14"/>
        <v>0.10961972501722261</v>
      </c>
      <c r="W237" s="11">
        <f t="shared" ca="1" si="15"/>
        <v>4.4402073003232706E-2</v>
      </c>
      <c r="X237" s="11">
        <f t="shared" ca="1" si="16"/>
        <v>-0.14391240081582066</v>
      </c>
      <c r="Y237" s="11">
        <f t="shared" ca="1" si="17"/>
        <v>6.2944297507327912E-2</v>
      </c>
      <c r="Z237" s="11">
        <f ca="1">$O$4*W237+$O$5*X237+$O$6*Y237</f>
        <v>-6.5296017912547383E-3</v>
      </c>
    </row>
    <row r="238" spans="1:26" x14ac:dyDescent="0.35">
      <c r="A238" s="1">
        <v>45892</v>
      </c>
      <c r="B238">
        <v>162</v>
      </c>
      <c r="C238">
        <f>(B238/B237)-1</f>
        <v>0.62000000000000011</v>
      </c>
      <c r="F238">
        <f ca="1">$D$4+$E$4*_xlfn.NORM.S.INV(RAND())</f>
        <v>0.24594672837707549</v>
      </c>
      <c r="M238" s="1">
        <v>45887</v>
      </c>
      <c r="N238">
        <v>77</v>
      </c>
      <c r="O238">
        <v>109</v>
      </c>
      <c r="P238">
        <v>177</v>
      </c>
      <c r="Q238" s="12">
        <f t="shared" si="14"/>
        <v>0.24946085963158324</v>
      </c>
      <c r="R238" s="12">
        <f t="shared" si="14"/>
        <v>-0.12893368337589317</v>
      </c>
      <c r="S238" s="12">
        <f t="shared" si="14"/>
        <v>-3.3336420267591836E-2</v>
      </c>
      <c r="W238" s="11">
        <f t="shared" ca="1" si="15"/>
        <v>-4.7751152781992975E-2</v>
      </c>
      <c r="X238" s="11">
        <f t="shared" ca="1" si="16"/>
        <v>6.6051575383914332E-2</v>
      </c>
      <c r="Y238" s="11">
        <f t="shared" ca="1" si="17"/>
        <v>-9.424520505288897E-2</v>
      </c>
      <c r="Z238" s="11">
        <f ca="1">$O$4*W238+$O$5*X238+$O$6*Y238</f>
        <v>-2.7558550013489582E-2</v>
      </c>
    </row>
    <row r="239" spans="1:26" x14ac:dyDescent="0.35">
      <c r="A239" s="1">
        <v>45893</v>
      </c>
      <c r="B239">
        <v>165</v>
      </c>
      <c r="C239">
        <f>(B239/B238)-1</f>
        <v>1.8518518518518601E-2</v>
      </c>
      <c r="F239">
        <f ca="1">$D$4+$E$4*_xlfn.NORM.S.INV(RAND())</f>
        <v>7.5637821203377781E-2</v>
      </c>
      <c r="M239" s="1">
        <v>45888</v>
      </c>
      <c r="N239">
        <v>69</v>
      </c>
      <c r="O239">
        <v>110</v>
      </c>
      <c r="P239">
        <v>190</v>
      </c>
      <c r="Q239" s="12">
        <f t="shared" si="14"/>
        <v>-0.1096989172564245</v>
      </c>
      <c r="R239" s="12">
        <f t="shared" si="14"/>
        <v>9.1324835632724723E-3</v>
      </c>
      <c r="S239" s="12">
        <f t="shared" si="14"/>
        <v>7.0874339586657092E-2</v>
      </c>
      <c r="W239" s="11">
        <f t="shared" ca="1" si="15"/>
        <v>0.17656089570327457</v>
      </c>
      <c r="X239" s="11">
        <f t="shared" ca="1" si="16"/>
        <v>-8.6268573210814645E-2</v>
      </c>
      <c r="Y239" s="11">
        <f t="shared" ca="1" si="17"/>
        <v>-0.29861759535815308</v>
      </c>
      <c r="Z239" s="11">
        <f ca="1">$O$4*W239+$O$5*X239+$O$6*Y239</f>
        <v>-4.4841492289380475E-2</v>
      </c>
    </row>
    <row r="240" spans="1:26" x14ac:dyDescent="0.35">
      <c r="A240" s="1">
        <v>45894</v>
      </c>
      <c r="B240">
        <v>119</v>
      </c>
      <c r="C240">
        <f>(B240/B239)-1</f>
        <v>-0.27878787878787881</v>
      </c>
      <c r="F240">
        <f ca="1">$D$4+$E$4*_xlfn.NORM.S.INV(RAND())</f>
        <v>0.29444706319192682</v>
      </c>
      <c r="M240" s="1">
        <v>45889</v>
      </c>
      <c r="N240">
        <v>81</v>
      </c>
      <c r="O240">
        <v>111</v>
      </c>
      <c r="P240">
        <v>185</v>
      </c>
      <c r="Q240" s="12">
        <f t="shared" si="14"/>
        <v>0.16034265007517948</v>
      </c>
      <c r="R240" s="12">
        <f t="shared" si="14"/>
        <v>9.0498355199178562E-3</v>
      </c>
      <c r="S240" s="12">
        <f t="shared" si="14"/>
        <v>-2.6668247082161294E-2</v>
      </c>
      <c r="W240" s="11">
        <f t="shared" ca="1" si="15"/>
        <v>-0.12070957009572965</v>
      </c>
      <c r="X240" s="11">
        <f t="shared" ca="1" si="16"/>
        <v>-7.0052844766771274E-2</v>
      </c>
      <c r="Y240" s="11">
        <f t="shared" ca="1" si="17"/>
        <v>0.10972814489168009</v>
      </c>
      <c r="Z240" s="11">
        <f ca="1">$O$4*W240+$O$5*X240+$O$6*Y240</f>
        <v>-3.6381238000819216E-2</v>
      </c>
    </row>
    <row r="241" spans="1:26" x14ac:dyDescent="0.35">
      <c r="A241" s="1">
        <v>45895</v>
      </c>
      <c r="B241">
        <v>105</v>
      </c>
      <c r="C241">
        <f>(B241/B240)-1</f>
        <v>-0.11764705882352944</v>
      </c>
      <c r="F241">
        <f ca="1">$D$4+$E$4*_xlfn.NORM.S.INV(RAND())</f>
        <v>-1.3150960707119415E-2</v>
      </c>
      <c r="M241" s="1">
        <v>45890</v>
      </c>
      <c r="N241">
        <v>63</v>
      </c>
      <c r="O241">
        <v>101</v>
      </c>
      <c r="P241">
        <v>159</v>
      </c>
      <c r="Q241" s="12">
        <f t="shared" si="14"/>
        <v>-0.25131442828090605</v>
      </c>
      <c r="R241" s="12">
        <f t="shared" si="14"/>
        <v>-9.4409684471074645E-2</v>
      </c>
      <c r="S241" s="12">
        <f t="shared" si="14"/>
        <v>-0.1514516228580933</v>
      </c>
      <c r="W241" s="11">
        <f t="shared" ca="1" si="15"/>
        <v>-0.12174231932598684</v>
      </c>
      <c r="X241" s="11">
        <f t="shared" ca="1" si="16"/>
        <v>-1.0496349857583446E-2</v>
      </c>
      <c r="Y241" s="11">
        <f t="shared" ca="1" si="17"/>
        <v>-4.1633288967615978E-2</v>
      </c>
      <c r="Z241" s="11">
        <f ca="1">$O$4*W241+$O$5*X241+$O$6*Y241</f>
        <v>-6.4335819377954559E-2</v>
      </c>
    </row>
    <row r="242" spans="1:26" x14ac:dyDescent="0.35">
      <c r="A242" s="1">
        <v>45896</v>
      </c>
      <c r="B242">
        <v>164</v>
      </c>
      <c r="C242">
        <f>(B242/B241)-1</f>
        <v>0.56190476190476191</v>
      </c>
      <c r="F242">
        <f ca="1">$D$4+$E$4*_xlfn.NORM.S.INV(RAND())</f>
        <v>0.23012506493631013</v>
      </c>
      <c r="M242" s="1">
        <v>45891</v>
      </c>
      <c r="N242">
        <v>88</v>
      </c>
      <c r="O242">
        <v>130</v>
      </c>
      <c r="P242">
        <v>191</v>
      </c>
      <c r="Q242" s="12">
        <f t="shared" si="14"/>
        <v>0.33420208808667373</v>
      </c>
      <c r="R242" s="12">
        <f t="shared" si="14"/>
        <v>0.25241393361432302</v>
      </c>
      <c r="S242" s="12">
        <f t="shared" si="14"/>
        <v>0.18336922582639831</v>
      </c>
      <c r="W242" s="11">
        <f t="shared" ca="1" si="15"/>
        <v>-1.7588651169057376E-3</v>
      </c>
      <c r="X242" s="11">
        <f t="shared" ca="1" si="16"/>
        <v>-0.13427571962826343</v>
      </c>
      <c r="Y242" s="11">
        <f t="shared" ca="1" si="17"/>
        <v>0.15497265257169032</v>
      </c>
      <c r="Z242" s="11">
        <f ca="1">$O$4*W242+$O$5*X242+$O$6*Y242</f>
        <v>5.5055338362657719E-3</v>
      </c>
    </row>
    <row r="243" spans="1:26" x14ac:dyDescent="0.35">
      <c r="A243" s="1">
        <v>45897</v>
      </c>
      <c r="B243">
        <v>192</v>
      </c>
      <c r="C243">
        <f>(B243/B242)-1</f>
        <v>0.1707317073170731</v>
      </c>
      <c r="F243">
        <f ca="1">$D$4+$E$4*_xlfn.NORM.S.INV(RAND())</f>
        <v>-0.40261388879180632</v>
      </c>
      <c r="M243" s="1">
        <v>45892</v>
      </c>
      <c r="N243">
        <v>67</v>
      </c>
      <c r="O243">
        <v>100</v>
      </c>
      <c r="P243">
        <v>194</v>
      </c>
      <c r="Q243" s="12">
        <f t="shared" si="14"/>
        <v>-0.27264419508724042</v>
      </c>
      <c r="R243" s="12">
        <f t="shared" si="14"/>
        <v>-0.262364264467491</v>
      </c>
      <c r="S243" s="12">
        <f t="shared" si="14"/>
        <v>1.5584731016698329E-2</v>
      </c>
      <c r="W243" s="11">
        <f t="shared" ca="1" si="15"/>
        <v>5.4082768930941959E-2</v>
      </c>
      <c r="X243" s="11">
        <f t="shared" ca="1" si="16"/>
        <v>-0.14440386990926377</v>
      </c>
      <c r="Y243" s="11">
        <f t="shared" ca="1" si="17"/>
        <v>3.388787874110856E-2</v>
      </c>
      <c r="Z243" s="11">
        <f ca="1">$O$4*W243+$O$5*X243+$O$6*Y243</f>
        <v>-1.1521689778069775E-2</v>
      </c>
    </row>
    <row r="244" spans="1:26" x14ac:dyDescent="0.35">
      <c r="A244" s="1">
        <v>45898</v>
      </c>
      <c r="B244">
        <v>126</v>
      </c>
      <c r="C244">
        <f>(B244/B243)-1</f>
        <v>-0.34375</v>
      </c>
      <c r="F244">
        <f ca="1">$D$4+$E$4*_xlfn.NORM.S.INV(RAND())</f>
        <v>-8.1555467491933417E-2</v>
      </c>
      <c r="M244" s="1">
        <v>45893</v>
      </c>
      <c r="N244">
        <v>85</v>
      </c>
      <c r="O244">
        <v>122</v>
      </c>
      <c r="P244">
        <v>192</v>
      </c>
      <c r="Q244" s="12">
        <f t="shared" si="14"/>
        <v>0.23795863709935047</v>
      </c>
      <c r="R244" s="12">
        <f t="shared" si="14"/>
        <v>0.19885085874516517</v>
      </c>
      <c r="S244" s="12">
        <f t="shared" si="14"/>
        <v>-1.0362787035546547E-2</v>
      </c>
      <c r="W244" s="11">
        <f t="shared" ca="1" si="15"/>
        <v>9.759530394939693E-2</v>
      </c>
      <c r="X244" s="11">
        <f t="shared" ca="1" si="16"/>
        <v>0.1565964241257678</v>
      </c>
      <c r="Y244" s="11">
        <f t="shared" ca="1" si="17"/>
        <v>0.1949847515056593</v>
      </c>
      <c r="Z244" s="11">
        <f ca="1">$O$4*W244+$O$5*X244+$O$6*Y244</f>
        <v>0.1445124742691869</v>
      </c>
    </row>
    <row r="245" spans="1:26" x14ac:dyDescent="0.35">
      <c r="A245" s="1">
        <v>45899</v>
      </c>
      <c r="B245">
        <v>125</v>
      </c>
      <c r="C245">
        <f>(B245/B244)-1</f>
        <v>-7.9365079365079083E-3</v>
      </c>
      <c r="F245">
        <f ca="1">$D$4+$E$4*_xlfn.NORM.S.INV(RAND())</f>
        <v>0.38271057180729812</v>
      </c>
      <c r="M245" s="1">
        <v>45894</v>
      </c>
      <c r="N245">
        <v>85</v>
      </c>
      <c r="O245">
        <v>123</v>
      </c>
      <c r="P245">
        <v>153</v>
      </c>
      <c r="Q245" s="12">
        <f t="shared" si="14"/>
        <v>0</v>
      </c>
      <c r="R245" s="12">
        <f t="shared" si="14"/>
        <v>8.1633106391608354E-3</v>
      </c>
      <c r="S245" s="12">
        <f t="shared" si="14"/>
        <v>-0.22705745063534608</v>
      </c>
      <c r="W245" s="11">
        <f t="shared" ca="1" si="15"/>
        <v>-0.11888751589311611</v>
      </c>
      <c r="X245" s="11">
        <f t="shared" ca="1" si="16"/>
        <v>-0.20543730464636195</v>
      </c>
      <c r="Y245" s="11">
        <f t="shared" ca="1" si="17"/>
        <v>2.1992536316289366E-2</v>
      </c>
      <c r="Z245" s="11">
        <f ca="1">$O$4*W245+$O$5*X245+$O$6*Y245</f>
        <v>-0.10258843685626821</v>
      </c>
    </row>
    <row r="246" spans="1:26" x14ac:dyDescent="0.35">
      <c r="A246" s="1">
        <v>45900</v>
      </c>
      <c r="B246">
        <v>145</v>
      </c>
      <c r="C246">
        <f>(B246/B245)-1</f>
        <v>0.15999999999999992</v>
      </c>
      <c r="F246">
        <f ca="1">$D$4+$E$4*_xlfn.NORM.S.INV(RAND())</f>
        <v>9.4565039141726467E-2</v>
      </c>
      <c r="M246" s="1">
        <v>45895</v>
      </c>
      <c r="N246">
        <v>79</v>
      </c>
      <c r="O246">
        <v>130</v>
      </c>
      <c r="P246">
        <v>183</v>
      </c>
      <c r="Q246" s="12">
        <f t="shared" si="14"/>
        <v>-7.3203404023294935E-2</v>
      </c>
      <c r="R246" s="12">
        <f t="shared" si="14"/>
        <v>5.5350095083164901E-2</v>
      </c>
      <c r="S246" s="12">
        <f t="shared" si="14"/>
        <v>0.17904823144898546</v>
      </c>
      <c r="W246" s="11">
        <f t="shared" ca="1" si="15"/>
        <v>-0.23830216643166482</v>
      </c>
      <c r="X246" s="11">
        <f t="shared" ca="1" si="16"/>
        <v>-1.1882771963410369E-2</v>
      </c>
      <c r="Y246" s="11">
        <f t="shared" ca="1" si="17"/>
        <v>4.0927286839799841E-2</v>
      </c>
      <c r="Z246" s="11">
        <f ca="1">$O$4*W246+$O$5*X246+$O$6*Y246</f>
        <v>-8.6607512109749096E-2</v>
      </c>
    </row>
    <row r="247" spans="1:26" x14ac:dyDescent="0.35">
      <c r="A247" s="1">
        <v>45901</v>
      </c>
      <c r="B247">
        <v>196</v>
      </c>
      <c r="C247">
        <f>(B247/B246)-1</f>
        <v>0.35172413793103452</v>
      </c>
      <c r="F247">
        <f ca="1">$D$4+$E$4*_xlfn.NORM.S.INV(RAND())</f>
        <v>0.20066406911897322</v>
      </c>
      <c r="M247" s="1">
        <v>45896</v>
      </c>
      <c r="N247">
        <v>85</v>
      </c>
      <c r="O247">
        <v>121</v>
      </c>
      <c r="P247">
        <v>156</v>
      </c>
      <c r="Q247" s="12">
        <f t="shared" si="14"/>
        <v>7.3203404023294921E-2</v>
      </c>
      <c r="R247" s="12">
        <f t="shared" si="14"/>
        <v>-7.1743904858841301E-2</v>
      </c>
      <c r="S247" s="12">
        <f t="shared" si="14"/>
        <v>-0.15963014559188396</v>
      </c>
      <c r="W247" s="11">
        <f t="shared" ca="1" si="15"/>
        <v>-0.12237309576282664</v>
      </c>
      <c r="X247" s="11">
        <f t="shared" ca="1" si="16"/>
        <v>5.5487173935966652E-2</v>
      </c>
      <c r="Y247" s="11">
        <f t="shared" ca="1" si="17"/>
        <v>0.11399926615387873</v>
      </c>
      <c r="Z247" s="11">
        <f ca="1">$O$4*W247+$O$5*X247+$O$6*Y247</f>
        <v>1.8966937218229604E-3</v>
      </c>
    </row>
    <row r="248" spans="1:26" x14ac:dyDescent="0.35">
      <c r="A248" s="1">
        <v>45902</v>
      </c>
      <c r="B248">
        <v>116</v>
      </c>
      <c r="C248">
        <f>(B248/B247)-1</f>
        <v>-0.40816326530612246</v>
      </c>
      <c r="F248">
        <f ca="1">$D$4+$E$4*_xlfn.NORM.S.INV(RAND())</f>
        <v>0.40729715824407509</v>
      </c>
      <c r="M248" s="1">
        <v>45897</v>
      </c>
      <c r="N248">
        <v>67</v>
      </c>
      <c r="O248">
        <v>110</v>
      </c>
      <c r="P248">
        <v>169</v>
      </c>
      <c r="Q248" s="12">
        <f t="shared" si="14"/>
        <v>-0.23795863709935042</v>
      </c>
      <c r="R248" s="12">
        <f t="shared" si="14"/>
        <v>-9.5310179804324893E-2</v>
      </c>
      <c r="S248" s="12">
        <f t="shared" si="14"/>
        <v>8.0042707673536356E-2</v>
      </c>
      <c r="W248" s="11">
        <f t="shared" ca="1" si="15"/>
        <v>1.1844972364055987E-2</v>
      </c>
      <c r="X248" s="11">
        <f t="shared" ca="1" si="16"/>
        <v>-3.9541971917893222E-2</v>
      </c>
      <c r="Y248" s="11">
        <f t="shared" ca="1" si="17"/>
        <v>-0.12959264910759372</v>
      </c>
      <c r="Z248" s="11">
        <f ca="1">$O$4*W248+$O$5*X248+$O$6*Y248</f>
        <v>-4.6002397362023682E-2</v>
      </c>
    </row>
    <row r="249" spans="1:26" x14ac:dyDescent="0.35">
      <c r="A249" s="1">
        <v>45903</v>
      </c>
      <c r="B249">
        <v>142</v>
      </c>
      <c r="C249">
        <f>(B249/B248)-1</f>
        <v>0.22413793103448265</v>
      </c>
      <c r="F249">
        <f ca="1">$D$4+$E$4*_xlfn.NORM.S.INV(RAND())</f>
        <v>-5.3465033069320184E-2</v>
      </c>
      <c r="M249" s="1">
        <v>45898</v>
      </c>
      <c r="N249">
        <v>89</v>
      </c>
      <c r="O249">
        <v>108</v>
      </c>
      <c r="P249">
        <v>170</v>
      </c>
      <c r="Q249" s="12">
        <f t="shared" si="14"/>
        <v>0.28394375034117381</v>
      </c>
      <c r="R249" s="12">
        <f t="shared" si="14"/>
        <v>-1.8349138668196541E-2</v>
      </c>
      <c r="S249" s="12">
        <f t="shared" si="14"/>
        <v>5.899722127188322E-3</v>
      </c>
      <c r="W249" s="11">
        <f t="shared" ca="1" si="15"/>
        <v>-0.13582886108046352</v>
      </c>
      <c r="X249" s="11">
        <f t="shared" ca="1" si="16"/>
        <v>4.2797669297490938E-2</v>
      </c>
      <c r="Y249" s="11">
        <f t="shared" ca="1" si="17"/>
        <v>8.4243783921499907E-2</v>
      </c>
      <c r="Z249" s="11">
        <f ca="1">$O$4*W249+$O$5*X249+$O$6*Y249</f>
        <v>-1.6219108466488153E-2</v>
      </c>
    </row>
    <row r="250" spans="1:26" x14ac:dyDescent="0.35">
      <c r="A250" s="1">
        <v>45904</v>
      </c>
      <c r="B250">
        <v>166</v>
      </c>
      <c r="C250">
        <f>(B250/B249)-1</f>
        <v>0.16901408450704225</v>
      </c>
      <c r="F250">
        <f ca="1">$D$4+$E$4*_xlfn.NORM.S.INV(RAND())</f>
        <v>-0.23223822782254899</v>
      </c>
      <c r="M250" s="1">
        <v>45899</v>
      </c>
      <c r="N250">
        <v>82</v>
      </c>
      <c r="O250">
        <v>130</v>
      </c>
      <c r="P250">
        <v>164</v>
      </c>
      <c r="Q250" s="12">
        <f t="shared" si="14"/>
        <v>-8.1917122467886697E-2</v>
      </c>
      <c r="R250" s="12">
        <f t="shared" si="14"/>
        <v>0.18540322333136275</v>
      </c>
      <c r="S250" s="12">
        <f t="shared" si="14"/>
        <v>-3.5932009226063329E-2</v>
      </c>
      <c r="W250" s="11">
        <f t="shared" ca="1" si="15"/>
        <v>7.4731081898866861E-2</v>
      </c>
      <c r="X250" s="11">
        <f t="shared" ca="1" si="16"/>
        <v>0.11392410862697194</v>
      </c>
      <c r="Y250" s="11">
        <f t="shared" ca="1" si="17"/>
        <v>-0.1742592661173005</v>
      </c>
      <c r="Z250" s="11">
        <f ca="1">$O$4*W250+$O$5*X250+$O$6*Y250</f>
        <v>1.1791885512448183E-2</v>
      </c>
    </row>
    <row r="251" spans="1:26" x14ac:dyDescent="0.35">
      <c r="A251" s="1">
        <v>45905</v>
      </c>
      <c r="B251">
        <v>168</v>
      </c>
      <c r="C251">
        <f>(B251/B250)-1</f>
        <v>1.2048192771084265E-2</v>
      </c>
      <c r="F251">
        <f ca="1">$D$4+$E$4*_xlfn.NORM.S.INV(RAND())</f>
        <v>-0.14499436174261388</v>
      </c>
      <c r="M251" s="1">
        <v>45900</v>
      </c>
      <c r="N251">
        <v>84</v>
      </c>
      <c r="O251">
        <v>108</v>
      </c>
      <c r="P251">
        <v>192</v>
      </c>
      <c r="Q251" s="12">
        <f t="shared" si="14"/>
        <v>2.4097551579060524E-2</v>
      </c>
      <c r="R251" s="12">
        <f t="shared" si="14"/>
        <v>-0.18540322333136267</v>
      </c>
      <c r="S251" s="12">
        <f t="shared" si="14"/>
        <v>0.15762894420358306</v>
      </c>
      <c r="W251" s="11">
        <f t="shared" ca="1" si="15"/>
        <v>9.0110649962922302E-3</v>
      </c>
      <c r="X251" s="11">
        <f t="shared" ca="1" si="16"/>
        <v>0.10638430218021803</v>
      </c>
      <c r="Y251" s="11">
        <f t="shared" ca="1" si="17"/>
        <v>-4.0178984883754168E-2</v>
      </c>
      <c r="Z251" s="11">
        <f ca="1">$O$4*W251+$O$5*X251+$O$6*Y251</f>
        <v>2.3466021187456051E-2</v>
      </c>
    </row>
    <row r="252" spans="1:26" x14ac:dyDescent="0.35">
      <c r="A252" s="1">
        <v>45906</v>
      </c>
      <c r="B252">
        <v>119</v>
      </c>
      <c r="C252">
        <f>(B252/B251)-1</f>
        <v>-0.29166666666666663</v>
      </c>
      <c r="F252">
        <f ca="1">$D$4+$E$4*_xlfn.NORM.S.INV(RAND())</f>
        <v>0.19966765872788589</v>
      </c>
      <c r="M252" s="1">
        <v>45901</v>
      </c>
      <c r="N252">
        <v>82</v>
      </c>
      <c r="O252">
        <v>130</v>
      </c>
      <c r="P252">
        <v>181</v>
      </c>
      <c r="Q252" s="12">
        <f t="shared" si="14"/>
        <v>-2.409755157906053E-2</v>
      </c>
      <c r="R252" s="12">
        <f t="shared" si="14"/>
        <v>0.18540322333136275</v>
      </c>
      <c r="S252" s="12">
        <f t="shared" si="14"/>
        <v>-5.8998340761955759E-2</v>
      </c>
      <c r="W252" s="11">
        <f t="shared" ca="1" si="15"/>
        <v>5.7932137033432987E-2</v>
      </c>
      <c r="X252" s="11">
        <f t="shared" ca="1" si="16"/>
        <v>-0.16880623130088379</v>
      </c>
      <c r="Y252" s="11">
        <f t="shared" ca="1" si="17"/>
        <v>0.15038203859157517</v>
      </c>
      <c r="Z252" s="11">
        <f ca="1">$O$4*W252+$O$5*X252+$O$6*Y252</f>
        <v>1.7645597000580604E-2</v>
      </c>
    </row>
    <row r="253" spans="1:26" x14ac:dyDescent="0.35">
      <c r="A253" s="1">
        <v>45907</v>
      </c>
      <c r="B253">
        <v>160</v>
      </c>
      <c r="C253">
        <f>(B253/B252)-1</f>
        <v>0.34453781512605053</v>
      </c>
      <c r="F253">
        <f ca="1">$D$4+$E$4*_xlfn.NORM.S.INV(RAND())</f>
        <v>0.28065493726855689</v>
      </c>
      <c r="M253" s="1">
        <v>45902</v>
      </c>
      <c r="N253">
        <v>87</v>
      </c>
      <c r="O253">
        <v>125</v>
      </c>
      <c r="P253">
        <v>150</v>
      </c>
      <c r="Q253" s="12">
        <f t="shared" si="14"/>
        <v>5.9188871390330654E-2</v>
      </c>
      <c r="R253" s="12">
        <f t="shared" si="14"/>
        <v>-3.9220713153281267E-2</v>
      </c>
      <c r="S253" s="12">
        <f t="shared" si="14"/>
        <v>-0.18786173716957</v>
      </c>
      <c r="W253" s="11">
        <f t="shared" ca="1" si="15"/>
        <v>-0.20900294504294273</v>
      </c>
      <c r="X253" s="11">
        <f t="shared" ca="1" si="16"/>
        <v>-0.12666251291000868</v>
      </c>
      <c r="Y253" s="11">
        <f t="shared" ca="1" si="17"/>
        <v>0.10712664207061623</v>
      </c>
      <c r="Z253" s="11">
        <f ca="1">$O$4*W253+$O$5*X253+$O$6*Y253</f>
        <v>-8.9461939268994844E-2</v>
      </c>
    </row>
    <row r="254" spans="1:26" x14ac:dyDescent="0.35">
      <c r="A254" s="1">
        <v>45908</v>
      </c>
      <c r="B254">
        <v>183</v>
      </c>
      <c r="C254">
        <f>(B254/B253)-1</f>
        <v>0.14375000000000004</v>
      </c>
      <c r="F254">
        <f ca="1">$D$4+$E$4*_xlfn.NORM.S.INV(RAND())</f>
        <v>-0.15698913383889346</v>
      </c>
      <c r="M254" s="1">
        <v>45903</v>
      </c>
      <c r="N254">
        <v>64</v>
      </c>
      <c r="O254">
        <v>101</v>
      </c>
      <c r="P254">
        <v>190</v>
      </c>
      <c r="Q254" s="12">
        <f t="shared" si="14"/>
        <v>-0.30702503529491187</v>
      </c>
      <c r="R254" s="12">
        <f t="shared" si="14"/>
        <v>-0.21319322046104161</v>
      </c>
      <c r="S254" s="12">
        <f t="shared" si="14"/>
        <v>0.23638877806423034</v>
      </c>
      <c r="W254" s="11">
        <f t="shared" ca="1" si="15"/>
        <v>-7.7115300860896435E-2</v>
      </c>
      <c r="X254" s="11">
        <f t="shared" ca="1" si="16"/>
        <v>-0.12713863216931556</v>
      </c>
      <c r="Y254" s="11">
        <f t="shared" ca="1" si="17"/>
        <v>-4.1027045339217305E-2</v>
      </c>
      <c r="Z254" s="11">
        <f ca="1">$O$4*W254+$O$5*X254+$O$6*Y254</f>
        <v>-8.1295823596918435E-2</v>
      </c>
    </row>
    <row r="255" spans="1:26" x14ac:dyDescent="0.35">
      <c r="A255" s="1">
        <v>45909</v>
      </c>
      <c r="B255">
        <v>148</v>
      </c>
      <c r="C255">
        <f>(B255/B254)-1</f>
        <v>-0.19125683060109289</v>
      </c>
      <c r="F255">
        <f ca="1">$D$4+$E$4*_xlfn.NORM.S.INV(RAND())</f>
        <v>0.34475066071944349</v>
      </c>
      <c r="M255" s="1">
        <v>45904</v>
      </c>
      <c r="N255">
        <v>81</v>
      </c>
      <c r="O255">
        <v>128</v>
      </c>
      <c r="P255">
        <v>184</v>
      </c>
      <c r="Q255" s="12">
        <f t="shared" si="14"/>
        <v>0.23556607131276691</v>
      </c>
      <c r="R255" s="12">
        <f t="shared" si="14"/>
        <v>0.23690974707835774</v>
      </c>
      <c r="S255" s="12">
        <f t="shared" si="14"/>
        <v>-3.2088314551500512E-2</v>
      </c>
      <c r="W255" s="11">
        <f t="shared" ca="1" si="15"/>
        <v>0.11446194997336018</v>
      </c>
      <c r="X255" s="11">
        <f t="shared" ca="1" si="16"/>
        <v>8.6415715550651459E-2</v>
      </c>
      <c r="Y255" s="11">
        <f t="shared" ca="1" si="17"/>
        <v>-0.1540473691203412</v>
      </c>
      <c r="Z255" s="11">
        <f ca="1">$O$4*W255+$O$5*X255+$O$6*Y255</f>
        <v>2.549528391843716E-2</v>
      </c>
    </row>
    <row r="256" spans="1:26" x14ac:dyDescent="0.35">
      <c r="A256" s="1">
        <v>45910</v>
      </c>
      <c r="B256">
        <v>171</v>
      </c>
      <c r="C256">
        <f>(B256/B255)-1</f>
        <v>0.15540540540540548</v>
      </c>
      <c r="F256">
        <f ca="1">$D$4+$E$4*_xlfn.NORM.S.INV(RAND())</f>
        <v>0.28188849231719437</v>
      </c>
      <c r="M256" s="1">
        <v>45905</v>
      </c>
      <c r="N256">
        <v>83</v>
      </c>
      <c r="O256">
        <v>114</v>
      </c>
      <c r="P256">
        <v>181</v>
      </c>
      <c r="Q256" s="12">
        <f t="shared" si="14"/>
        <v>2.4391453124159263E-2</v>
      </c>
      <c r="R256" s="12">
        <f t="shared" si="14"/>
        <v>-0.1158318155251217</v>
      </c>
      <c r="S256" s="12">
        <f t="shared" si="14"/>
        <v>-1.6438726343159835E-2</v>
      </c>
      <c r="W256" s="11">
        <f t="shared" ca="1" si="15"/>
        <v>-6.1758657165709538E-2</v>
      </c>
      <c r="X256" s="11">
        <f t="shared" ca="1" si="16"/>
        <v>2.5681578095516119E-2</v>
      </c>
      <c r="Y256" s="11">
        <f t="shared" ca="1" si="17"/>
        <v>0.12346528403079629</v>
      </c>
      <c r="Z256" s="11">
        <f ca="1">$O$4*W256+$O$5*X256+$O$6*Y256</f>
        <v>2.0040595771609902E-2</v>
      </c>
    </row>
    <row r="257" spans="1:26" x14ac:dyDescent="0.35">
      <c r="A257" s="1">
        <v>45911</v>
      </c>
      <c r="B257">
        <v>156</v>
      </c>
      <c r="C257">
        <f>(B257/B256)-1</f>
        <v>-8.7719298245614086E-2</v>
      </c>
      <c r="F257">
        <f ca="1">$D$4+$E$4*_xlfn.NORM.S.INV(RAND())</f>
        <v>-0.27362724214047496</v>
      </c>
      <c r="M257" s="1">
        <v>45906</v>
      </c>
      <c r="N257">
        <v>85</v>
      </c>
      <c r="O257">
        <v>108</v>
      </c>
      <c r="P257">
        <v>192</v>
      </c>
      <c r="Q257" s="12">
        <f t="shared" si="14"/>
        <v>2.3810648693718607E-2</v>
      </c>
      <c r="R257" s="12">
        <f t="shared" si="14"/>
        <v>-5.4067221270275821E-2</v>
      </c>
      <c r="S257" s="12">
        <f t="shared" si="14"/>
        <v>5.8998340761955759E-2</v>
      </c>
      <c r="W257" s="11">
        <f t="shared" ca="1" si="15"/>
        <v>-0.18425469419948368</v>
      </c>
      <c r="X257" s="11">
        <f t="shared" ca="1" si="16"/>
        <v>-0.17376665291657437</v>
      </c>
      <c r="Y257" s="11">
        <f t="shared" ca="1" si="17"/>
        <v>-1.3906082475242347E-2</v>
      </c>
      <c r="Z257" s="11">
        <f ca="1">$O$4*W257+$O$5*X257+$O$6*Y257</f>
        <v>-0.13000369829733849</v>
      </c>
    </row>
    <row r="258" spans="1:26" x14ac:dyDescent="0.35">
      <c r="A258" s="1">
        <v>45912</v>
      </c>
      <c r="B258">
        <v>188</v>
      </c>
      <c r="C258">
        <f>(B258/B257)-1</f>
        <v>0.20512820512820507</v>
      </c>
      <c r="F258">
        <f ca="1">$D$4+$E$4*_xlfn.NORM.S.INV(RAND())</f>
        <v>-8.9979950954703666E-2</v>
      </c>
      <c r="M258" s="1">
        <v>45907</v>
      </c>
      <c r="N258">
        <v>90</v>
      </c>
      <c r="O258">
        <v>100</v>
      </c>
      <c r="P258">
        <v>166</v>
      </c>
      <c r="Q258" s="12">
        <f t="shared" si="14"/>
        <v>5.7158413839948623E-2</v>
      </c>
      <c r="R258" s="12">
        <f t="shared" si="14"/>
        <v>-7.6961041136128325E-2</v>
      </c>
      <c r="S258" s="12">
        <f t="shared" si="14"/>
        <v>-0.14550758367123828</v>
      </c>
      <c r="W258" s="11">
        <f t="shared" ca="1" si="15"/>
        <v>0.23926011159855207</v>
      </c>
      <c r="X258" s="11">
        <f t="shared" ca="1" si="16"/>
        <v>7.6847636462762658E-2</v>
      </c>
      <c r="Y258" s="11">
        <f t="shared" ca="1" si="17"/>
        <v>-0.15203207890392739</v>
      </c>
      <c r="Z258" s="11">
        <f ca="1">$O$4*W258+$O$5*X258+$O$6*Y258</f>
        <v>7.3148711907071423E-2</v>
      </c>
    </row>
    <row r="259" spans="1:26" x14ac:dyDescent="0.35">
      <c r="A259" s="1">
        <v>45913</v>
      </c>
      <c r="B259">
        <v>191</v>
      </c>
      <c r="C259">
        <f>(B259/B258)-1</f>
        <v>1.5957446808510634E-2</v>
      </c>
      <c r="F259">
        <f ca="1">$D$4+$E$4*_xlfn.NORM.S.INV(RAND())</f>
        <v>0.75934289853256975</v>
      </c>
      <c r="M259" s="1">
        <v>45908</v>
      </c>
      <c r="N259">
        <v>74</v>
      </c>
      <c r="O259">
        <v>130</v>
      </c>
      <c r="P259">
        <v>197</v>
      </c>
      <c r="Q259" s="12">
        <f t="shared" si="14"/>
        <v>-0.19574457712609536</v>
      </c>
      <c r="R259" s="12">
        <f t="shared" si="14"/>
        <v>0.26236426446749106</v>
      </c>
      <c r="S259" s="12">
        <f t="shared" si="14"/>
        <v>0.17121594038144536</v>
      </c>
      <c r="W259" s="11">
        <f t="shared" ca="1" si="15"/>
        <v>9.7536349829162993E-3</v>
      </c>
      <c r="X259" s="11">
        <f t="shared" ca="1" si="16"/>
        <v>7.0487416432465311E-2</v>
      </c>
      <c r="Y259" s="11">
        <f t="shared" ca="1" si="17"/>
        <v>-9.8135427361465993E-2</v>
      </c>
      <c r="Z259" s="11">
        <f ca="1">$O$4*W259+$O$5*X259+$O$6*Y259</f>
        <v>-4.3929492855336837E-3</v>
      </c>
    </row>
    <row r="260" spans="1:26" x14ac:dyDescent="0.35">
      <c r="A260" s="1">
        <v>45914</v>
      </c>
      <c r="B260">
        <v>145</v>
      </c>
      <c r="C260">
        <f>(B260/B259)-1</f>
        <v>-0.24083769633507857</v>
      </c>
      <c r="F260">
        <f ca="1">$D$4+$E$4*_xlfn.NORM.S.INV(RAND())</f>
        <v>0.67801982639278657</v>
      </c>
      <c r="M260" s="1">
        <v>45909</v>
      </c>
      <c r="N260">
        <v>80</v>
      </c>
      <c r="O260">
        <v>117</v>
      </c>
      <c r="P260">
        <v>191</v>
      </c>
      <c r="Q260" s="12">
        <f t="shared" si="14"/>
        <v>7.7961541469711917E-2</v>
      </c>
      <c r="R260" s="12">
        <f t="shared" si="14"/>
        <v>-0.10536051565782628</v>
      </c>
      <c r="S260" s="12">
        <f t="shared" si="14"/>
        <v>-3.0930300691358614E-2</v>
      </c>
      <c r="W260" s="11">
        <f t="shared" ca="1" si="15"/>
        <v>-0.14933423084491659</v>
      </c>
      <c r="X260" s="11">
        <f t="shared" ca="1" si="16"/>
        <v>-0.16160069149459658</v>
      </c>
      <c r="Y260" s="11">
        <f t="shared" ca="1" si="17"/>
        <v>0.10518821399733695</v>
      </c>
      <c r="Z260" s="11">
        <f ca="1">$O$4*W260+$O$5*X260+$O$6*Y260</f>
        <v>-7.6657435587144523E-2</v>
      </c>
    </row>
    <row r="261" spans="1:26" x14ac:dyDescent="0.35">
      <c r="A261" s="1">
        <v>45915</v>
      </c>
      <c r="B261">
        <v>104</v>
      </c>
      <c r="C261">
        <f>(B261/B260)-1</f>
        <v>-0.28275862068965518</v>
      </c>
      <c r="F261">
        <f ca="1">$D$4+$E$4*_xlfn.NORM.S.INV(RAND())</f>
        <v>-0.2683742273870236</v>
      </c>
      <c r="M261" s="1">
        <v>45910</v>
      </c>
      <c r="N261">
        <v>68</v>
      </c>
      <c r="O261">
        <v>112</v>
      </c>
      <c r="P261">
        <v>193</v>
      </c>
      <c r="Q261" s="12">
        <f t="shared" si="14"/>
        <v>-0.16251892949777494</v>
      </c>
      <c r="R261" s="12">
        <f t="shared" si="14"/>
        <v>-4.3675063502661531E-2</v>
      </c>
      <c r="S261" s="12">
        <f t="shared" si="14"/>
        <v>1.041676085825558E-2</v>
      </c>
      <c r="W261" s="11">
        <f t="shared" ca="1" si="15"/>
        <v>4.5214324695235952E-2</v>
      </c>
      <c r="X261" s="11">
        <f t="shared" ca="1" si="16"/>
        <v>9.9203280976410041E-2</v>
      </c>
      <c r="Y261" s="11">
        <f t="shared" ca="1" si="17"/>
        <v>0.14217087065590087</v>
      </c>
      <c r="Z261" s="11">
        <f ca="1">$O$4*W261+$O$5*X261+$O$6*Y261</f>
        <v>9.0497975367787642E-2</v>
      </c>
    </row>
    <row r="262" spans="1:26" x14ac:dyDescent="0.35">
      <c r="A262" s="1">
        <v>45916</v>
      </c>
      <c r="B262">
        <v>116</v>
      </c>
      <c r="C262">
        <f>(B262/B261)-1</f>
        <v>0.11538461538461542</v>
      </c>
      <c r="F262">
        <f ca="1">$D$4+$E$4*_xlfn.NORM.S.INV(RAND())</f>
        <v>-0.13661463174266736</v>
      </c>
      <c r="M262" s="1">
        <v>45911</v>
      </c>
      <c r="N262">
        <v>86</v>
      </c>
      <c r="O262">
        <v>110</v>
      </c>
      <c r="P262">
        <v>165</v>
      </c>
      <c r="Q262" s="12">
        <f t="shared" si="14"/>
        <v>0.23483959107740099</v>
      </c>
      <c r="R262" s="12">
        <f t="shared" si="14"/>
        <v>-1.8018505502678365E-2</v>
      </c>
      <c r="S262" s="12">
        <f t="shared" si="14"/>
        <v>-0.1567447150043049</v>
      </c>
      <c r="W262" s="11">
        <f t="shared" ca="1" si="15"/>
        <v>-3.5905624913489191E-2</v>
      </c>
      <c r="X262" s="11">
        <f t="shared" ca="1" si="16"/>
        <v>6.6915532968311986E-2</v>
      </c>
      <c r="Y262" s="11">
        <f t="shared" ca="1" si="17"/>
        <v>1.3727075691322073E-2</v>
      </c>
      <c r="Z262" s="11">
        <f ca="1">$O$4*W262+$O$5*X262+$O$6*Y262</f>
        <v>9.8305326324945388E-3</v>
      </c>
    </row>
    <row r="263" spans="1:26" x14ac:dyDescent="0.35">
      <c r="A263" s="1">
        <v>45917</v>
      </c>
      <c r="B263">
        <v>163</v>
      </c>
      <c r="C263">
        <f>(B263/B262)-1</f>
        <v>0.40517241379310343</v>
      </c>
      <c r="F263">
        <f ca="1">$D$4+$E$4*_xlfn.NORM.S.INV(RAND())</f>
        <v>-0.1459114110615109</v>
      </c>
      <c r="M263" s="1">
        <v>45912</v>
      </c>
      <c r="N263">
        <v>74</v>
      </c>
      <c r="O263">
        <v>122</v>
      </c>
      <c r="P263">
        <v>180</v>
      </c>
      <c r="Q263" s="12">
        <f t="shared" si="14"/>
        <v>-0.15028220304933801</v>
      </c>
      <c r="R263" s="12">
        <f t="shared" si="14"/>
        <v>0.10354067894084036</v>
      </c>
      <c r="S263" s="12">
        <f t="shared" si="14"/>
        <v>8.7011376989629699E-2</v>
      </c>
      <c r="W263" s="11">
        <f t="shared" ca="1" si="15"/>
        <v>-0.20252838689308514</v>
      </c>
      <c r="X263" s="11">
        <f t="shared" ca="1" si="16"/>
        <v>0.13012604032423397</v>
      </c>
      <c r="Y263" s="11">
        <f t="shared" ca="1" si="17"/>
        <v>-0.14430594185084158</v>
      </c>
      <c r="Z263" s="11">
        <f ca="1">$O$4*W263+$O$5*X263+$O$6*Y263</f>
        <v>-8.5265325215216348E-2</v>
      </c>
    </row>
    <row r="264" spans="1:26" x14ac:dyDescent="0.35">
      <c r="A264" s="1">
        <v>45918</v>
      </c>
      <c r="B264">
        <v>169</v>
      </c>
      <c r="C264">
        <f>(B264/B263)-1</f>
        <v>3.6809815950920255E-2</v>
      </c>
      <c r="F264">
        <f ca="1">$D$4+$E$4*_xlfn.NORM.S.INV(RAND())</f>
        <v>0.5081469850607343</v>
      </c>
      <c r="M264" s="1">
        <v>45913</v>
      </c>
      <c r="N264">
        <v>80</v>
      </c>
      <c r="O264">
        <v>107</v>
      </c>
      <c r="P264">
        <v>170</v>
      </c>
      <c r="Q264" s="12">
        <f t="shared" si="14"/>
        <v>7.7961541469711917E-2</v>
      </c>
      <c r="R264" s="12">
        <f t="shared" si="14"/>
        <v>-0.13119221027135042</v>
      </c>
      <c r="S264" s="12">
        <f t="shared" si="14"/>
        <v>-5.7158413839948637E-2</v>
      </c>
      <c r="W264" s="11">
        <f t="shared" ca="1" si="15"/>
        <v>1.4166574080378639E-2</v>
      </c>
      <c r="X264" s="11">
        <f t="shared" ca="1" si="16"/>
        <v>-0.24492569155906999</v>
      </c>
      <c r="Y264" s="11">
        <f t="shared" ca="1" si="17"/>
        <v>1.5203039038281107E-2</v>
      </c>
      <c r="Z264" s="11">
        <f ca="1">$O$4*W264+$O$5*X264+$O$6*Y264</f>
        <v>-6.3250166124085197E-2</v>
      </c>
    </row>
    <row r="265" spans="1:26" x14ac:dyDescent="0.35">
      <c r="A265" s="1">
        <v>45919</v>
      </c>
      <c r="B265">
        <v>190</v>
      </c>
      <c r="C265">
        <f>(B265/B264)-1</f>
        <v>0.12426035502958577</v>
      </c>
      <c r="F265">
        <f ca="1">$D$4+$E$4*_xlfn.NORM.S.INV(RAND())</f>
        <v>-0.43071831915047498</v>
      </c>
      <c r="M265" s="1">
        <v>45914</v>
      </c>
      <c r="N265">
        <v>84</v>
      </c>
      <c r="O265">
        <v>125</v>
      </c>
      <c r="P265">
        <v>169</v>
      </c>
      <c r="Q265" s="12">
        <f t="shared" si="14"/>
        <v>4.8790164169432049E-2</v>
      </c>
      <c r="R265" s="12">
        <f t="shared" si="14"/>
        <v>0.15548490284039496</v>
      </c>
      <c r="S265" s="12">
        <f t="shared" si="14"/>
        <v>-5.8997221271882708E-3</v>
      </c>
      <c r="W265" s="11">
        <f t="shared" ca="1" si="15"/>
        <v>-6.0624725170333633E-2</v>
      </c>
      <c r="X265" s="11">
        <f t="shared" ca="1" si="16"/>
        <v>0.10126058703610351</v>
      </c>
      <c r="Y265" s="11">
        <f t="shared" ca="1" si="17"/>
        <v>-0.19501564287652964</v>
      </c>
      <c r="Z265" s="11">
        <f ca="1">$O$4*W265+$O$5*X265+$O$6*Y265</f>
        <v>-5.237640682026129E-2</v>
      </c>
    </row>
    <row r="266" spans="1:26" x14ac:dyDescent="0.35">
      <c r="A266" s="1">
        <v>45920</v>
      </c>
      <c r="B266">
        <v>173</v>
      </c>
      <c r="C266">
        <f>(B266/B265)-1</f>
        <v>-8.9473684210526261E-2</v>
      </c>
      <c r="F266">
        <f ca="1">$D$4+$E$4*_xlfn.NORM.S.INV(RAND())</f>
        <v>0.10362829574135635</v>
      </c>
      <c r="M266" s="1">
        <v>45915</v>
      </c>
      <c r="N266">
        <v>77</v>
      </c>
      <c r="O266">
        <v>106</v>
      </c>
      <c r="P266">
        <v>165</v>
      </c>
      <c r="Q266" s="12">
        <f t="shared" si="14"/>
        <v>-8.701137698962981E-2</v>
      </c>
      <c r="R266" s="12">
        <f t="shared" si="14"/>
        <v>-0.16487464319023401</v>
      </c>
      <c r="S266" s="12">
        <f t="shared" si="14"/>
        <v>-2.3953241022492872E-2</v>
      </c>
      <c r="W266" s="11">
        <f t="shared" ca="1" si="15"/>
        <v>0.2787315624155009</v>
      </c>
      <c r="X266" s="11">
        <f t="shared" ca="1" si="16"/>
        <v>5.4142805874763493E-3</v>
      </c>
      <c r="Y266" s="11">
        <f t="shared" ca="1" si="17"/>
        <v>-8.3262775691472321E-2</v>
      </c>
      <c r="Z266" s="11">
        <f ca="1">$O$4*W266+$O$5*X266+$O$6*Y266</f>
        <v>8.8138076435001572E-2</v>
      </c>
    </row>
    <row r="267" spans="1:26" x14ac:dyDescent="0.35">
      <c r="A267" s="1">
        <v>45921</v>
      </c>
      <c r="B267">
        <v>125</v>
      </c>
      <c r="C267">
        <f>(B267/B266)-1</f>
        <v>-0.2774566473988439</v>
      </c>
      <c r="F267">
        <f ca="1">$D$4+$E$4*_xlfn.NORM.S.INV(RAND())</f>
        <v>-0.10046438795700612</v>
      </c>
      <c r="M267" s="1">
        <v>45916</v>
      </c>
      <c r="N267">
        <v>86</v>
      </c>
      <c r="O267">
        <v>116</v>
      </c>
      <c r="P267">
        <v>173</v>
      </c>
      <c r="Q267" s="12">
        <f t="shared" ref="Q267:S310" si="18">LN(N267/N266)</f>
        <v>0.11054187439982383</v>
      </c>
      <c r="R267" s="12">
        <f t="shared" si="18"/>
        <v>9.0151096994297478E-2</v>
      </c>
      <c r="S267" s="12">
        <f t="shared" si="18"/>
        <v>4.7346120597198421E-2</v>
      </c>
      <c r="W267" s="11">
        <f t="shared" ref="W267:W310" ca="1" si="19">_xlfn.NORM.INV(RAND(),$T$10,$T$13)</f>
        <v>-0.16052460449897332</v>
      </c>
      <c r="X267" s="11">
        <f t="shared" ref="X267:X310" ca="1" si="20">_xlfn.NORM.INV(RAND(),$U$10,$U$13)</f>
        <v>1.7645465911137723E-2</v>
      </c>
      <c r="Y267" s="11">
        <f t="shared" ref="Y267:Y310" ca="1" si="21">_xlfn.NORM.INV(RAND(),$V$10,$V$13)</f>
        <v>-0.14306747120262003</v>
      </c>
      <c r="Z267" s="11">
        <f ca="1">$O$4*W267+$O$5*X267+$O$6*Y267</f>
        <v>-0.10183644338703401</v>
      </c>
    </row>
    <row r="268" spans="1:26" x14ac:dyDescent="0.35">
      <c r="A268" s="1">
        <v>45922</v>
      </c>
      <c r="B268">
        <v>157</v>
      </c>
      <c r="C268">
        <f>(B268/B267)-1</f>
        <v>0.25600000000000001</v>
      </c>
      <c r="F268">
        <f ca="1">$D$4+$E$4*_xlfn.NORM.S.INV(RAND())</f>
        <v>4.7119487391210392E-2</v>
      </c>
      <c r="M268" s="1">
        <v>45917</v>
      </c>
      <c r="N268">
        <v>89</v>
      </c>
      <c r="O268">
        <v>123</v>
      </c>
      <c r="P268">
        <v>166</v>
      </c>
      <c r="Q268" s="12">
        <f t="shared" si="18"/>
        <v>3.4289073478632165E-2</v>
      </c>
      <c r="R268" s="12">
        <f t="shared" si="18"/>
        <v>5.8594164266052809E-2</v>
      </c>
      <c r="S268" s="12">
        <f t="shared" si="18"/>
        <v>-4.1303806141235751E-2</v>
      </c>
      <c r="W268" s="11">
        <f t="shared" ca="1" si="19"/>
        <v>-7.0792029014718608E-2</v>
      </c>
      <c r="X268" s="11">
        <f t="shared" ca="1" si="20"/>
        <v>-0.1122503273910767</v>
      </c>
      <c r="Y268" s="11">
        <f t="shared" ca="1" si="21"/>
        <v>0.11266857576438884</v>
      </c>
      <c r="Z268" s="11">
        <f ca="1">$O$4*W268+$O$5*X268+$O$6*Y268</f>
        <v>-2.8191337093893806E-2</v>
      </c>
    </row>
    <row r="269" spans="1:26" x14ac:dyDescent="0.35">
      <c r="A269" s="1">
        <v>45923</v>
      </c>
      <c r="B269">
        <v>134</v>
      </c>
      <c r="C269">
        <f>(B269/B268)-1</f>
        <v>-0.14649681528662417</v>
      </c>
      <c r="F269">
        <f ca="1">$D$4+$E$4*_xlfn.NORM.S.INV(RAND())</f>
        <v>0.43880193453993999</v>
      </c>
      <c r="M269" s="1">
        <v>45918</v>
      </c>
      <c r="N269">
        <v>74</v>
      </c>
      <c r="O269">
        <v>115</v>
      </c>
      <c r="P269">
        <v>172</v>
      </c>
      <c r="Q269" s="12">
        <f t="shared" si="18"/>
        <v>-0.18457127652797004</v>
      </c>
      <c r="R269" s="12">
        <f t="shared" si="18"/>
        <v>-6.7252227009167456E-2</v>
      </c>
      <c r="S269" s="12">
        <f t="shared" si="18"/>
        <v>3.5506688456909817E-2</v>
      </c>
      <c r="W269" s="11">
        <f t="shared" ca="1" si="19"/>
        <v>-2.3137855760113758E-3</v>
      </c>
      <c r="X269" s="11">
        <f t="shared" ca="1" si="20"/>
        <v>0.1144767849248441</v>
      </c>
      <c r="Y269" s="11">
        <f t="shared" ca="1" si="21"/>
        <v>-0.15589372902879606</v>
      </c>
      <c r="Z269" s="11">
        <f ca="1">$O$4*W269+$O$5*X269+$O$6*Y269</f>
        <v>-1.335059746159014E-2</v>
      </c>
    </row>
    <row r="270" spans="1:26" x14ac:dyDescent="0.35">
      <c r="A270" s="1">
        <v>45924</v>
      </c>
      <c r="B270">
        <v>109</v>
      </c>
      <c r="C270">
        <f>(B270/B269)-1</f>
        <v>-0.18656716417910446</v>
      </c>
      <c r="F270">
        <f ca="1">$D$4+$E$4*_xlfn.NORM.S.INV(RAND())</f>
        <v>0.67558980278368153</v>
      </c>
      <c r="M270" s="1">
        <v>45919</v>
      </c>
      <c r="N270">
        <v>77</v>
      </c>
      <c r="O270">
        <v>105</v>
      </c>
      <c r="P270">
        <v>177</v>
      </c>
      <c r="Q270" s="12">
        <f t="shared" si="18"/>
        <v>3.9740328649514121E-2</v>
      </c>
      <c r="R270" s="12">
        <f t="shared" si="18"/>
        <v>-9.0971778205726758E-2</v>
      </c>
      <c r="S270" s="12">
        <f t="shared" si="18"/>
        <v>2.8655255760376148E-2</v>
      </c>
      <c r="W270" s="11">
        <f t="shared" ca="1" si="19"/>
        <v>8.0214910176902077E-2</v>
      </c>
      <c r="X270" s="11">
        <f t="shared" ca="1" si="20"/>
        <v>5.4321176151697563E-2</v>
      </c>
      <c r="Y270" s="11">
        <f t="shared" ca="1" si="21"/>
        <v>-0.17961040731577965</v>
      </c>
      <c r="Z270" s="11">
        <f ca="1">$O$4*W270+$O$5*X270+$O$6*Y270</f>
        <v>-5.5008052784637981E-3</v>
      </c>
    </row>
    <row r="271" spans="1:26" x14ac:dyDescent="0.35">
      <c r="A271" s="1">
        <v>45925</v>
      </c>
      <c r="B271">
        <v>119</v>
      </c>
      <c r="C271">
        <f>(B271/B270)-1</f>
        <v>9.174311926605494E-2</v>
      </c>
      <c r="F271">
        <f ca="1">$D$4+$E$4*_xlfn.NORM.S.INV(RAND())</f>
        <v>0.11827009840629722</v>
      </c>
      <c r="M271" s="1">
        <v>45920</v>
      </c>
      <c r="N271">
        <v>65</v>
      </c>
      <c r="O271">
        <v>120</v>
      </c>
      <c r="P271">
        <v>164</v>
      </c>
      <c r="Q271" s="12">
        <f t="shared" si="18"/>
        <v>-0.1694181519580468</v>
      </c>
      <c r="R271" s="12">
        <f t="shared" si="18"/>
        <v>0.13353139262452257</v>
      </c>
      <c r="S271" s="12">
        <f t="shared" si="18"/>
        <v>-7.6283304749630701E-2</v>
      </c>
      <c r="W271" s="11">
        <f t="shared" ca="1" si="19"/>
        <v>-0.26621006082938131</v>
      </c>
      <c r="X271" s="11">
        <f t="shared" ca="1" si="20"/>
        <v>-1.8020159545029571E-2</v>
      </c>
      <c r="Y271" s="11">
        <f t="shared" ca="1" si="21"/>
        <v>4.12381088568071E-2</v>
      </c>
      <c r="Z271" s="11">
        <f ca="1">$O$4*W271+$O$5*X271+$O$6*Y271</f>
        <v>-9.9518639538219267E-2</v>
      </c>
    </row>
    <row r="272" spans="1:26" x14ac:dyDescent="0.35">
      <c r="A272" s="1">
        <v>45926</v>
      </c>
      <c r="B272">
        <v>199</v>
      </c>
      <c r="C272">
        <f>(B272/B271)-1</f>
        <v>0.67226890756302526</v>
      </c>
      <c r="F272">
        <f ca="1">$D$4+$E$4*_xlfn.NORM.S.INV(RAND())</f>
        <v>-0.14749947646864714</v>
      </c>
      <c r="M272" s="1">
        <v>45921</v>
      </c>
      <c r="N272">
        <v>77</v>
      </c>
      <c r="O272">
        <v>125</v>
      </c>
      <c r="P272">
        <v>195</v>
      </c>
      <c r="Q272" s="12">
        <f t="shared" si="18"/>
        <v>0.16941815195804674</v>
      </c>
      <c r="R272" s="12">
        <f t="shared" si="18"/>
        <v>4.08219945202552E-2</v>
      </c>
      <c r="S272" s="12">
        <f t="shared" si="18"/>
        <v>0.17313313073954834</v>
      </c>
      <c r="W272" s="11">
        <f t="shared" ca="1" si="19"/>
        <v>2.5977217530909921E-2</v>
      </c>
      <c r="X272" s="11">
        <f t="shared" ca="1" si="20"/>
        <v>-0.18016685389733503</v>
      </c>
      <c r="Y272" s="11">
        <f t="shared" ca="1" si="21"/>
        <v>-3.6702854705116819E-2</v>
      </c>
      <c r="Z272" s="11">
        <f ca="1">$O$4*W272+$O$5*X272+$O$6*Y272</f>
        <v>-5.4670025568371583E-2</v>
      </c>
    </row>
    <row r="273" spans="1:26" x14ac:dyDescent="0.35">
      <c r="A273" s="1">
        <v>45927</v>
      </c>
      <c r="B273">
        <v>189</v>
      </c>
      <c r="C273">
        <f>(B273/B272)-1</f>
        <v>-5.0251256281407031E-2</v>
      </c>
      <c r="F273">
        <f ca="1">$D$4+$E$4*_xlfn.NORM.S.INV(RAND())</f>
        <v>0.1216561979669102</v>
      </c>
      <c r="M273" s="1">
        <v>45922</v>
      </c>
      <c r="N273">
        <v>80</v>
      </c>
      <c r="O273">
        <v>116</v>
      </c>
      <c r="P273">
        <v>198</v>
      </c>
      <c r="Q273" s="12">
        <f t="shared" si="18"/>
        <v>3.8221212820197671E-2</v>
      </c>
      <c r="R273" s="12">
        <f t="shared" si="18"/>
        <v>-7.4723546195936422E-2</v>
      </c>
      <c r="S273" s="12">
        <f t="shared" si="18"/>
        <v>1.5267472130788381E-2</v>
      </c>
      <c r="W273" s="11">
        <f t="shared" ca="1" si="19"/>
        <v>-9.6326210409692095E-2</v>
      </c>
      <c r="X273" s="11">
        <f t="shared" ca="1" si="20"/>
        <v>-5.5458106454509132E-2</v>
      </c>
      <c r="Y273" s="11">
        <f t="shared" ca="1" si="21"/>
        <v>0.12473643359367639</v>
      </c>
      <c r="Z273" s="11">
        <f ca="1">$O$4*W273+$O$5*X273+$O$6*Y273</f>
        <v>-1.7746986022126661E-2</v>
      </c>
    </row>
    <row r="274" spans="1:26" x14ac:dyDescent="0.35">
      <c r="A274" s="1">
        <v>45928</v>
      </c>
      <c r="B274">
        <v>101</v>
      </c>
      <c r="C274">
        <f>(B274/B273)-1</f>
        <v>-0.46560846560846558</v>
      </c>
      <c r="F274">
        <f ca="1">$D$4+$E$4*_xlfn.NORM.S.INV(RAND())</f>
        <v>0.10439091307469352</v>
      </c>
      <c r="M274" s="1">
        <v>45923</v>
      </c>
      <c r="N274">
        <v>76</v>
      </c>
      <c r="O274">
        <v>122</v>
      </c>
      <c r="P274">
        <v>151</v>
      </c>
      <c r="Q274" s="12">
        <f t="shared" si="18"/>
        <v>-5.1293294387550578E-2</v>
      </c>
      <c r="R274" s="12">
        <f t="shared" si="18"/>
        <v>5.0430853626891904E-2</v>
      </c>
      <c r="S274" s="12">
        <f t="shared" si="18"/>
        <v>-0.2709871938796109</v>
      </c>
      <c r="W274" s="11">
        <f t="shared" ca="1" si="19"/>
        <v>-0.13496728867867125</v>
      </c>
      <c r="X274" s="11">
        <f t="shared" ca="1" si="20"/>
        <v>-7.8127419653504893E-2</v>
      </c>
      <c r="Y274" s="11">
        <f t="shared" ca="1" si="21"/>
        <v>7.7078090976285027E-2</v>
      </c>
      <c r="Z274" s="11">
        <f ca="1">$O$4*W274+$O$5*X274+$O$6*Y274</f>
        <v>-5.4301714074634452E-2</v>
      </c>
    </row>
    <row r="275" spans="1:26" x14ac:dyDescent="0.35">
      <c r="A275" s="1">
        <v>45929</v>
      </c>
      <c r="B275">
        <v>186</v>
      </c>
      <c r="C275">
        <f>(B275/B274)-1</f>
        <v>0.84158415841584167</v>
      </c>
      <c r="F275">
        <f ca="1">$D$4+$E$4*_xlfn.NORM.S.INV(RAND())</f>
        <v>3.4450923462053612E-2</v>
      </c>
      <c r="M275" s="1">
        <v>45924</v>
      </c>
      <c r="N275">
        <v>67</v>
      </c>
      <c r="O275">
        <v>122</v>
      </c>
      <c r="P275">
        <v>156</v>
      </c>
      <c r="Q275" s="12">
        <f t="shared" si="18"/>
        <v>-0.12604072089536505</v>
      </c>
      <c r="R275" s="12">
        <f t="shared" si="18"/>
        <v>0</v>
      </c>
      <c r="S275" s="12">
        <f t="shared" si="18"/>
        <v>3.2576170434612667E-2</v>
      </c>
      <c r="W275" s="11">
        <f t="shared" ca="1" si="19"/>
        <v>0.2160199363782879</v>
      </c>
      <c r="X275" s="11">
        <f t="shared" ca="1" si="20"/>
        <v>1.9966717819016266E-2</v>
      </c>
      <c r="Y275" s="11">
        <f t="shared" ca="1" si="21"/>
        <v>0.11859437543066417</v>
      </c>
      <c r="Z275" s="11">
        <f ca="1">$O$4*W275+$O$5*X275+$O$6*Y275</f>
        <v>0.12797630252621928</v>
      </c>
    </row>
    <row r="276" spans="1:26" x14ac:dyDescent="0.35">
      <c r="A276" s="1">
        <v>45930</v>
      </c>
      <c r="B276">
        <v>166</v>
      </c>
      <c r="C276">
        <f>(B276/B275)-1</f>
        <v>-0.10752688172043012</v>
      </c>
      <c r="F276">
        <f ca="1">$D$4+$E$4*_xlfn.NORM.S.INV(RAND())</f>
        <v>4.8517800228060876E-2</v>
      </c>
      <c r="M276" s="1">
        <v>45925</v>
      </c>
      <c r="N276">
        <v>80</v>
      </c>
      <c r="O276">
        <v>105</v>
      </c>
      <c r="P276">
        <v>154</v>
      </c>
      <c r="Q276" s="12">
        <f t="shared" si="18"/>
        <v>0.17733401528291545</v>
      </c>
      <c r="R276" s="12">
        <f t="shared" si="18"/>
        <v>-0.15006069457573323</v>
      </c>
      <c r="S276" s="12">
        <f t="shared" si="18"/>
        <v>-1.2903404835907841E-2</v>
      </c>
      <c r="W276" s="11">
        <f t="shared" ca="1" si="19"/>
        <v>9.105315957049552E-2</v>
      </c>
      <c r="X276" s="11">
        <f t="shared" ca="1" si="20"/>
        <v>7.264411820940829E-2</v>
      </c>
      <c r="Y276" s="11">
        <f t="shared" ca="1" si="21"/>
        <v>0.10836997096628251</v>
      </c>
      <c r="Z276" s="11">
        <f ca="1">$O$4*W276+$O$5*X276+$O$6*Y276</f>
        <v>9.0725490580905455E-2</v>
      </c>
    </row>
    <row r="277" spans="1:26" x14ac:dyDescent="0.35">
      <c r="A277" s="1">
        <v>45931</v>
      </c>
      <c r="B277">
        <v>159</v>
      </c>
      <c r="C277">
        <f>(B277/B276)-1</f>
        <v>-4.216867469879515E-2</v>
      </c>
      <c r="F277">
        <f ca="1">$D$4+$E$4*_xlfn.NORM.S.INV(RAND())</f>
        <v>6.5086545416884717E-2</v>
      </c>
      <c r="M277" s="1">
        <v>45926</v>
      </c>
      <c r="N277">
        <v>79</v>
      </c>
      <c r="O277">
        <v>103</v>
      </c>
      <c r="P277">
        <v>200</v>
      </c>
      <c r="Q277" s="12">
        <f t="shared" si="18"/>
        <v>-1.2578782206860073E-2</v>
      </c>
      <c r="R277" s="12">
        <f t="shared" si="18"/>
        <v>-1.9231361927887644E-2</v>
      </c>
      <c r="S277" s="12">
        <f t="shared" si="18"/>
        <v>0.26136476413440751</v>
      </c>
      <c r="W277" s="11">
        <f t="shared" ca="1" si="19"/>
        <v>-0.14764417767041429</v>
      </c>
      <c r="X277" s="11">
        <f t="shared" ca="1" si="20"/>
        <v>4.5773682080246195E-2</v>
      </c>
      <c r="Y277" s="11">
        <f t="shared" ca="1" si="21"/>
        <v>9.7708511323995509E-2</v>
      </c>
      <c r="Z277" s="11">
        <f ca="1">$O$4*W277+$O$5*X277+$O$6*Y277</f>
        <v>-1.6013013046893215E-2</v>
      </c>
    </row>
    <row r="278" spans="1:26" x14ac:dyDescent="0.35">
      <c r="A278" s="1">
        <v>45932</v>
      </c>
      <c r="B278">
        <v>145</v>
      </c>
      <c r="C278">
        <f>(B278/B277)-1</f>
        <v>-8.8050314465408785E-2</v>
      </c>
      <c r="F278">
        <f ca="1">$D$4+$E$4*_xlfn.NORM.S.INV(RAND())</f>
        <v>0.26509048080280118</v>
      </c>
      <c r="M278" s="1">
        <v>45927</v>
      </c>
      <c r="N278">
        <v>65</v>
      </c>
      <c r="O278">
        <v>120</v>
      </c>
      <c r="P278">
        <v>199</v>
      </c>
      <c r="Q278" s="12">
        <f t="shared" si="18"/>
        <v>-0.19506058257138431</v>
      </c>
      <c r="R278" s="12">
        <f t="shared" si="18"/>
        <v>0.15276275455241017</v>
      </c>
      <c r="S278" s="12">
        <f t="shared" si="18"/>
        <v>-5.0125418235442863E-3</v>
      </c>
      <c r="W278" s="11">
        <f t="shared" ca="1" si="19"/>
        <v>2.5691670714350232E-2</v>
      </c>
      <c r="X278" s="11">
        <f t="shared" ca="1" si="20"/>
        <v>-0.15806643938142814</v>
      </c>
      <c r="Y278" s="11">
        <f t="shared" ca="1" si="21"/>
        <v>-2.7084406312560635E-2</v>
      </c>
      <c r="Z278" s="11">
        <f ca="1">$O$4*W278+$O$5*X278+$O$6*Y278</f>
        <v>-4.5268585422456535E-2</v>
      </c>
    </row>
    <row r="279" spans="1:26" x14ac:dyDescent="0.35">
      <c r="A279" s="1">
        <v>45933</v>
      </c>
      <c r="B279">
        <v>190</v>
      </c>
      <c r="C279">
        <f>(B279/B278)-1</f>
        <v>0.31034482758620685</v>
      </c>
      <c r="F279">
        <f ca="1">$D$4+$E$4*_xlfn.NORM.S.INV(RAND())</f>
        <v>-0.33769232846885561</v>
      </c>
      <c r="M279" s="1">
        <v>45928</v>
      </c>
      <c r="N279">
        <v>87</v>
      </c>
      <c r="O279">
        <v>103</v>
      </c>
      <c r="P279">
        <v>195</v>
      </c>
      <c r="Q279" s="12">
        <f t="shared" si="18"/>
        <v>0.29152084875894652</v>
      </c>
      <c r="R279" s="12">
        <f t="shared" si="18"/>
        <v>-0.15276275455241028</v>
      </c>
      <c r="S279" s="12">
        <f t="shared" si="18"/>
        <v>-2.0305266160745569E-2</v>
      </c>
      <c r="W279" s="11">
        <f t="shared" ca="1" si="19"/>
        <v>-8.6611820209386015E-3</v>
      </c>
      <c r="X279" s="11">
        <f t="shared" ca="1" si="20"/>
        <v>-0.12536188504778417</v>
      </c>
      <c r="Y279" s="11">
        <f t="shared" ca="1" si="21"/>
        <v>-0.17520468741021758</v>
      </c>
      <c r="Z279" s="11">
        <f ca="1">$O$4*W279+$O$5*X279+$O$6*Y279</f>
        <v>-9.3634444545775963E-2</v>
      </c>
    </row>
    <row r="280" spans="1:26" x14ac:dyDescent="0.35">
      <c r="A280" s="1">
        <v>45934</v>
      </c>
      <c r="B280">
        <v>129</v>
      </c>
      <c r="C280">
        <f>(B280/B279)-1</f>
        <v>-0.32105263157894737</v>
      </c>
      <c r="F280">
        <f ca="1">$D$4+$E$4*_xlfn.NORM.S.INV(RAND())</f>
        <v>0.48700579314141335</v>
      </c>
      <c r="M280" s="1">
        <v>45929</v>
      </c>
      <c r="N280">
        <v>65</v>
      </c>
      <c r="O280">
        <v>105</v>
      </c>
      <c r="P280">
        <v>185</v>
      </c>
      <c r="Q280" s="12">
        <f t="shared" si="18"/>
        <v>-0.29152084875894663</v>
      </c>
      <c r="R280" s="12">
        <f t="shared" si="18"/>
        <v>1.9231361927887592E-2</v>
      </c>
      <c r="S280" s="12">
        <f t="shared" si="18"/>
        <v>-5.2643733485422027E-2</v>
      </c>
      <c r="W280" s="11">
        <f t="shared" ca="1" si="19"/>
        <v>9.7267819342536491E-2</v>
      </c>
      <c r="X280" s="11">
        <f t="shared" ca="1" si="20"/>
        <v>0.16413174762494812</v>
      </c>
      <c r="Y280" s="11">
        <f t="shared" ca="1" si="21"/>
        <v>-3.4334125968783699E-2</v>
      </c>
      <c r="Z280" s="11">
        <f ca="1">$O$4*W280+$O$5*X280+$O$6*Y280</f>
        <v>7.7846414233863931E-2</v>
      </c>
    </row>
    <row r="281" spans="1:26" x14ac:dyDescent="0.35">
      <c r="A281" s="1">
        <v>45935</v>
      </c>
      <c r="B281">
        <v>107</v>
      </c>
      <c r="C281">
        <f>(B281/B280)-1</f>
        <v>-0.1705426356589147</v>
      </c>
      <c r="F281">
        <f ca="1">$D$4+$E$4*_xlfn.NORM.S.INV(RAND())</f>
        <v>-0.27979412729227532</v>
      </c>
      <c r="M281" s="1">
        <v>45930</v>
      </c>
      <c r="N281">
        <v>68</v>
      </c>
      <c r="O281">
        <v>112</v>
      </c>
      <c r="P281">
        <v>196</v>
      </c>
      <c r="Q281" s="12">
        <f t="shared" si="18"/>
        <v>4.5120435280469641E-2</v>
      </c>
      <c r="R281" s="12">
        <f t="shared" si="18"/>
        <v>6.4538521137571164E-2</v>
      </c>
      <c r="S281" s="12">
        <f t="shared" si="18"/>
        <v>5.7758834152192469E-2</v>
      </c>
      <c r="W281" s="11">
        <f t="shared" ca="1" si="19"/>
        <v>0.12272812694835072</v>
      </c>
      <c r="X281" s="11">
        <f t="shared" ca="1" si="20"/>
        <v>-0.13074069969966623</v>
      </c>
      <c r="Y281" s="11">
        <f t="shared" ca="1" si="21"/>
        <v>2.4344222726864609E-2</v>
      </c>
      <c r="Z281" s="11">
        <f ca="1">$O$4*W281+$O$5*X281+$O$6*Y281</f>
        <v>1.7172307687499808E-2</v>
      </c>
    </row>
    <row r="282" spans="1:26" x14ac:dyDescent="0.35">
      <c r="A282" s="1">
        <v>45936</v>
      </c>
      <c r="B282">
        <v>128</v>
      </c>
      <c r="C282">
        <f>(B282/B281)-1</f>
        <v>0.19626168224299056</v>
      </c>
      <c r="F282">
        <f ca="1">$D$4+$E$4*_xlfn.NORM.S.INV(RAND())</f>
        <v>-0.14823144332450761</v>
      </c>
      <c r="M282" s="1">
        <v>45931</v>
      </c>
      <c r="N282">
        <v>86</v>
      </c>
      <c r="O282">
        <v>122</v>
      </c>
      <c r="P282">
        <v>162</v>
      </c>
      <c r="Q282" s="12">
        <f t="shared" si="18"/>
        <v>0.23483959107740099</v>
      </c>
      <c r="R282" s="12">
        <f t="shared" si="18"/>
        <v>8.552217343816193E-2</v>
      </c>
      <c r="S282" s="12">
        <f t="shared" si="18"/>
        <v>-0.19051832399813312</v>
      </c>
      <c r="W282" s="11">
        <f t="shared" ca="1" si="19"/>
        <v>-6.7037465581683289E-2</v>
      </c>
      <c r="X282" s="11">
        <f t="shared" ca="1" si="20"/>
        <v>0.12198637246864323</v>
      </c>
      <c r="Y282" s="11">
        <f t="shared" ca="1" si="21"/>
        <v>4.1911757375453496E-2</v>
      </c>
      <c r="Z282" s="11">
        <f ca="1">$O$4*W282+$O$5*X282+$O$6*Y282</f>
        <v>2.2354452720555702E-2</v>
      </c>
    </row>
    <row r="283" spans="1:26" x14ac:dyDescent="0.35">
      <c r="A283" s="1">
        <v>45937</v>
      </c>
      <c r="B283">
        <v>190</v>
      </c>
      <c r="C283">
        <f>(B283/B282)-1</f>
        <v>0.484375</v>
      </c>
      <c r="F283">
        <f ca="1">$D$4+$E$4*_xlfn.NORM.S.INV(RAND())</f>
        <v>0.21694376559995543</v>
      </c>
      <c r="M283" s="1">
        <v>45932</v>
      </c>
      <c r="N283">
        <v>70</v>
      </c>
      <c r="O283">
        <v>115</v>
      </c>
      <c r="P283">
        <v>168</v>
      </c>
      <c r="Q283" s="12">
        <f t="shared" si="18"/>
        <v>-0.20585205420414873</v>
      </c>
      <c r="R283" s="12">
        <f t="shared" si="18"/>
        <v>-5.908891637000644E-2</v>
      </c>
      <c r="S283" s="12">
        <f t="shared" si="18"/>
        <v>3.6367644170874791E-2</v>
      </c>
      <c r="W283" s="11">
        <f t="shared" ca="1" si="19"/>
        <v>0.10583080571237198</v>
      </c>
      <c r="X283" s="11">
        <f t="shared" ca="1" si="20"/>
        <v>-6.2810363611277883E-2</v>
      </c>
      <c r="Y283" s="11">
        <f t="shared" ca="1" si="21"/>
        <v>0.10556156177258082</v>
      </c>
      <c r="Z283" s="11">
        <f ca="1">$O$4*W283+$O$5*X283+$O$6*Y283</f>
        <v>5.5157681733339667E-2</v>
      </c>
    </row>
    <row r="284" spans="1:26" x14ac:dyDescent="0.35">
      <c r="A284" s="1">
        <v>45938</v>
      </c>
      <c r="B284">
        <v>168</v>
      </c>
      <c r="C284">
        <f>(B284/B283)-1</f>
        <v>-0.11578947368421055</v>
      </c>
      <c r="F284">
        <f ca="1">$D$4+$E$4*_xlfn.NORM.S.INV(RAND())</f>
        <v>0.43290843131539697</v>
      </c>
      <c r="M284" s="1">
        <v>45933</v>
      </c>
      <c r="N284">
        <v>62</v>
      </c>
      <c r="O284">
        <v>122</v>
      </c>
      <c r="P284">
        <v>195</v>
      </c>
      <c r="Q284" s="12">
        <f t="shared" si="18"/>
        <v>-0.12136085700426748</v>
      </c>
      <c r="R284" s="12">
        <f t="shared" si="18"/>
        <v>5.9088916370006579E-2</v>
      </c>
      <c r="S284" s="12">
        <f t="shared" si="18"/>
        <v>0.14903557916048796</v>
      </c>
      <c r="W284" s="11">
        <f t="shared" ca="1" si="19"/>
        <v>-3.4949633106002779E-3</v>
      </c>
      <c r="X284" s="11">
        <f t="shared" ca="1" si="20"/>
        <v>9.5524401915393325E-2</v>
      </c>
      <c r="Y284" s="11">
        <f t="shared" ca="1" si="21"/>
        <v>-2.7943643724559292E-2</v>
      </c>
      <c r="Z284" s="11">
        <f ca="1">$O$4*W284+$O$5*X284+$O$6*Y284</f>
        <v>1.8876242133010097E-2</v>
      </c>
    </row>
    <row r="285" spans="1:26" x14ac:dyDescent="0.35">
      <c r="A285" s="1">
        <v>45939</v>
      </c>
      <c r="B285">
        <v>117</v>
      </c>
      <c r="C285">
        <f>(B285/B284)-1</f>
        <v>-0.3035714285714286</v>
      </c>
      <c r="F285">
        <f ca="1">$D$4+$E$4*_xlfn.NORM.S.INV(RAND())</f>
        <v>0.10101030550493866</v>
      </c>
      <c r="M285" s="1">
        <v>45934</v>
      </c>
      <c r="N285">
        <v>81</v>
      </c>
      <c r="O285">
        <v>128</v>
      </c>
      <c r="P285">
        <v>168</v>
      </c>
      <c r="Q285" s="12">
        <f t="shared" si="18"/>
        <v>0.26731476962734718</v>
      </c>
      <c r="R285" s="12">
        <f t="shared" si="18"/>
        <v>4.8009219186360662E-2</v>
      </c>
      <c r="S285" s="12">
        <f t="shared" si="18"/>
        <v>-0.14903557916048782</v>
      </c>
      <c r="W285" s="11">
        <f t="shared" ca="1" si="19"/>
        <v>5.4716590054847851E-2</v>
      </c>
      <c r="X285" s="11">
        <f t="shared" ca="1" si="20"/>
        <v>3.3433357354476063E-2</v>
      </c>
      <c r="Y285" s="11">
        <f t="shared" ca="1" si="21"/>
        <v>-4.8356976219541395E-2</v>
      </c>
      <c r="Z285" s="11">
        <f ca="1">$O$4*W285+$O$5*X285+$O$6*Y285</f>
        <v>1.7409550362419542E-2</v>
      </c>
    </row>
    <row r="286" spans="1:26" x14ac:dyDescent="0.35">
      <c r="A286" s="1">
        <v>45940</v>
      </c>
      <c r="B286">
        <v>105</v>
      </c>
      <c r="C286">
        <f>(B286/B285)-1</f>
        <v>-0.10256410256410253</v>
      </c>
      <c r="F286">
        <f ca="1">$D$4+$E$4*_xlfn.NORM.S.INV(RAND())</f>
        <v>-0.51352482814002409</v>
      </c>
      <c r="M286" s="1">
        <v>45935</v>
      </c>
      <c r="N286">
        <v>68</v>
      </c>
      <c r="O286">
        <v>119</v>
      </c>
      <c r="P286">
        <v>181</v>
      </c>
      <c r="Q286" s="12">
        <f t="shared" si="18"/>
        <v>-0.17494144949633211</v>
      </c>
      <c r="R286" s="12">
        <f t="shared" si="18"/>
        <v>-7.2906770808087787E-2</v>
      </c>
      <c r="S286" s="12">
        <f t="shared" si="18"/>
        <v>7.4533051862566771E-2</v>
      </c>
      <c r="W286" s="11">
        <f t="shared" ca="1" si="19"/>
        <v>-0.26029944017867668</v>
      </c>
      <c r="X286" s="11">
        <f t="shared" ca="1" si="20"/>
        <v>-0.11943690768826251</v>
      </c>
      <c r="Y286" s="11">
        <f t="shared" ca="1" si="21"/>
        <v>-1.6702594947256284E-3</v>
      </c>
      <c r="Z286" s="11">
        <f ca="1">$O$4*W286+$O$5*X286+$O$6*Y286</f>
        <v>-0.1404519262263671</v>
      </c>
    </row>
    <row r="287" spans="1:26" x14ac:dyDescent="0.35">
      <c r="A287" s="1">
        <v>45941</v>
      </c>
      <c r="B287">
        <v>190</v>
      </c>
      <c r="C287">
        <f>(B287/B286)-1</f>
        <v>0.80952380952380953</v>
      </c>
      <c r="F287">
        <f ca="1">$D$4+$E$4*_xlfn.NORM.S.INV(RAND())</f>
        <v>-8.9488317148961258E-2</v>
      </c>
      <c r="M287" s="1">
        <v>45936</v>
      </c>
      <c r="N287">
        <v>69</v>
      </c>
      <c r="O287">
        <v>117</v>
      </c>
      <c r="P287">
        <v>197</v>
      </c>
      <c r="Q287" s="12">
        <f t="shared" si="18"/>
        <v>1.4598799421152631E-2</v>
      </c>
      <c r="R287" s="12">
        <f t="shared" si="18"/>
        <v>-1.694955831377332E-2</v>
      </c>
      <c r="S287" s="12">
        <f t="shared" si="18"/>
        <v>8.4706697472162751E-2</v>
      </c>
      <c r="W287" s="11">
        <f t="shared" ca="1" si="19"/>
        <v>0.14866320846422923</v>
      </c>
      <c r="X287" s="11">
        <f t="shared" ca="1" si="20"/>
        <v>4.4018553709452915E-2</v>
      </c>
      <c r="Y287" s="11">
        <f t="shared" ca="1" si="21"/>
        <v>-4.812748490563009E-2</v>
      </c>
      <c r="Z287" s="11">
        <f ca="1">$O$4*W287+$O$5*X287+$O$6*Y287</f>
        <v>5.8232604026838539E-2</v>
      </c>
    </row>
    <row r="288" spans="1:26" x14ac:dyDescent="0.35">
      <c r="A288" s="1">
        <v>45942</v>
      </c>
      <c r="B288">
        <v>189</v>
      </c>
      <c r="C288">
        <f>(B288/B287)-1</f>
        <v>-5.2631578947368585E-3</v>
      </c>
      <c r="F288">
        <f ca="1">$D$4+$E$4*_xlfn.NORM.S.INV(RAND())</f>
        <v>0.40737429494742883</v>
      </c>
      <c r="M288" s="1">
        <v>45937</v>
      </c>
      <c r="N288">
        <v>62</v>
      </c>
      <c r="O288">
        <v>102</v>
      </c>
      <c r="P288">
        <v>180</v>
      </c>
      <c r="Q288" s="12">
        <f t="shared" si="18"/>
        <v>-0.10697211955216783</v>
      </c>
      <c r="R288" s="12">
        <f t="shared" si="18"/>
        <v>-0.13720112151348501</v>
      </c>
      <c r="S288" s="12">
        <f t="shared" si="18"/>
        <v>-9.024687784777817E-2</v>
      </c>
      <c r="W288" s="11">
        <f t="shared" ca="1" si="19"/>
        <v>5.7850236468774484E-2</v>
      </c>
      <c r="X288" s="11">
        <f t="shared" ca="1" si="20"/>
        <v>-8.6421123676727208E-3</v>
      </c>
      <c r="Y288" s="11">
        <f t="shared" ca="1" si="21"/>
        <v>0.1726449192442148</v>
      </c>
      <c r="Z288" s="11">
        <f ca="1">$O$4*W288+$O$5*X288+$O$6*Y288</f>
        <v>7.234093665047242E-2</v>
      </c>
    </row>
    <row r="289" spans="1:26" x14ac:dyDescent="0.35">
      <c r="A289" s="1">
        <v>45943</v>
      </c>
      <c r="B289">
        <v>132</v>
      </c>
      <c r="C289">
        <f>(B289/B288)-1</f>
        <v>-0.30158730158730163</v>
      </c>
      <c r="F289">
        <f ca="1">$D$4+$E$4*_xlfn.NORM.S.INV(RAND())</f>
        <v>-0.55296261627976928</v>
      </c>
      <c r="M289" s="1">
        <v>45938</v>
      </c>
      <c r="N289">
        <v>65</v>
      </c>
      <c r="O289">
        <v>117</v>
      </c>
      <c r="P289">
        <v>179</v>
      </c>
      <c r="Q289" s="12">
        <f t="shared" si="18"/>
        <v>4.7252884850545511E-2</v>
      </c>
      <c r="R289" s="12">
        <f t="shared" si="18"/>
        <v>0.13720112151348496</v>
      </c>
      <c r="S289" s="12">
        <f t="shared" si="18"/>
        <v>-5.5710450494553601E-3</v>
      </c>
      <c r="W289" s="11">
        <f t="shared" ca="1" si="19"/>
        <v>7.934715642276019E-2</v>
      </c>
      <c r="X289" s="11">
        <f t="shared" ca="1" si="20"/>
        <v>4.7214619535025627E-2</v>
      </c>
      <c r="Y289" s="11">
        <f t="shared" ca="1" si="21"/>
        <v>-3.0883241271091662E-2</v>
      </c>
      <c r="Z289" s="11">
        <f ca="1">$O$4*W289+$O$5*X289+$O$6*Y289</f>
        <v>3.6638276048284263E-2</v>
      </c>
    </row>
    <row r="290" spans="1:26" x14ac:dyDescent="0.35">
      <c r="A290" s="1">
        <v>45944</v>
      </c>
      <c r="B290">
        <v>131</v>
      </c>
      <c r="C290">
        <f>(B290/B289)-1</f>
        <v>-7.575757575757569E-3</v>
      </c>
      <c r="F290">
        <f ca="1">$D$4+$E$4*_xlfn.NORM.S.INV(RAND())</f>
        <v>0.1680273236974264</v>
      </c>
      <c r="M290" s="1">
        <v>45939</v>
      </c>
      <c r="N290">
        <v>77</v>
      </c>
      <c r="O290">
        <v>125</v>
      </c>
      <c r="P290">
        <v>166</v>
      </c>
      <c r="Q290" s="12">
        <f t="shared" si="18"/>
        <v>0.16941815195804674</v>
      </c>
      <c r="R290" s="12">
        <f t="shared" si="18"/>
        <v>6.6139802504544987E-2</v>
      </c>
      <c r="S290" s="12">
        <f t="shared" si="18"/>
        <v>-7.5398017484211738E-2</v>
      </c>
      <c r="W290" s="11">
        <f t="shared" ca="1" si="19"/>
        <v>8.5337653116355494E-2</v>
      </c>
      <c r="X290" s="11">
        <f t="shared" ca="1" si="20"/>
        <v>-6.6350344251845939E-3</v>
      </c>
      <c r="Y290" s="11">
        <f t="shared" ca="1" si="21"/>
        <v>0.1692233048022723</v>
      </c>
      <c r="Z290" s="11">
        <f ca="1">$O$4*W290+$O$5*X290+$O$6*Y290</f>
        <v>8.2911542359668508E-2</v>
      </c>
    </row>
    <row r="291" spans="1:26" x14ac:dyDescent="0.35">
      <c r="A291" s="1">
        <v>45945</v>
      </c>
      <c r="B291">
        <v>158</v>
      </c>
      <c r="C291">
        <f>(B291/B290)-1</f>
        <v>0.20610687022900764</v>
      </c>
      <c r="F291">
        <f ca="1">$D$4+$E$4*_xlfn.NORM.S.INV(RAND())</f>
        <v>-0.10764411088429003</v>
      </c>
      <c r="M291" s="1">
        <v>45940</v>
      </c>
      <c r="N291">
        <v>61</v>
      </c>
      <c r="O291">
        <v>124</v>
      </c>
      <c r="P291">
        <v>184</v>
      </c>
      <c r="Q291" s="12">
        <f t="shared" si="18"/>
        <v>-0.23293155768037255</v>
      </c>
      <c r="R291" s="12">
        <f t="shared" si="18"/>
        <v>-8.0321716972642666E-3</v>
      </c>
      <c r="S291" s="12">
        <f t="shared" si="18"/>
        <v>0.1029479692524424</v>
      </c>
      <c r="W291" s="11">
        <f t="shared" ca="1" si="19"/>
        <v>-6.1961804386921712E-2</v>
      </c>
      <c r="X291" s="11">
        <f t="shared" ca="1" si="20"/>
        <v>-4.5115549609898047E-2</v>
      </c>
      <c r="Y291" s="11">
        <f t="shared" ca="1" si="21"/>
        <v>0.10460552983348417</v>
      </c>
      <c r="Z291" s="11">
        <f ca="1">$O$4*W291+$O$5*X291+$O$6*Y291</f>
        <v>-6.9377276876928518E-3</v>
      </c>
    </row>
    <row r="292" spans="1:26" x14ac:dyDescent="0.35">
      <c r="A292" s="1">
        <v>45946</v>
      </c>
      <c r="B292">
        <v>183</v>
      </c>
      <c r="C292">
        <f>(B292/B291)-1</f>
        <v>0.15822784810126578</v>
      </c>
      <c r="F292">
        <f ca="1">$D$4+$E$4*_xlfn.NORM.S.INV(RAND())</f>
        <v>5.2943711362007602E-2</v>
      </c>
      <c r="M292" s="1">
        <v>45941</v>
      </c>
      <c r="N292">
        <v>67</v>
      </c>
      <c r="O292">
        <v>111</v>
      </c>
      <c r="P292">
        <v>170</v>
      </c>
      <c r="Q292" s="12">
        <f t="shared" si="18"/>
        <v>9.3818755217654912E-2</v>
      </c>
      <c r="R292" s="12">
        <f t="shared" si="18"/>
        <v>-0.11075136429270276</v>
      </c>
      <c r="S292" s="12">
        <f t="shared" si="18"/>
        <v>-7.9137320558723856E-2</v>
      </c>
      <c r="W292" s="11">
        <f t="shared" ca="1" si="19"/>
        <v>0.30063760631823022</v>
      </c>
      <c r="X292" s="11">
        <f t="shared" ca="1" si="20"/>
        <v>0.16834287575981971</v>
      </c>
      <c r="Y292" s="11">
        <f t="shared" ca="1" si="21"/>
        <v>6.5370224938402458E-2</v>
      </c>
      <c r="Z292" s="11">
        <f ca="1">$O$4*W292+$O$5*X292+$O$6*Y292</f>
        <v>0.19036897273675873</v>
      </c>
    </row>
    <row r="293" spans="1:26" x14ac:dyDescent="0.35">
      <c r="A293" s="1">
        <v>45947</v>
      </c>
      <c r="B293">
        <v>115</v>
      </c>
      <c r="C293">
        <f>(B293/B292)-1</f>
        <v>-0.37158469945355188</v>
      </c>
      <c r="F293">
        <f ca="1">$D$4+$E$4*_xlfn.NORM.S.INV(RAND())</f>
        <v>0.11095255618813231</v>
      </c>
      <c r="M293" s="1">
        <v>45942</v>
      </c>
      <c r="N293">
        <v>68</v>
      </c>
      <c r="O293">
        <v>109</v>
      </c>
      <c r="P293">
        <v>163</v>
      </c>
      <c r="Q293" s="12">
        <f t="shared" si="18"/>
        <v>1.4815085785140682E-2</v>
      </c>
      <c r="R293" s="12">
        <f t="shared" si="18"/>
        <v>-1.8182319083190474E-2</v>
      </c>
      <c r="S293" s="12">
        <f t="shared" si="18"/>
        <v>-4.204823624349939E-2</v>
      </c>
      <c r="W293" s="11">
        <f t="shared" ca="1" si="19"/>
        <v>0.19387289436039645</v>
      </c>
      <c r="X293" s="11">
        <f t="shared" ca="1" si="20"/>
        <v>0.19766148319065649</v>
      </c>
      <c r="Y293" s="11">
        <f t="shared" ca="1" si="21"/>
        <v>7.6998426988594687E-2</v>
      </c>
      <c r="Z293" s="11">
        <f ca="1">$O$4*W293+$O$5*X293+$O$6*Y293</f>
        <v>0.15994713079793393</v>
      </c>
    </row>
    <row r="294" spans="1:26" x14ac:dyDescent="0.35">
      <c r="A294" s="1">
        <v>45948</v>
      </c>
      <c r="B294">
        <v>101</v>
      </c>
      <c r="C294">
        <f>(B294/B293)-1</f>
        <v>-0.12173913043478257</v>
      </c>
      <c r="F294">
        <f ca="1">$D$4+$E$4*_xlfn.NORM.S.INV(RAND())</f>
        <v>5.4674766664877604E-2</v>
      </c>
      <c r="M294" s="1">
        <v>45943</v>
      </c>
      <c r="N294">
        <v>68</v>
      </c>
      <c r="O294">
        <v>125</v>
      </c>
      <c r="P294">
        <v>188</v>
      </c>
      <c r="Q294" s="12">
        <f t="shared" si="18"/>
        <v>0</v>
      </c>
      <c r="R294" s="12">
        <f t="shared" si="18"/>
        <v>0.13696585507315742</v>
      </c>
      <c r="S294" s="12">
        <f t="shared" si="18"/>
        <v>0.14269176202318687</v>
      </c>
      <c r="W294" s="11">
        <f t="shared" ca="1" si="19"/>
        <v>0.28496154866917278</v>
      </c>
      <c r="X294" s="11">
        <f t="shared" ca="1" si="20"/>
        <v>3.2764124378297392E-2</v>
      </c>
      <c r="Y294" s="11">
        <f t="shared" ca="1" si="21"/>
        <v>0.1081197098468832</v>
      </c>
      <c r="Z294" s="11">
        <f ca="1">$O$4*W294+$O$5*X294+$O$6*Y294</f>
        <v>0.15624976973522328</v>
      </c>
    </row>
    <row r="295" spans="1:26" x14ac:dyDescent="0.35">
      <c r="A295" s="1">
        <v>45949</v>
      </c>
      <c r="B295">
        <v>129</v>
      </c>
      <c r="C295">
        <f>(B295/B294)-1</f>
        <v>0.27722772277227725</v>
      </c>
      <c r="F295">
        <f ca="1">$D$4+$E$4*_xlfn.NORM.S.INV(RAND())</f>
        <v>7.6160363385507676E-2</v>
      </c>
      <c r="M295" s="1">
        <v>45944</v>
      </c>
      <c r="N295">
        <v>71</v>
      </c>
      <c r="O295">
        <v>115</v>
      </c>
      <c r="P295">
        <v>192</v>
      </c>
      <c r="Q295" s="12">
        <f t="shared" si="18"/>
        <v>4.3172171865208782E-2</v>
      </c>
      <c r="R295" s="12">
        <f t="shared" si="18"/>
        <v>-8.3381608939051013E-2</v>
      </c>
      <c r="S295" s="12">
        <f t="shared" si="18"/>
        <v>2.1053409197832263E-2</v>
      </c>
      <c r="W295" s="11">
        <f t="shared" ca="1" si="19"/>
        <v>0.1521951870063295</v>
      </c>
      <c r="X295" s="11">
        <f t="shared" ca="1" si="20"/>
        <v>-0.10471015279763085</v>
      </c>
      <c r="Y295" s="11">
        <f t="shared" ca="1" si="21"/>
        <v>-0.18886413721645398</v>
      </c>
      <c r="Z295" s="11">
        <f ca="1">$O$4*W295+$O$5*X295+$O$6*Y295</f>
        <v>-2.7194212201693643E-2</v>
      </c>
    </row>
    <row r="296" spans="1:26" x14ac:dyDescent="0.35">
      <c r="A296" s="1">
        <v>45950</v>
      </c>
      <c r="B296">
        <v>124</v>
      </c>
      <c r="C296">
        <f>(B296/B295)-1</f>
        <v>-3.8759689922480578E-2</v>
      </c>
      <c r="F296">
        <f ca="1">$D$4+$E$4*_xlfn.NORM.S.INV(RAND())</f>
        <v>-0.23987651542365435</v>
      </c>
      <c r="M296" s="1">
        <v>45945</v>
      </c>
      <c r="N296">
        <v>63</v>
      </c>
      <c r="O296">
        <v>105</v>
      </c>
      <c r="P296">
        <v>152</v>
      </c>
      <c r="Q296" s="12">
        <f t="shared" si="18"/>
        <v>-0.11954515064978269</v>
      </c>
      <c r="R296" s="12">
        <f t="shared" si="18"/>
        <v>-9.0971778205726758E-2</v>
      </c>
      <c r="S296" s="12">
        <f t="shared" si="18"/>
        <v>-0.23361485118150521</v>
      </c>
      <c r="W296" s="11">
        <f t="shared" ca="1" si="19"/>
        <v>0.33097550715719354</v>
      </c>
      <c r="X296" s="11">
        <f t="shared" ca="1" si="20"/>
        <v>-0.14718643965243144</v>
      </c>
      <c r="Y296" s="11">
        <f t="shared" ca="1" si="21"/>
        <v>-4.0305580550886476E-2</v>
      </c>
      <c r="Z296" s="11">
        <f ca="1">$O$4*W296+$O$5*X296+$O$6*Y296</f>
        <v>7.6142596801882054E-2</v>
      </c>
    </row>
    <row r="297" spans="1:26" x14ac:dyDescent="0.35">
      <c r="A297" s="1">
        <v>45951</v>
      </c>
      <c r="B297">
        <v>156</v>
      </c>
      <c r="C297">
        <f>(B297/B296)-1</f>
        <v>0.25806451612903225</v>
      </c>
      <c r="F297">
        <f ca="1">$D$4+$E$4*_xlfn.NORM.S.INV(RAND())</f>
        <v>-0.3779998908621624</v>
      </c>
      <c r="M297" s="1">
        <v>45946</v>
      </c>
      <c r="N297">
        <v>67</v>
      </c>
      <c r="O297">
        <v>108</v>
      </c>
      <c r="P297">
        <v>155</v>
      </c>
      <c r="Q297" s="12">
        <f t="shared" si="18"/>
        <v>6.1557892999433365E-2</v>
      </c>
      <c r="R297" s="12">
        <f t="shared" si="18"/>
        <v>2.8170876966696224E-2</v>
      </c>
      <c r="S297" s="12">
        <f t="shared" si="18"/>
        <v>1.9544596072970131E-2</v>
      </c>
      <c r="W297" s="11">
        <f t="shared" ca="1" si="19"/>
        <v>5.964640561269989E-2</v>
      </c>
      <c r="X297" s="11">
        <f t="shared" ca="1" si="20"/>
        <v>0.10846767830187957</v>
      </c>
      <c r="Y297" s="11">
        <f t="shared" ca="1" si="21"/>
        <v>-0.16716746578924327</v>
      </c>
      <c r="Z297" s="11">
        <f ca="1">$O$4*W297+$O$5*X297+$O$6*Y297</f>
        <v>6.2486259988708479E-3</v>
      </c>
    </row>
    <row r="298" spans="1:26" x14ac:dyDescent="0.35">
      <c r="A298" s="1">
        <v>45952</v>
      </c>
      <c r="B298">
        <v>173</v>
      </c>
      <c r="C298">
        <f>(B298/B297)-1</f>
        <v>0.10897435897435903</v>
      </c>
      <c r="F298">
        <f ca="1">$D$4+$E$4*_xlfn.NORM.S.INV(RAND())</f>
        <v>0.48927630687301649</v>
      </c>
      <c r="M298" s="1">
        <v>45947</v>
      </c>
      <c r="N298">
        <v>81</v>
      </c>
      <c r="O298">
        <v>129</v>
      </c>
      <c r="P298">
        <v>200</v>
      </c>
      <c r="Q298" s="12">
        <f t="shared" si="18"/>
        <v>0.18975653528147265</v>
      </c>
      <c r="R298" s="12">
        <f t="shared" si="18"/>
        <v>0.17768117723745241</v>
      </c>
      <c r="S298" s="12">
        <f t="shared" si="18"/>
        <v>0.25489224962879004</v>
      </c>
      <c r="W298" s="11">
        <f t="shared" ca="1" si="19"/>
        <v>6.1979619013881083E-2</v>
      </c>
      <c r="X298" s="11">
        <f t="shared" ca="1" si="20"/>
        <v>-0.10461619833966158</v>
      </c>
      <c r="Y298" s="11">
        <f t="shared" ca="1" si="21"/>
        <v>-9.8513691559596606E-2</v>
      </c>
      <c r="Z298" s="11">
        <f ca="1">$O$4*W298+$O$5*X298+$O$6*Y298</f>
        <v>-3.6147119364225024E-2</v>
      </c>
    </row>
    <row r="299" spans="1:26" x14ac:dyDescent="0.35">
      <c r="A299" s="1">
        <v>45953</v>
      </c>
      <c r="B299">
        <v>176</v>
      </c>
      <c r="C299">
        <f>(B299/B298)-1</f>
        <v>1.7341040462427681E-2</v>
      </c>
      <c r="F299">
        <f ca="1">$D$4+$E$4*_xlfn.NORM.S.INV(RAND())</f>
        <v>0.19722242481817936</v>
      </c>
      <c r="M299" s="1">
        <v>45948</v>
      </c>
      <c r="N299">
        <v>62</v>
      </c>
      <c r="O299">
        <v>106</v>
      </c>
      <c r="P299">
        <v>155</v>
      </c>
      <c r="Q299" s="12">
        <f t="shared" si="18"/>
        <v>-0.26731476962734729</v>
      </c>
      <c r="R299" s="12">
        <f t="shared" si="18"/>
        <v>-0.19637331024960494</v>
      </c>
      <c r="S299" s="12">
        <f t="shared" si="18"/>
        <v>-0.25489224962879004</v>
      </c>
      <c r="W299" s="11">
        <f t="shared" ca="1" si="19"/>
        <v>-0.17190936650621344</v>
      </c>
      <c r="X299" s="11">
        <f t="shared" ca="1" si="20"/>
        <v>0.1068518738735507</v>
      </c>
      <c r="Y299" s="11">
        <f t="shared" ca="1" si="21"/>
        <v>0.23664780608049904</v>
      </c>
      <c r="Z299" s="11">
        <f ca="1">$O$4*W299+$O$5*X299+$O$6*Y299</f>
        <v>3.4286157383729539E-2</v>
      </c>
    </row>
    <row r="300" spans="1:26" x14ac:dyDescent="0.35">
      <c r="A300" s="1">
        <v>45954</v>
      </c>
      <c r="B300">
        <v>139</v>
      </c>
      <c r="C300">
        <f>(B300/B299)-1</f>
        <v>-0.21022727272727271</v>
      </c>
      <c r="F300">
        <f ca="1">$D$4+$E$4*_xlfn.NORM.S.INV(RAND())</f>
        <v>-0.50238622317346271</v>
      </c>
      <c r="M300" s="1">
        <v>45949</v>
      </c>
      <c r="N300">
        <v>84</v>
      </c>
      <c r="O300">
        <v>127</v>
      </c>
      <c r="P300">
        <v>154</v>
      </c>
      <c r="Q300" s="12">
        <f t="shared" si="18"/>
        <v>0.30368241379822197</v>
      </c>
      <c r="R300" s="12">
        <f t="shared" si="18"/>
        <v>0.18074799234652419</v>
      </c>
      <c r="S300" s="12">
        <f t="shared" si="18"/>
        <v>-6.4725145056174788E-3</v>
      </c>
      <c r="W300" s="11">
        <f t="shared" ca="1" si="19"/>
        <v>-0.11055962664320616</v>
      </c>
      <c r="X300" s="11">
        <f t="shared" ca="1" si="20"/>
        <v>9.7179487119365388E-2</v>
      </c>
      <c r="Y300" s="11">
        <f t="shared" ca="1" si="21"/>
        <v>0.14472217143979019</v>
      </c>
      <c r="Z300" s="11">
        <f ca="1">$O$4*W300+$O$5*X300+$O$6*Y300</f>
        <v>2.8346646910464204E-2</v>
      </c>
    </row>
    <row r="301" spans="1:26" x14ac:dyDescent="0.35">
      <c r="A301" s="1">
        <v>45955</v>
      </c>
      <c r="B301">
        <v>198</v>
      </c>
      <c r="C301">
        <f>(B301/B300)-1</f>
        <v>0.42446043165467628</v>
      </c>
      <c r="F301">
        <f ca="1">$D$4+$E$4*_xlfn.NORM.S.INV(RAND())</f>
        <v>0.1927383754871278</v>
      </c>
      <c r="M301" s="1">
        <v>45950</v>
      </c>
      <c r="N301">
        <v>79</v>
      </c>
      <c r="O301">
        <v>105</v>
      </c>
      <c r="P301">
        <v>197</v>
      </c>
      <c r="Q301" s="12">
        <f t="shared" si="18"/>
        <v>-6.136894637629213E-2</v>
      </c>
      <c r="R301" s="12">
        <f t="shared" si="18"/>
        <v>-0.19022673630106793</v>
      </c>
      <c r="S301" s="12">
        <f t="shared" si="18"/>
        <v>0.24625112632435939</v>
      </c>
      <c r="W301" s="11">
        <f t="shared" ca="1" si="19"/>
        <v>0.10672185606138176</v>
      </c>
      <c r="X301" s="11">
        <f t="shared" ca="1" si="20"/>
        <v>0.10846526119100816</v>
      </c>
      <c r="Y301" s="11">
        <f t="shared" ca="1" si="21"/>
        <v>-7.0756997626354345E-2</v>
      </c>
      <c r="Z301" s="11">
        <f ca="1">$O$4*W301+$O$5*X301+$O$6*Y301</f>
        <v>5.4001221493948849E-2</v>
      </c>
    </row>
    <row r="302" spans="1:26" x14ac:dyDescent="0.35">
      <c r="A302" s="1">
        <v>45956</v>
      </c>
      <c r="B302">
        <v>169</v>
      </c>
      <c r="C302">
        <f>(B302/B301)-1</f>
        <v>-0.14646464646464652</v>
      </c>
      <c r="F302">
        <f ca="1">$D$4+$E$4*_xlfn.NORM.S.INV(RAND())</f>
        <v>-3.5990147939185216E-2</v>
      </c>
      <c r="M302" s="1">
        <v>45951</v>
      </c>
      <c r="N302">
        <v>73</v>
      </c>
      <c r="O302">
        <v>108</v>
      </c>
      <c r="P302">
        <v>188</v>
      </c>
      <c r="Q302" s="12">
        <f t="shared" si="18"/>
        <v>-7.8988411318630325E-2</v>
      </c>
      <c r="R302" s="12">
        <f t="shared" si="18"/>
        <v>2.8170876966696224E-2</v>
      </c>
      <c r="S302" s="12">
        <f t="shared" si="18"/>
        <v>-4.6761765908039328E-2</v>
      </c>
      <c r="W302" s="11">
        <f t="shared" ca="1" si="19"/>
        <v>-1.15268871413348E-3</v>
      </c>
      <c r="X302" s="11">
        <f t="shared" ca="1" si="20"/>
        <v>-4.530447268490545E-2</v>
      </c>
      <c r="Y302" s="11">
        <f t="shared" ca="1" si="21"/>
        <v>0.15073790791445241</v>
      </c>
      <c r="Z302" s="11">
        <f ca="1">$O$4*W302+$O$5*X302+$O$6*Y302</f>
        <v>3.116895508321069E-2</v>
      </c>
    </row>
    <row r="303" spans="1:26" x14ac:dyDescent="0.35">
      <c r="A303" s="1">
        <v>45957</v>
      </c>
      <c r="B303">
        <v>114</v>
      </c>
      <c r="C303">
        <f>(B303/B302)-1</f>
        <v>-0.32544378698224852</v>
      </c>
      <c r="F303">
        <f ca="1">$D$4+$E$4*_xlfn.NORM.S.INV(RAND())</f>
        <v>-0.191382232531779</v>
      </c>
      <c r="M303" s="1">
        <v>45952</v>
      </c>
      <c r="N303">
        <v>66</v>
      </c>
      <c r="O303">
        <v>110</v>
      </c>
      <c r="P303">
        <v>155</v>
      </c>
      <c r="Q303" s="12">
        <f t="shared" si="18"/>
        <v>-0.10080469912196564</v>
      </c>
      <c r="R303" s="12">
        <f t="shared" si="18"/>
        <v>1.8349138668196617E-2</v>
      </c>
      <c r="S303" s="12">
        <f t="shared" si="18"/>
        <v>-0.19301684591070253</v>
      </c>
      <c r="W303" s="11">
        <f t="shared" ca="1" si="19"/>
        <v>0.22132601565197413</v>
      </c>
      <c r="X303" s="11">
        <f t="shared" ca="1" si="20"/>
        <v>7.9746024135285185E-2</v>
      </c>
      <c r="Y303" s="11">
        <f t="shared" ca="1" si="21"/>
        <v>6.5967563510980654E-2</v>
      </c>
      <c r="Z303" s="11">
        <f ca="1">$O$4*W303+$O$5*X303+$O$6*Y303</f>
        <v>0.13224448255466942</v>
      </c>
    </row>
    <row r="304" spans="1:26" x14ac:dyDescent="0.35">
      <c r="A304" s="1">
        <v>45958</v>
      </c>
      <c r="B304">
        <v>143</v>
      </c>
      <c r="C304">
        <f>(B304/B303)-1</f>
        <v>0.2543859649122806</v>
      </c>
      <c r="F304">
        <f ca="1">$D$4+$E$4*_xlfn.NORM.S.INV(RAND())</f>
        <v>-8.444444298972141E-2</v>
      </c>
      <c r="M304" s="1">
        <v>45953</v>
      </c>
      <c r="N304">
        <v>61</v>
      </c>
      <c r="O304">
        <v>125</v>
      </c>
      <c r="P304">
        <v>193</v>
      </c>
      <c r="Q304" s="12">
        <f t="shared" si="18"/>
        <v>-7.8780877853114342E-2</v>
      </c>
      <c r="R304" s="12">
        <f t="shared" si="18"/>
        <v>0.127833371509885</v>
      </c>
      <c r="S304" s="12">
        <f t="shared" si="18"/>
        <v>0.21926507198563891</v>
      </c>
      <c r="W304" s="11">
        <f t="shared" ca="1" si="19"/>
        <v>0.38198238128400724</v>
      </c>
      <c r="X304" s="11">
        <f t="shared" ca="1" si="20"/>
        <v>0.20391377398390709</v>
      </c>
      <c r="Y304" s="11">
        <f t="shared" ca="1" si="21"/>
        <v>-2.848449862765107E-2</v>
      </c>
      <c r="Z304" s="11">
        <f ca="1">$O$4*W304+$O$5*X304+$O$6*Y304</f>
        <v>0.20542173512047973</v>
      </c>
    </row>
    <row r="305" spans="1:26" x14ac:dyDescent="0.35">
      <c r="A305" s="1">
        <v>45959</v>
      </c>
      <c r="B305">
        <v>170</v>
      </c>
      <c r="C305">
        <f>(B305/B304)-1</f>
        <v>0.18881118881118875</v>
      </c>
      <c r="F305">
        <f ca="1">$D$4+$E$4*_xlfn.NORM.S.INV(RAND())</f>
        <v>0.22691610645449684</v>
      </c>
      <c r="M305" s="1">
        <v>45954</v>
      </c>
      <c r="N305">
        <v>61</v>
      </c>
      <c r="O305">
        <v>106</v>
      </c>
      <c r="P305">
        <v>198</v>
      </c>
      <c r="Q305" s="12">
        <f t="shared" si="18"/>
        <v>0</v>
      </c>
      <c r="R305" s="12">
        <f t="shared" si="18"/>
        <v>-0.16487464319023401</v>
      </c>
      <c r="S305" s="12">
        <f t="shared" si="18"/>
        <v>2.5576841789649776E-2</v>
      </c>
      <c r="W305" s="11">
        <f t="shared" ca="1" si="19"/>
        <v>-4.617423829703953E-3</v>
      </c>
      <c r="X305" s="11">
        <f t="shared" ca="1" si="20"/>
        <v>0.14094170666052858</v>
      </c>
      <c r="Y305" s="11">
        <f t="shared" ca="1" si="21"/>
        <v>8.7785241547904097E-2</v>
      </c>
      <c r="Z305" s="11">
        <f ca="1">$O$4*W305+$O$5*X305+$O$6*Y305</f>
        <v>6.6771114930648218E-2</v>
      </c>
    </row>
    <row r="306" spans="1:26" x14ac:dyDescent="0.35">
      <c r="A306" s="1">
        <v>45960</v>
      </c>
      <c r="B306">
        <v>156</v>
      </c>
      <c r="C306">
        <f>(B306/B305)-1</f>
        <v>-8.2352941176470629E-2</v>
      </c>
      <c r="F306">
        <f ca="1">$D$4+$E$4*_xlfn.NORM.S.INV(RAND())</f>
        <v>0.34249889122307259</v>
      </c>
      <c r="M306" s="1">
        <v>45955</v>
      </c>
      <c r="N306">
        <v>68</v>
      </c>
      <c r="O306">
        <v>127</v>
      </c>
      <c r="P306">
        <v>170</v>
      </c>
      <c r="Q306" s="12">
        <f t="shared" si="18"/>
        <v>0.10863384100279537</v>
      </c>
      <c r="R306" s="12">
        <f t="shared" si="18"/>
        <v>0.18074799234652419</v>
      </c>
      <c r="S306" s="12">
        <f t="shared" si="18"/>
        <v>-0.15246859364427351</v>
      </c>
      <c r="W306" s="11">
        <f t="shared" ca="1" si="19"/>
        <v>0.25559195566417459</v>
      </c>
      <c r="X306" s="11">
        <f t="shared" ca="1" si="20"/>
        <v>9.8632966371772213E-2</v>
      </c>
      <c r="Y306" s="11">
        <f t="shared" ca="1" si="21"/>
        <v>4.5802305620227315E-2</v>
      </c>
      <c r="Z306" s="11">
        <f ca="1">$O$4*W306+$O$5*X306+$O$6*Y306</f>
        <v>0.14556736386326971</v>
      </c>
    </row>
    <row r="307" spans="1:26" x14ac:dyDescent="0.35">
      <c r="A307" s="1">
        <v>45961</v>
      </c>
      <c r="B307">
        <v>140</v>
      </c>
      <c r="C307">
        <f>(B307/B306)-1</f>
        <v>-0.10256410256410253</v>
      </c>
      <c r="F307">
        <f ca="1">$D$4+$E$4*_xlfn.NORM.S.INV(RAND())</f>
        <v>0.30409492877264488</v>
      </c>
      <c r="M307" s="1">
        <v>45956</v>
      </c>
      <c r="N307">
        <v>65</v>
      </c>
      <c r="O307">
        <v>116</v>
      </c>
      <c r="P307">
        <v>198</v>
      </c>
      <c r="Q307" s="12">
        <f t="shared" si="18"/>
        <v>-4.5120435280469544E-2</v>
      </c>
      <c r="R307" s="12">
        <f t="shared" si="18"/>
        <v>-9.0596895352226578E-2</v>
      </c>
      <c r="S307" s="12">
        <f t="shared" si="18"/>
        <v>0.15246859364427354</v>
      </c>
      <c r="W307" s="11">
        <f t="shared" ca="1" si="19"/>
        <v>-0.12718567744923395</v>
      </c>
      <c r="X307" s="11">
        <f t="shared" ca="1" si="20"/>
        <v>0.21744403857989222</v>
      </c>
      <c r="Y307" s="11">
        <f t="shared" ca="1" si="21"/>
        <v>-7.7577335422303662E-2</v>
      </c>
      <c r="Z307" s="11">
        <f ca="1">$O$4*W307+$O$5*X307+$O$6*Y307</f>
        <v>-8.9142600324170172E-3</v>
      </c>
    </row>
    <row r="308" spans="1:26" x14ac:dyDescent="0.35">
      <c r="A308" s="1">
        <v>45962</v>
      </c>
      <c r="B308">
        <v>161</v>
      </c>
      <c r="C308">
        <f>(B308/B307)-1</f>
        <v>0.14999999999999991</v>
      </c>
      <c r="F308">
        <f ca="1">$D$4+$E$4*_xlfn.NORM.S.INV(RAND())</f>
        <v>0.11253902276299833</v>
      </c>
      <c r="M308" s="1">
        <v>45957</v>
      </c>
      <c r="N308">
        <v>81</v>
      </c>
      <c r="O308">
        <v>103</v>
      </c>
      <c r="P308">
        <v>193</v>
      </c>
      <c r="Q308" s="12">
        <f t="shared" si="18"/>
        <v>0.22006188477680166</v>
      </c>
      <c r="R308" s="12">
        <f t="shared" si="18"/>
        <v>-0.11886120287672881</v>
      </c>
      <c r="S308" s="12">
        <f t="shared" si="18"/>
        <v>-2.5576841789649737E-2</v>
      </c>
      <c r="W308" s="11">
        <f t="shared" ca="1" si="19"/>
        <v>-0.11323129356856465</v>
      </c>
      <c r="X308" s="11">
        <f t="shared" ca="1" si="20"/>
        <v>6.0843161623043283E-2</v>
      </c>
      <c r="Y308" s="11">
        <f t="shared" ca="1" si="21"/>
        <v>-0.16480425893423975</v>
      </c>
      <c r="Z308" s="11">
        <f ca="1">$O$4*W308+$O$5*X308+$O$6*Y308</f>
        <v>-7.6480846620784804E-2</v>
      </c>
    </row>
    <row r="309" spans="1:26" x14ac:dyDescent="0.35">
      <c r="A309" s="1">
        <v>45963</v>
      </c>
      <c r="B309">
        <v>199</v>
      </c>
      <c r="C309">
        <f>(B309/B308)-1</f>
        <v>0.2360248447204969</v>
      </c>
      <c r="F309">
        <f ca="1">$D$4+$E$4*_xlfn.NORM.S.INV(RAND())</f>
        <v>-3.7127243619537523E-2</v>
      </c>
      <c r="M309" s="1">
        <v>45958</v>
      </c>
      <c r="N309">
        <v>82</v>
      </c>
      <c r="O309">
        <v>125</v>
      </c>
      <c r="P309">
        <v>189</v>
      </c>
      <c r="Q309" s="12">
        <f t="shared" si="18"/>
        <v>1.2270092591814401E-2</v>
      </c>
      <c r="R309" s="12">
        <f t="shared" si="18"/>
        <v>0.19358474907266526</v>
      </c>
      <c r="S309" s="12">
        <f t="shared" si="18"/>
        <v>-2.0943173845243135E-2</v>
      </c>
      <c r="W309" s="11">
        <f t="shared" ca="1" si="19"/>
        <v>7.954030150243481E-2</v>
      </c>
      <c r="X309" s="11">
        <f t="shared" ca="1" si="20"/>
        <v>9.2855312871410356E-2</v>
      </c>
      <c r="Y309" s="11">
        <f t="shared" ca="1" si="21"/>
        <v>0.12366971410611742</v>
      </c>
      <c r="Z309" s="11">
        <f ca="1">$O$4*W309+$O$5*X309+$O$6*Y309</f>
        <v>9.6773628694232255E-2</v>
      </c>
    </row>
    <row r="310" spans="1:26" x14ac:dyDescent="0.35">
      <c r="A310" s="1">
        <v>45964</v>
      </c>
      <c r="B310">
        <v>159</v>
      </c>
      <c r="C310">
        <f>(B310/B309)-1</f>
        <v>-0.20100502512562812</v>
      </c>
      <c r="F310">
        <f ca="1">$D$4+$E$4*_xlfn.NORM.S.INV(RAND())</f>
        <v>3.8776443804060826E-2</v>
      </c>
      <c r="M310" s="1">
        <v>45959</v>
      </c>
      <c r="N310">
        <v>79</v>
      </c>
      <c r="O310">
        <v>111</v>
      </c>
      <c r="P310">
        <v>172</v>
      </c>
      <c r="Q310" s="12">
        <f t="shared" si="18"/>
        <v>-3.7271394797231655E-2</v>
      </c>
      <c r="R310" s="12">
        <f t="shared" si="18"/>
        <v>-0.11878353598996698</v>
      </c>
      <c r="S310" s="12">
        <f t="shared" si="18"/>
        <v>-9.4252538246189399E-2</v>
      </c>
      <c r="W310" s="11">
        <f t="shared" ca="1" si="19"/>
        <v>8.7901635465115646E-2</v>
      </c>
      <c r="X310" s="11">
        <f t="shared" ca="1" si="20"/>
        <v>-8.8753637867394083E-2</v>
      </c>
      <c r="Y310" s="11">
        <f t="shared" ca="1" si="21"/>
        <v>-6.4225031819331252E-3</v>
      </c>
      <c r="Z310" s="11">
        <f ca="1">$O$4*W310+$O$5*X310+$O$6*Y310</f>
        <v>6.6078118712480996E-3</v>
      </c>
    </row>
    <row r="311" spans="1:26" x14ac:dyDescent="0.35">
      <c r="A311" s="1">
        <v>45965</v>
      </c>
      <c r="B311">
        <v>189</v>
      </c>
      <c r="C311">
        <f>(B311/B310)-1</f>
        <v>0.18867924528301883</v>
      </c>
      <c r="F311">
        <f ca="1">$D$4+$E$4*_xlfn.NORM.S.INV(RAND())</f>
        <v>0.65938252788481122</v>
      </c>
    </row>
  </sheetData>
  <mergeCells count="4">
    <mergeCell ref="M1:AB2"/>
    <mergeCell ref="A1:K1"/>
    <mergeCell ref="AA7:AB7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Dalta_Normal_approch</vt:lpstr>
      <vt:lpstr>Historical_VaR_approch</vt:lpstr>
      <vt:lpstr>Monte_Carlo_simulation_approch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Patil</dc:creator>
  <cp:lastModifiedBy>Dhruv Patil</cp:lastModifiedBy>
  <dcterms:created xsi:type="dcterms:W3CDTF">2025-05-10T13:56:15Z</dcterms:created>
  <dcterms:modified xsi:type="dcterms:W3CDTF">2025-05-11T01:14:16Z</dcterms:modified>
</cp:coreProperties>
</file>