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BBB71A8A-ABDC-4FEC-AD8B-A52906EC734F}" xr6:coauthVersionLast="40" xr6:coauthVersionMax="40" xr10:uidLastSave="{00000000-0000-0000-0000-000000000000}"/>
  <bookViews>
    <workbookView xWindow="-110" yWindow="-110" windowWidth="19420" windowHeight="10420" tabRatio="859" firstSheet="2" activeTab="8" xr2:uid="{00000000-000D-0000-FFFF-FFFF00000000}"/>
  </bookViews>
  <sheets>
    <sheet name="Complete Raw Data" sheetId="1" r:id="rId1"/>
    <sheet name="Pivots" sheetId="2" r:id="rId2"/>
    <sheet name="Root Node Entropy Calculations" sheetId="3" r:id="rId3"/>
    <sheet name="55+ Raw Data" sheetId="9" r:id="rId4"/>
    <sheet name="55+ Entropy" sheetId="11" r:id="rId5"/>
    <sheet name="30-55 Entropy Calculations" sheetId="8" r:id="rId6"/>
    <sheet name="30-55 Raw Data" sheetId="6" r:id="rId7"/>
    <sheet name="0-29 Raw" sheetId="4" r:id="rId8"/>
    <sheet name="0-29- Entropy" sheetId="5" r:id="rId9"/>
  </sheets>
  <definedNames>
    <definedName name="_xlnm._FilterDatabase" localSheetId="6" hidden="1">'30-55 Raw Data'!$A$1:$I$16</definedName>
    <definedName name="_xlnm._FilterDatabase" localSheetId="3" hidden="1">'55+ Raw Data'!$A$1:$F$10</definedName>
    <definedName name="_xlnm._FilterDatabase" localSheetId="0" hidden="1">'Complete Raw Data'!$A$1:$I$34</definedName>
  </definedNames>
  <calcPr calcId="191029"/>
  <pivotCaches>
    <pivotCache cacheId="1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11" l="1"/>
  <c r="L19" i="11"/>
  <c r="L13" i="11"/>
  <c r="I25" i="11"/>
  <c r="I19" i="11"/>
  <c r="I13" i="11"/>
  <c r="F21" i="11"/>
  <c r="F15" i="11"/>
  <c r="F14" i="11"/>
  <c r="F3" i="11"/>
  <c r="L25" i="8"/>
  <c r="L19" i="8"/>
  <c r="L13" i="8"/>
  <c r="I25" i="8"/>
  <c r="I19" i="8"/>
  <c r="I13" i="8"/>
  <c r="F25" i="8"/>
  <c r="F20" i="8"/>
  <c r="F13" i="8"/>
  <c r="F21" i="8"/>
  <c r="F15" i="8"/>
  <c r="F14" i="8"/>
  <c r="F3" i="8"/>
  <c r="M25" i="5"/>
  <c r="M19" i="5"/>
  <c r="M13" i="5"/>
  <c r="I25" i="5"/>
  <c r="I19" i="5"/>
  <c r="I13" i="5"/>
  <c r="F26" i="5"/>
  <c r="F21" i="5"/>
  <c r="F19" i="5"/>
  <c r="F15" i="5"/>
  <c r="F14" i="5"/>
  <c r="F3" i="5"/>
  <c r="I13" i="3"/>
  <c r="F3" i="3"/>
  <c r="F26" i="3"/>
  <c r="F25" i="3"/>
  <c r="I25" i="3" s="1"/>
  <c r="F20" i="3"/>
  <c r="F21" i="3"/>
  <c r="F19" i="3"/>
  <c r="I19" i="3" s="1"/>
  <c r="F14" i="3"/>
  <c r="F15" i="3"/>
  <c r="F13" i="3"/>
  <c r="F9" i="3"/>
  <c r="F8" i="3"/>
  <c r="F7" i="3"/>
  <c r="I7" i="3" s="1"/>
  <c r="F8" i="2"/>
  <c r="I8" i="2"/>
  <c r="K8" i="2" s="1"/>
  <c r="F10" i="2"/>
  <c r="F9" i="2"/>
  <c r="G8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  <c r="K19" i="3" l="1"/>
  <c r="K13" i="3"/>
  <c r="K25" i="3"/>
  <c r="K7" i="3"/>
</calcChain>
</file>

<file path=xl/sharedStrings.xml><?xml version="1.0" encoding="utf-8"?>
<sst xmlns="http://schemas.openxmlformats.org/spreadsheetml/2006/main" count="717" uniqueCount="114">
  <si>
    <t>Angela</t>
  </si>
  <si>
    <t>Vargas</t>
  </si>
  <si>
    <t>luxury</t>
  </si>
  <si>
    <t>good</t>
  </si>
  <si>
    <t>slow</t>
  </si>
  <si>
    <t>yes</t>
  </si>
  <si>
    <t>Pedro</t>
  </si>
  <si>
    <t>Serrano</t>
  </si>
  <si>
    <t>necessity</t>
  </si>
  <si>
    <t>bad</t>
  </si>
  <si>
    <t>no</t>
  </si>
  <si>
    <t>William</t>
  </si>
  <si>
    <t>Tyler</t>
  </si>
  <si>
    <t>poor</t>
  </si>
  <si>
    <t>Maya</t>
  </si>
  <si>
    <t>Patel</t>
  </si>
  <si>
    <t>frivolous</t>
  </si>
  <si>
    <t>Sara</t>
  </si>
  <si>
    <t>Cohen</t>
  </si>
  <si>
    <t>Paul</t>
  </si>
  <si>
    <t>Baker</t>
  </si>
  <si>
    <t>Hui</t>
  </si>
  <si>
    <t>Chang</t>
  </si>
  <si>
    <t>Joern</t>
  </si>
  <si>
    <t>Rekk</t>
  </si>
  <si>
    <t>Joseph</t>
  </si>
  <si>
    <t>Banks</t>
  </si>
  <si>
    <t>Karen</t>
  </si>
  <si>
    <t>Pitman</t>
  </si>
  <si>
    <t>Ann</t>
  </si>
  <si>
    <t>Swenson</t>
  </si>
  <si>
    <t>Tom</t>
  </si>
  <si>
    <t>Roberts</t>
  </si>
  <si>
    <t>Charlotte</t>
  </si>
  <si>
    <t>Newman</t>
  </si>
  <si>
    <t>Yang</t>
  </si>
  <si>
    <t>Ware</t>
  </si>
  <si>
    <t>Joan</t>
  </si>
  <si>
    <t>McCormick</t>
  </si>
  <si>
    <t>Ambika</t>
  </si>
  <si>
    <t>Arun</t>
  </si>
  <si>
    <t>Olesia</t>
  </si>
  <si>
    <t>Stumm</t>
  </si>
  <si>
    <t>Sacha</t>
  </si>
  <si>
    <t>Mantiol</t>
  </si>
  <si>
    <t>George</t>
  </si>
  <si>
    <t>Howell</t>
  </si>
  <si>
    <t>Jacob</t>
  </si>
  <si>
    <t>Thompson</t>
  </si>
  <si>
    <t>Chuang</t>
  </si>
  <si>
    <t>Peng</t>
  </si>
  <si>
    <t>Anapurna</t>
  </si>
  <si>
    <t>Shan</t>
  </si>
  <si>
    <t>Yolanda</t>
  </si>
  <si>
    <t>Bassey</t>
  </si>
  <si>
    <t>Fujiwara</t>
  </si>
  <si>
    <t>Ayumi</t>
  </si>
  <si>
    <t>Komatsu</t>
  </si>
  <si>
    <t>Takumi</t>
  </si>
  <si>
    <t>Bella</t>
  </si>
  <si>
    <t>Berthog</t>
  </si>
  <si>
    <t>Ariel</t>
  </si>
  <si>
    <t>Sarda</t>
  </si>
  <si>
    <t>Barbara</t>
  </si>
  <si>
    <t>Wilson</t>
  </si>
  <si>
    <t>Hannah</t>
  </si>
  <si>
    <t>Harpo</t>
  </si>
  <si>
    <t>Emma</t>
  </si>
  <si>
    <t>Mane</t>
  </si>
  <si>
    <t>Helen</t>
  </si>
  <si>
    <t>Bacerini</t>
  </si>
  <si>
    <t>Heath</t>
  </si>
  <si>
    <t>Norson</t>
  </si>
  <si>
    <t>Mei Li</t>
  </si>
  <si>
    <t>Billy Bob</t>
  </si>
  <si>
    <t>First Name</t>
  </si>
  <si>
    <t>Last Name</t>
  </si>
  <si>
    <t>Age</t>
  </si>
  <si>
    <t xml:space="preserve">Loan Type </t>
  </si>
  <si>
    <t>Ability To Pay</t>
  </si>
  <si>
    <t>Past Payment Record</t>
  </si>
  <si>
    <t>Loan Grant</t>
  </si>
  <si>
    <t>Loan Amount</t>
  </si>
  <si>
    <t>Row Labels</t>
  </si>
  <si>
    <t>Grand Total</t>
  </si>
  <si>
    <t>Column Labels</t>
  </si>
  <si>
    <t>Age Bucket</t>
  </si>
  <si>
    <t>0-29</t>
  </si>
  <si>
    <t>30-55</t>
  </si>
  <si>
    <t>55+</t>
  </si>
  <si>
    <t>Count of Loan Grant</t>
  </si>
  <si>
    <t>Age group</t>
  </si>
  <si>
    <t>Yes</t>
  </si>
  <si>
    <t>No</t>
  </si>
  <si>
    <t>Total</t>
  </si>
  <si>
    <t>Loan Type</t>
  </si>
  <si>
    <t>Entropy T</t>
  </si>
  <si>
    <t>Entropy X1</t>
  </si>
  <si>
    <t>Entropy X2</t>
  </si>
  <si>
    <t>Entropy X3</t>
  </si>
  <si>
    <t>Entropy X4</t>
  </si>
  <si>
    <t>Entropy X5</t>
  </si>
  <si>
    <t>Entropy X6</t>
  </si>
  <si>
    <t>Entropy(T,X1-3)</t>
  </si>
  <si>
    <t>Entropy(T,X4-6)</t>
  </si>
  <si>
    <t>Entropy X7</t>
  </si>
  <si>
    <t>Entropy X8</t>
  </si>
  <si>
    <t>Entropy(T,X7-8)</t>
  </si>
  <si>
    <t>Information Gain</t>
  </si>
  <si>
    <t>Entropy X9</t>
  </si>
  <si>
    <t>Entropy(T,X7-9)</t>
  </si>
  <si>
    <t>Entropy X10</t>
  </si>
  <si>
    <t>Entropy X11</t>
  </si>
  <si>
    <t>Entropy(T,X10-11)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</si>
</sst>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502.87613715278" createdVersion="6" refreshedVersion="6" minRefreshableVersion="3" recordCount="33" xr:uid="{5B892CAC-4D22-45AB-96F6-182D5EE4F36E}">
  <cacheSource type="worksheet">
    <worksheetSource ref="D1:I34" sheet="Complete Raw Data"/>
  </cacheSource>
  <cacheFields count="6">
    <cacheField name="Age Bucket" numFmtId="0">
      <sharedItems count="3">
        <s v="30-55"/>
        <s v="0-29"/>
        <s v="55+"/>
      </sharedItems>
    </cacheField>
    <cacheField name="Loan Type " numFmtId="0">
      <sharedItems count="3">
        <s v="luxury"/>
        <s v="necessity"/>
        <s v="frivolous"/>
      </sharedItems>
    </cacheField>
    <cacheField name="Ability To Pay" numFmtId="0">
      <sharedItems count="2">
        <s v="good"/>
        <s v="bad"/>
      </sharedItems>
    </cacheField>
    <cacheField name="Past Payment Record" numFmtId="0">
      <sharedItems count="3">
        <s v="slow"/>
        <s v="good"/>
        <s v="poor"/>
      </sharedItems>
    </cacheField>
    <cacheField name="Loan Grant" numFmtId="0">
      <sharedItems count="2">
        <s v="yes"/>
        <s v="no"/>
      </sharedItems>
    </cacheField>
    <cacheField name="Loan Amount" numFmtId="0">
      <sharedItems containsSemiMixedTypes="0" containsString="0" containsNumber="1" containsInteger="1" minValue="0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x v="0"/>
    <x v="0"/>
    <n v="10000"/>
  </r>
  <r>
    <x v="1"/>
    <x v="1"/>
    <x v="1"/>
    <x v="1"/>
    <x v="1"/>
    <n v="0"/>
  </r>
  <r>
    <x v="0"/>
    <x v="1"/>
    <x v="0"/>
    <x v="2"/>
    <x v="0"/>
    <n v="7500"/>
  </r>
  <r>
    <x v="2"/>
    <x v="2"/>
    <x v="0"/>
    <x v="1"/>
    <x v="1"/>
    <n v="0"/>
  </r>
  <r>
    <x v="0"/>
    <x v="1"/>
    <x v="1"/>
    <x v="0"/>
    <x v="1"/>
    <n v="0"/>
  </r>
  <r>
    <x v="1"/>
    <x v="0"/>
    <x v="0"/>
    <x v="2"/>
    <x v="1"/>
    <n v="0"/>
  </r>
  <r>
    <x v="0"/>
    <x v="2"/>
    <x v="1"/>
    <x v="1"/>
    <x v="0"/>
    <n v="5000"/>
  </r>
  <r>
    <x v="2"/>
    <x v="1"/>
    <x v="1"/>
    <x v="1"/>
    <x v="1"/>
    <n v="0"/>
  </r>
  <r>
    <x v="0"/>
    <x v="0"/>
    <x v="0"/>
    <x v="2"/>
    <x v="0"/>
    <n v="7500"/>
  </r>
  <r>
    <x v="1"/>
    <x v="1"/>
    <x v="0"/>
    <x v="1"/>
    <x v="0"/>
    <n v="10000"/>
  </r>
  <r>
    <x v="0"/>
    <x v="2"/>
    <x v="0"/>
    <x v="0"/>
    <x v="0"/>
    <n v="7500"/>
  </r>
  <r>
    <x v="2"/>
    <x v="0"/>
    <x v="0"/>
    <x v="0"/>
    <x v="1"/>
    <n v="0"/>
  </r>
  <r>
    <x v="0"/>
    <x v="2"/>
    <x v="0"/>
    <x v="2"/>
    <x v="0"/>
    <n v="7500"/>
  </r>
  <r>
    <x v="1"/>
    <x v="1"/>
    <x v="0"/>
    <x v="0"/>
    <x v="0"/>
    <n v="5000"/>
  </r>
  <r>
    <x v="2"/>
    <x v="1"/>
    <x v="0"/>
    <x v="0"/>
    <x v="0"/>
    <n v="5000"/>
  </r>
  <r>
    <x v="2"/>
    <x v="1"/>
    <x v="0"/>
    <x v="1"/>
    <x v="0"/>
    <n v="7500"/>
  </r>
  <r>
    <x v="1"/>
    <x v="1"/>
    <x v="0"/>
    <x v="2"/>
    <x v="1"/>
    <n v="0"/>
  </r>
  <r>
    <x v="1"/>
    <x v="0"/>
    <x v="0"/>
    <x v="1"/>
    <x v="0"/>
    <n v="5000"/>
  </r>
  <r>
    <x v="1"/>
    <x v="2"/>
    <x v="0"/>
    <x v="1"/>
    <x v="1"/>
    <n v="0"/>
  </r>
  <r>
    <x v="2"/>
    <x v="1"/>
    <x v="0"/>
    <x v="2"/>
    <x v="1"/>
    <n v="0"/>
  </r>
  <r>
    <x v="2"/>
    <x v="1"/>
    <x v="0"/>
    <x v="0"/>
    <x v="0"/>
    <n v="5000"/>
  </r>
  <r>
    <x v="1"/>
    <x v="0"/>
    <x v="0"/>
    <x v="0"/>
    <x v="1"/>
    <n v="0"/>
  </r>
  <r>
    <x v="0"/>
    <x v="2"/>
    <x v="1"/>
    <x v="2"/>
    <x v="1"/>
    <n v="0"/>
  </r>
  <r>
    <x v="0"/>
    <x v="0"/>
    <x v="1"/>
    <x v="0"/>
    <x v="1"/>
    <n v="0"/>
  </r>
  <r>
    <x v="0"/>
    <x v="0"/>
    <x v="1"/>
    <x v="1"/>
    <x v="0"/>
    <n v="5000"/>
  </r>
  <r>
    <x v="1"/>
    <x v="1"/>
    <x v="1"/>
    <x v="1"/>
    <x v="1"/>
    <n v="0"/>
  </r>
  <r>
    <x v="0"/>
    <x v="1"/>
    <x v="0"/>
    <x v="1"/>
    <x v="0"/>
    <n v="10000"/>
  </r>
  <r>
    <x v="0"/>
    <x v="1"/>
    <x v="1"/>
    <x v="2"/>
    <x v="1"/>
    <n v="0"/>
  </r>
  <r>
    <x v="2"/>
    <x v="0"/>
    <x v="0"/>
    <x v="1"/>
    <x v="0"/>
    <n v="5000"/>
  </r>
  <r>
    <x v="2"/>
    <x v="0"/>
    <x v="0"/>
    <x v="2"/>
    <x v="1"/>
    <n v="0"/>
  </r>
  <r>
    <x v="0"/>
    <x v="1"/>
    <x v="0"/>
    <x v="1"/>
    <x v="0"/>
    <n v="10000"/>
  </r>
  <r>
    <x v="0"/>
    <x v="1"/>
    <x v="0"/>
    <x v="2"/>
    <x v="0"/>
    <n v="7500"/>
  </r>
  <r>
    <x v="0"/>
    <x v="1"/>
    <x v="1"/>
    <x v="1"/>
    <x v="0"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92054-D1A0-4021-BD7B-16868EF02A1C}" name="PivotTable7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4" firstHeaderRow="1" firstDataRow="1" firstDataCol="1"/>
  <pivotFields count="6"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Loan Gra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23F98-377F-45B0-BEE5-7E25EEF78423}" name="PivotTable6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8:D32" firstHeaderRow="1" firstDataRow="2" firstDataCol="1"/>
  <pivotFields count="6">
    <pivotField showAll="0"/>
    <pivotField showAll="0">
      <items count="4"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Loan Gra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41D1A-655C-4405-B226-D7AF51753703}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:D26" firstHeaderRow="1" firstDataRow="2" firstDataCol="1"/>
  <pivotFields count="6">
    <pivotField showAll="0"/>
    <pivotField showAll="0">
      <items count="4">
        <item x="2"/>
        <item x="0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Loan Gra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30DD5-504F-4847-8E2B-95ACA0941307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D18" firstHeaderRow="1" firstDataRow="2" firstDataCol="1"/>
  <pivotFields count="6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Loan Gra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7A0DE-CF66-4906-87BB-AE7DA09D1DD7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D11" firstHeaderRow="1" firstDataRow="2" firstDataCol="1"/>
  <pivotFields count="6">
    <pivotField axis="axisRow" showAll="0">
      <items count="4">
        <item x="1"/>
        <item x="0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Loan Gra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34"/>
  <sheetViews>
    <sheetView workbookViewId="0">
      <selection activeCell="D1" sqref="D1:I31"/>
    </sheetView>
  </sheetViews>
  <sheetFormatPr defaultRowHeight="14.5" x14ac:dyDescent="0.35"/>
  <cols>
    <col min="1" max="1" width="12" bestFit="1" customWidth="1"/>
    <col min="2" max="2" width="11.7265625" bestFit="1" customWidth="1"/>
    <col min="3" max="3" width="6.1796875" bestFit="1" customWidth="1"/>
    <col min="4" max="4" width="12.1796875" bestFit="1" customWidth="1"/>
    <col min="5" max="5" width="12" bestFit="1" customWidth="1"/>
    <col min="6" max="6" width="14.1796875" bestFit="1" customWidth="1"/>
    <col min="7" max="7" width="20.7265625" bestFit="1" customWidth="1"/>
    <col min="8" max="8" width="12.26953125" bestFit="1" customWidth="1"/>
    <col min="9" max="9" width="14.26953125" bestFit="1" customWidth="1"/>
  </cols>
  <sheetData>
    <row r="1" spans="1:9" x14ac:dyDescent="0.35">
      <c r="A1" t="s">
        <v>75</v>
      </c>
      <c r="B1" t="s">
        <v>76</v>
      </c>
      <c r="C1" t="s">
        <v>77</v>
      </c>
      <c r="D1" t="s">
        <v>86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</row>
    <row r="2" spans="1:9" hidden="1" x14ac:dyDescent="0.35">
      <c r="A2" t="s">
        <v>0</v>
      </c>
      <c r="B2" t="s">
        <v>1</v>
      </c>
      <c r="C2">
        <v>35</v>
      </c>
      <c r="D2" t="str">
        <f>IF(AND(C2&gt;0, C2&lt;=29),"0-29",IF(AND(C2&gt;=30, C2 &lt;55),"30-55","55+"))</f>
        <v>30-55</v>
      </c>
      <c r="E2" t="s">
        <v>2</v>
      </c>
      <c r="F2" t="s">
        <v>3</v>
      </c>
      <c r="G2" t="s">
        <v>4</v>
      </c>
      <c r="H2" t="s">
        <v>5</v>
      </c>
      <c r="I2" s="1">
        <v>10000</v>
      </c>
    </row>
    <row r="3" spans="1:9" hidden="1" x14ac:dyDescent="0.35">
      <c r="A3" t="s">
        <v>6</v>
      </c>
      <c r="B3" t="s">
        <v>7</v>
      </c>
      <c r="C3">
        <v>27</v>
      </c>
      <c r="D3" t="str">
        <f>IF(AND(C3&gt;0, C3&lt;=29),"0-29",IF(AND(C3&gt;=30, C3 &lt;55),"30-55","55+"))</f>
        <v>0-29</v>
      </c>
      <c r="E3" t="s">
        <v>8</v>
      </c>
      <c r="F3" t="s">
        <v>9</v>
      </c>
      <c r="G3" t="s">
        <v>3</v>
      </c>
      <c r="H3" t="s">
        <v>10</v>
      </c>
      <c r="I3">
        <v>0</v>
      </c>
    </row>
    <row r="4" spans="1:9" hidden="1" x14ac:dyDescent="0.35">
      <c r="A4" t="s">
        <v>11</v>
      </c>
      <c r="B4" t="s">
        <v>12</v>
      </c>
      <c r="C4">
        <v>46</v>
      </c>
      <c r="D4" t="str">
        <f>IF(AND(C4&gt;0, C4&lt;=29),"0-29",IF(AND(C4&gt;=30, C4 &lt;55),"30-55","55+"))</f>
        <v>30-55</v>
      </c>
      <c r="E4" t="s">
        <v>8</v>
      </c>
      <c r="F4" t="s">
        <v>3</v>
      </c>
      <c r="G4" t="s">
        <v>13</v>
      </c>
      <c r="H4" t="s">
        <v>5</v>
      </c>
      <c r="I4" s="1">
        <v>7500</v>
      </c>
    </row>
    <row r="5" spans="1:9" x14ac:dyDescent="0.35">
      <c r="A5" t="s">
        <v>14</v>
      </c>
      <c r="B5" t="s">
        <v>15</v>
      </c>
      <c r="C5">
        <v>64</v>
      </c>
      <c r="D5" t="str">
        <f>IF(AND(C5&gt;0, C5&lt;=29),"0-29",IF(AND(C5&gt;=30, C5 &lt;55),"30-55","55+"))</f>
        <v>55+</v>
      </c>
      <c r="E5" t="s">
        <v>16</v>
      </c>
      <c r="F5" t="s">
        <v>3</v>
      </c>
      <c r="G5" t="s">
        <v>3</v>
      </c>
      <c r="H5" t="s">
        <v>10</v>
      </c>
      <c r="I5">
        <v>0</v>
      </c>
    </row>
    <row r="6" spans="1:9" hidden="1" x14ac:dyDescent="0.35">
      <c r="A6" t="s">
        <v>17</v>
      </c>
      <c r="B6" t="s">
        <v>18</v>
      </c>
      <c r="C6">
        <v>52</v>
      </c>
      <c r="D6" t="str">
        <f>IF(AND(C6&gt;0, C6&lt;=29),"0-29",IF(AND(C6&gt;=30, C6 &lt;55),"30-55","55+"))</f>
        <v>30-55</v>
      </c>
      <c r="E6" t="s">
        <v>8</v>
      </c>
      <c r="F6" t="s">
        <v>9</v>
      </c>
      <c r="G6" t="s">
        <v>4</v>
      </c>
      <c r="H6" t="s">
        <v>10</v>
      </c>
      <c r="I6">
        <v>0</v>
      </c>
    </row>
    <row r="7" spans="1:9" hidden="1" x14ac:dyDescent="0.35">
      <c r="A7" t="s">
        <v>19</v>
      </c>
      <c r="B7" t="s">
        <v>20</v>
      </c>
      <c r="C7">
        <v>24</v>
      </c>
      <c r="D7" t="str">
        <f>IF(AND(C7&gt;0, C7&lt;=29),"0-29",IF(AND(C7&gt;=30, C7 &lt;55),"30-55","55+"))</f>
        <v>0-29</v>
      </c>
      <c r="E7" t="s">
        <v>2</v>
      </c>
      <c r="F7" t="s">
        <v>3</v>
      </c>
      <c r="G7" t="s">
        <v>13</v>
      </c>
      <c r="H7" t="s">
        <v>10</v>
      </c>
      <c r="I7">
        <v>0</v>
      </c>
    </row>
    <row r="8" spans="1:9" hidden="1" x14ac:dyDescent="0.35">
      <c r="A8" t="s">
        <v>21</v>
      </c>
      <c r="B8" t="s">
        <v>22</v>
      </c>
      <c r="C8">
        <v>43</v>
      </c>
      <c r="D8" t="str">
        <f>IF(AND(C8&gt;0, C8&lt;=29),"0-29",IF(AND(C8&gt;=30, C8 &lt;55),"30-55","55+"))</f>
        <v>30-55</v>
      </c>
      <c r="E8" t="s">
        <v>16</v>
      </c>
      <c r="F8" t="s">
        <v>9</v>
      </c>
      <c r="G8" t="s">
        <v>3</v>
      </c>
      <c r="H8" t="s">
        <v>5</v>
      </c>
      <c r="I8" s="1">
        <v>5000</v>
      </c>
    </row>
    <row r="9" spans="1:9" x14ac:dyDescent="0.35">
      <c r="A9" t="s">
        <v>23</v>
      </c>
      <c r="B9" t="s">
        <v>24</v>
      </c>
      <c r="C9">
        <v>58</v>
      </c>
      <c r="D9" t="str">
        <f>IF(AND(C9&gt;0, C9&lt;=29),"0-29",IF(AND(C9&gt;=30, C9 &lt;55),"30-55","55+"))</f>
        <v>55+</v>
      </c>
      <c r="E9" t="s">
        <v>8</v>
      </c>
      <c r="F9" t="s">
        <v>9</v>
      </c>
      <c r="G9" t="s">
        <v>3</v>
      </c>
      <c r="H9" t="s">
        <v>10</v>
      </c>
      <c r="I9">
        <v>0</v>
      </c>
    </row>
    <row r="10" spans="1:9" hidden="1" x14ac:dyDescent="0.35">
      <c r="A10" t="s">
        <v>25</v>
      </c>
      <c r="B10" t="s">
        <v>26</v>
      </c>
      <c r="C10">
        <v>38</v>
      </c>
      <c r="D10" t="str">
        <f>IF(AND(C10&gt;0, C10&lt;=29),"0-29",IF(AND(C10&gt;=30, C10 &lt;55),"30-55","55+"))</f>
        <v>30-55</v>
      </c>
      <c r="E10" t="s">
        <v>2</v>
      </c>
      <c r="F10" t="s">
        <v>3</v>
      </c>
      <c r="G10" t="s">
        <v>13</v>
      </c>
      <c r="H10" t="s">
        <v>5</v>
      </c>
      <c r="I10" s="1">
        <v>7500</v>
      </c>
    </row>
    <row r="11" spans="1:9" hidden="1" x14ac:dyDescent="0.35">
      <c r="A11" t="s">
        <v>27</v>
      </c>
      <c r="B11" t="s">
        <v>28</v>
      </c>
      <c r="C11">
        <v>20</v>
      </c>
      <c r="D11" t="str">
        <f>IF(AND(C11&gt;0, C11&lt;=29),"0-29",IF(AND(C11&gt;=30, C11 &lt;55),"30-55","55+"))</f>
        <v>0-29</v>
      </c>
      <c r="E11" t="s">
        <v>8</v>
      </c>
      <c r="F11" t="s">
        <v>3</v>
      </c>
      <c r="G11" t="s">
        <v>3</v>
      </c>
      <c r="H11" t="s">
        <v>5</v>
      </c>
      <c r="I11" s="1">
        <v>10000</v>
      </c>
    </row>
    <row r="12" spans="1:9" hidden="1" x14ac:dyDescent="0.35">
      <c r="A12" t="s">
        <v>29</v>
      </c>
      <c r="B12" t="s">
        <v>30</v>
      </c>
      <c r="C12">
        <v>49</v>
      </c>
      <c r="D12" t="str">
        <f>IF(AND(C12&gt;0, C12&lt;=29),"0-29",IF(AND(C12&gt;=30, C12 &lt;55),"30-55","55+"))</f>
        <v>30-55</v>
      </c>
      <c r="E12" t="s">
        <v>16</v>
      </c>
      <c r="F12" t="s">
        <v>3</v>
      </c>
      <c r="G12" t="s">
        <v>4</v>
      </c>
      <c r="H12" t="s">
        <v>5</v>
      </c>
      <c r="I12" s="1">
        <v>7500</v>
      </c>
    </row>
    <row r="13" spans="1:9" x14ac:dyDescent="0.35">
      <c r="A13" t="s">
        <v>31</v>
      </c>
      <c r="B13" t="s">
        <v>32</v>
      </c>
      <c r="C13">
        <v>70</v>
      </c>
      <c r="D13" t="str">
        <f>IF(AND(C13&gt;0, C13&lt;=29),"0-29",IF(AND(C13&gt;=30, C13 &lt;55),"30-55","55+"))</f>
        <v>55+</v>
      </c>
      <c r="E13" t="s">
        <v>2</v>
      </c>
      <c r="F13" t="s">
        <v>3</v>
      </c>
      <c r="G13" t="s">
        <v>4</v>
      </c>
      <c r="H13" t="s">
        <v>10</v>
      </c>
      <c r="I13">
        <v>0</v>
      </c>
    </row>
    <row r="14" spans="1:9" hidden="1" x14ac:dyDescent="0.35">
      <c r="A14" t="s">
        <v>33</v>
      </c>
      <c r="B14" t="s">
        <v>34</v>
      </c>
      <c r="C14">
        <v>50</v>
      </c>
      <c r="D14" t="str">
        <f>IF(AND(C14&gt;0, C14&lt;=29),"0-29",IF(AND(C14&gt;=30, C14 &lt;55),"30-55","55+"))</f>
        <v>30-55</v>
      </c>
      <c r="E14" t="s">
        <v>16</v>
      </c>
      <c r="F14" t="s">
        <v>3</v>
      </c>
      <c r="G14" t="s">
        <v>13</v>
      </c>
      <c r="H14" t="s">
        <v>5</v>
      </c>
      <c r="I14" s="1">
        <v>7500</v>
      </c>
    </row>
    <row r="15" spans="1:9" hidden="1" x14ac:dyDescent="0.35">
      <c r="A15" t="s">
        <v>73</v>
      </c>
      <c r="B15" t="s">
        <v>35</v>
      </c>
      <c r="C15">
        <v>28</v>
      </c>
      <c r="D15" t="str">
        <f>IF(AND(C15&gt;0, C15&lt;=29),"0-29",IF(AND(C15&gt;=30, C15 &lt;55),"30-55","55+"))</f>
        <v>0-29</v>
      </c>
      <c r="E15" t="s">
        <v>8</v>
      </c>
      <c r="F15" t="s">
        <v>3</v>
      </c>
      <c r="G15" t="s">
        <v>4</v>
      </c>
      <c r="H15" t="s">
        <v>5</v>
      </c>
      <c r="I15" s="1">
        <v>5000</v>
      </c>
    </row>
    <row r="16" spans="1:9" x14ac:dyDescent="0.35">
      <c r="A16" t="s">
        <v>74</v>
      </c>
      <c r="B16" t="s">
        <v>36</v>
      </c>
      <c r="C16">
        <v>57</v>
      </c>
      <c r="D16" t="str">
        <f>IF(AND(C16&gt;0, C16&lt;=29),"0-29",IF(AND(C16&gt;=30, C16 &lt;55),"30-55","55+"))</f>
        <v>55+</v>
      </c>
      <c r="E16" t="s">
        <v>8</v>
      </c>
      <c r="F16" t="s">
        <v>3</v>
      </c>
      <c r="G16" t="s">
        <v>4</v>
      </c>
      <c r="H16" t="s">
        <v>5</v>
      </c>
      <c r="I16" s="1">
        <v>5000</v>
      </c>
    </row>
    <row r="17" spans="1:9" x14ac:dyDescent="0.35">
      <c r="A17" t="s">
        <v>37</v>
      </c>
      <c r="B17" t="s">
        <v>38</v>
      </c>
      <c r="C17">
        <v>66</v>
      </c>
      <c r="D17" t="str">
        <f>IF(AND(C17&gt;0, C17&lt;=29),"0-29",IF(AND(C17&gt;=30, C17 &lt;55),"30-55","55+"))</f>
        <v>55+</v>
      </c>
      <c r="E17" t="s">
        <v>8</v>
      </c>
      <c r="F17" t="s">
        <v>3</v>
      </c>
      <c r="G17" t="s">
        <v>3</v>
      </c>
      <c r="H17" t="s">
        <v>5</v>
      </c>
      <c r="I17" s="1">
        <v>7500</v>
      </c>
    </row>
    <row r="18" spans="1:9" hidden="1" x14ac:dyDescent="0.35">
      <c r="A18" t="s">
        <v>39</v>
      </c>
      <c r="B18" t="s">
        <v>40</v>
      </c>
      <c r="C18">
        <v>29</v>
      </c>
      <c r="D18" t="str">
        <f>IF(AND(C18&gt;0, C18&lt;=29),"0-29",IF(AND(C18&gt;=30, C18 &lt;55),"30-55","55+"))</f>
        <v>0-29</v>
      </c>
      <c r="E18" t="s">
        <v>8</v>
      </c>
      <c r="F18" t="s">
        <v>3</v>
      </c>
      <c r="G18" t="s">
        <v>13</v>
      </c>
      <c r="H18" t="s">
        <v>10</v>
      </c>
      <c r="I18">
        <v>0</v>
      </c>
    </row>
    <row r="19" spans="1:9" hidden="1" x14ac:dyDescent="0.35">
      <c r="A19" t="s">
        <v>41</v>
      </c>
      <c r="B19" t="s">
        <v>42</v>
      </c>
      <c r="C19">
        <v>18</v>
      </c>
      <c r="D19" t="str">
        <f>IF(AND(C19&gt;0, C19&lt;=29),"0-29",IF(AND(C19&gt;=30, C19 &lt;55),"30-55","55+"))</f>
        <v>0-29</v>
      </c>
      <c r="E19" t="s">
        <v>2</v>
      </c>
      <c r="F19" t="s">
        <v>3</v>
      </c>
      <c r="G19" t="s">
        <v>3</v>
      </c>
      <c r="H19" t="s">
        <v>5</v>
      </c>
      <c r="I19" s="1">
        <v>5000</v>
      </c>
    </row>
    <row r="20" spans="1:9" hidden="1" x14ac:dyDescent="0.35">
      <c r="A20" t="s">
        <v>43</v>
      </c>
      <c r="B20" t="s">
        <v>44</v>
      </c>
      <c r="C20">
        <v>25</v>
      </c>
      <c r="D20" t="str">
        <f>IF(AND(C20&gt;0, C20&lt;=29),"0-29",IF(AND(C20&gt;=30, C20 &lt;55),"30-55","55+"))</f>
        <v>0-29</v>
      </c>
      <c r="E20" t="s">
        <v>16</v>
      </c>
      <c r="F20" t="s">
        <v>3</v>
      </c>
      <c r="G20" t="s">
        <v>3</v>
      </c>
      <c r="H20" t="s">
        <v>10</v>
      </c>
      <c r="I20">
        <v>0</v>
      </c>
    </row>
    <row r="21" spans="1:9" x14ac:dyDescent="0.35">
      <c r="A21" t="s">
        <v>45</v>
      </c>
      <c r="B21" t="s">
        <v>46</v>
      </c>
      <c r="C21">
        <v>62</v>
      </c>
      <c r="D21" t="str">
        <f>IF(AND(C21&gt;0, C21&lt;=29),"0-29",IF(AND(C21&gt;=30, C21 &lt;55),"30-55","55+"))</f>
        <v>55+</v>
      </c>
      <c r="E21" t="s">
        <v>8</v>
      </c>
      <c r="F21" t="s">
        <v>3</v>
      </c>
      <c r="G21" t="s">
        <v>13</v>
      </c>
      <c r="H21" t="s">
        <v>10</v>
      </c>
      <c r="I21">
        <v>0</v>
      </c>
    </row>
    <row r="22" spans="1:9" x14ac:dyDescent="0.35">
      <c r="A22" t="s">
        <v>47</v>
      </c>
      <c r="B22" t="s">
        <v>48</v>
      </c>
      <c r="C22">
        <v>80</v>
      </c>
      <c r="D22" t="str">
        <f>IF(AND(C22&gt;0, C22&lt;=29),"0-29",IF(AND(C22&gt;=30, C22 &lt;55),"30-55","55+"))</f>
        <v>55+</v>
      </c>
      <c r="E22" t="s">
        <v>8</v>
      </c>
      <c r="F22" t="s">
        <v>3</v>
      </c>
      <c r="G22" t="s">
        <v>4</v>
      </c>
      <c r="H22" t="s">
        <v>5</v>
      </c>
      <c r="I22" s="1">
        <v>5000</v>
      </c>
    </row>
    <row r="23" spans="1:9" hidden="1" x14ac:dyDescent="0.35">
      <c r="A23" t="s">
        <v>49</v>
      </c>
      <c r="B23" t="s">
        <v>50</v>
      </c>
      <c r="C23">
        <v>28</v>
      </c>
      <c r="D23" t="str">
        <f>IF(AND(C23&gt;0, C23&lt;=29),"0-29",IF(AND(C23&gt;=30, C23 &lt;55),"30-55","55+"))</f>
        <v>0-29</v>
      </c>
      <c r="E23" t="s">
        <v>2</v>
      </c>
      <c r="F23" t="s">
        <v>3</v>
      </c>
      <c r="G23" t="s">
        <v>4</v>
      </c>
      <c r="H23" t="s">
        <v>10</v>
      </c>
      <c r="I23">
        <v>0</v>
      </c>
    </row>
    <row r="24" spans="1:9" hidden="1" x14ac:dyDescent="0.35">
      <c r="A24" t="s">
        <v>51</v>
      </c>
      <c r="B24" t="s">
        <v>52</v>
      </c>
      <c r="C24">
        <v>34</v>
      </c>
      <c r="D24" t="str">
        <f>IF(AND(C24&gt;0, C24&lt;=29),"0-29",IF(AND(C24&gt;=30, C24 &lt;55),"30-55","55+"))</f>
        <v>30-55</v>
      </c>
      <c r="E24" t="s">
        <v>16</v>
      </c>
      <c r="F24" t="s">
        <v>9</v>
      </c>
      <c r="G24" t="s">
        <v>13</v>
      </c>
      <c r="H24" t="s">
        <v>10</v>
      </c>
      <c r="I24">
        <v>0</v>
      </c>
    </row>
    <row r="25" spans="1:9" hidden="1" x14ac:dyDescent="0.35">
      <c r="A25" t="s">
        <v>53</v>
      </c>
      <c r="B25" t="s">
        <v>54</v>
      </c>
      <c r="C25">
        <v>45</v>
      </c>
      <c r="D25" t="str">
        <f>IF(AND(C25&gt;0, C25&lt;=29),"0-29",IF(AND(C25&gt;=30, C25 &lt;55),"30-55","55+"))</f>
        <v>30-55</v>
      </c>
      <c r="E25" t="s">
        <v>2</v>
      </c>
      <c r="F25" t="s">
        <v>9</v>
      </c>
      <c r="G25" t="s">
        <v>4</v>
      </c>
      <c r="H25" t="s">
        <v>10</v>
      </c>
      <c r="I25">
        <v>0</v>
      </c>
    </row>
    <row r="26" spans="1:9" hidden="1" x14ac:dyDescent="0.35">
      <c r="A26" t="s">
        <v>55</v>
      </c>
      <c r="B26" t="s">
        <v>56</v>
      </c>
      <c r="C26">
        <v>52</v>
      </c>
      <c r="D26" t="str">
        <f>IF(AND(C26&gt;0, C26&lt;=29),"0-29",IF(AND(C26&gt;=30, C26 &lt;55),"30-55","55+"))</f>
        <v>30-55</v>
      </c>
      <c r="E26" t="s">
        <v>2</v>
      </c>
      <c r="F26" t="s">
        <v>9</v>
      </c>
      <c r="G26" t="s">
        <v>3</v>
      </c>
      <c r="H26" t="s">
        <v>5</v>
      </c>
      <c r="I26" s="1">
        <v>5000</v>
      </c>
    </row>
    <row r="27" spans="1:9" hidden="1" x14ac:dyDescent="0.35">
      <c r="A27" t="s">
        <v>57</v>
      </c>
      <c r="B27" t="s">
        <v>58</v>
      </c>
      <c r="C27">
        <v>25</v>
      </c>
      <c r="D27" t="str">
        <f>IF(AND(C27&gt;0, C27&lt;=29),"0-29",IF(AND(C27&gt;=30, C27 &lt;55),"30-55","55+"))</f>
        <v>0-29</v>
      </c>
      <c r="E27" t="s">
        <v>8</v>
      </c>
      <c r="F27" t="s">
        <v>9</v>
      </c>
      <c r="G27" t="s">
        <v>3</v>
      </c>
      <c r="H27" t="s">
        <v>10</v>
      </c>
      <c r="I27">
        <v>0</v>
      </c>
    </row>
    <row r="28" spans="1:9" hidden="1" x14ac:dyDescent="0.35">
      <c r="A28" t="s">
        <v>59</v>
      </c>
      <c r="B28" t="s">
        <v>60</v>
      </c>
      <c r="C28">
        <v>32</v>
      </c>
      <c r="D28" t="str">
        <f>IF(AND(C28&gt;0, C28&lt;=29),"0-29",IF(AND(C28&gt;=30, C28 &lt;55),"30-55","55+"))</f>
        <v>30-55</v>
      </c>
      <c r="E28" t="s">
        <v>8</v>
      </c>
      <c r="F28" t="s">
        <v>3</v>
      </c>
      <c r="G28" t="s">
        <v>3</v>
      </c>
      <c r="H28" t="s">
        <v>5</v>
      </c>
      <c r="I28" s="1">
        <v>10000</v>
      </c>
    </row>
    <row r="29" spans="1:9" hidden="1" x14ac:dyDescent="0.35">
      <c r="A29" t="s">
        <v>61</v>
      </c>
      <c r="B29" t="s">
        <v>62</v>
      </c>
      <c r="C29">
        <v>32</v>
      </c>
      <c r="D29" t="str">
        <f>IF(AND(C29&gt;0, C29&lt;=29),"0-29",IF(AND(C29&gt;=30, C29 &lt;55),"30-55","55+"))</f>
        <v>30-55</v>
      </c>
      <c r="E29" t="s">
        <v>8</v>
      </c>
      <c r="F29" t="s">
        <v>9</v>
      </c>
      <c r="G29" t="s">
        <v>13</v>
      </c>
      <c r="H29" t="s">
        <v>10</v>
      </c>
      <c r="I29">
        <v>0</v>
      </c>
    </row>
    <row r="30" spans="1:9" x14ac:dyDescent="0.35">
      <c r="A30" t="s">
        <v>63</v>
      </c>
      <c r="B30" t="s">
        <v>64</v>
      </c>
      <c r="C30">
        <v>59</v>
      </c>
      <c r="D30" t="str">
        <f>IF(AND(C30&gt;0, C30&lt;=29),"0-29",IF(AND(C30&gt;=30, C30 &lt;55),"30-55","55+"))</f>
        <v>55+</v>
      </c>
      <c r="E30" t="s">
        <v>2</v>
      </c>
      <c r="F30" t="s">
        <v>3</v>
      </c>
      <c r="G30" t="s">
        <v>3</v>
      </c>
      <c r="H30" t="s">
        <v>5</v>
      </c>
      <c r="I30" s="1">
        <v>5000</v>
      </c>
    </row>
    <row r="31" spans="1:9" x14ac:dyDescent="0.35">
      <c r="A31" t="s">
        <v>65</v>
      </c>
      <c r="B31" t="s">
        <v>66</v>
      </c>
      <c r="C31">
        <v>60</v>
      </c>
      <c r="D31" t="str">
        <f>IF(AND(C31&gt;0, C31&lt;=29),"0-29",IF(AND(C31&gt;=30, C31 &lt;55),"30-55","55+"))</f>
        <v>55+</v>
      </c>
      <c r="E31" t="s">
        <v>2</v>
      </c>
      <c r="F31" t="s">
        <v>3</v>
      </c>
      <c r="G31" t="s">
        <v>13</v>
      </c>
      <c r="H31" t="s">
        <v>10</v>
      </c>
      <c r="I31">
        <v>0</v>
      </c>
    </row>
    <row r="32" spans="1:9" hidden="1" x14ac:dyDescent="0.35">
      <c r="A32" t="s">
        <v>67</v>
      </c>
      <c r="B32" t="s">
        <v>68</v>
      </c>
      <c r="C32">
        <v>46</v>
      </c>
      <c r="D32" t="str">
        <f>IF(AND(C32&gt;0, C32&lt;=29),"0-29",IF(AND(C32&gt;=30, C32 &lt;55),"30-55","55+"))</f>
        <v>30-55</v>
      </c>
      <c r="E32" t="s">
        <v>8</v>
      </c>
      <c r="F32" t="s">
        <v>3</v>
      </c>
      <c r="G32" t="s">
        <v>3</v>
      </c>
      <c r="H32" t="s">
        <v>5</v>
      </c>
      <c r="I32" s="1">
        <v>10000</v>
      </c>
    </row>
    <row r="33" spans="1:9" hidden="1" x14ac:dyDescent="0.35">
      <c r="A33" t="s">
        <v>69</v>
      </c>
      <c r="B33" t="s">
        <v>70</v>
      </c>
      <c r="C33">
        <v>39</v>
      </c>
      <c r="D33" t="str">
        <f>IF(AND(C33&gt;0, C33&lt;=29),"0-29",IF(AND(C33&gt;=30, C33 &lt;55),"30-55","55+"))</f>
        <v>30-55</v>
      </c>
      <c r="E33" t="s">
        <v>8</v>
      </c>
      <c r="F33" t="s">
        <v>3</v>
      </c>
      <c r="G33" t="s">
        <v>13</v>
      </c>
      <c r="H33" t="s">
        <v>5</v>
      </c>
      <c r="I33" s="1">
        <v>7500</v>
      </c>
    </row>
    <row r="34" spans="1:9" hidden="1" x14ac:dyDescent="0.35">
      <c r="A34" t="s">
        <v>71</v>
      </c>
      <c r="B34" t="s">
        <v>72</v>
      </c>
      <c r="C34">
        <v>52</v>
      </c>
      <c r="D34" t="str">
        <f>IF(AND(C34&gt;0, C34&lt;=29),"0-29",IF(AND(C34&gt;=30, C34 &lt;55),"30-55","55+"))</f>
        <v>30-55</v>
      </c>
      <c r="E34" t="s">
        <v>8</v>
      </c>
      <c r="F34" t="s">
        <v>9</v>
      </c>
      <c r="G34" t="s">
        <v>3</v>
      </c>
      <c r="H34" t="s">
        <v>5</v>
      </c>
      <c r="I34" s="1">
        <v>5000</v>
      </c>
    </row>
  </sheetData>
  <autoFilter ref="A1:I34" xr:uid="{E0D998E6-DAB8-4085-A123-F72D304DA002}">
    <filterColumn colId="3">
      <filters>
        <filter val="55+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7C2A9-131A-40D4-9CD1-AB8568E2D5EA}">
  <dimension ref="A1:K32"/>
  <sheetViews>
    <sheetView topLeftCell="A7" workbookViewId="0">
      <selection activeCell="F14" sqref="F14"/>
    </sheetView>
  </sheetViews>
  <sheetFormatPr defaultRowHeight="14.5" x14ac:dyDescent="0.35"/>
  <cols>
    <col min="1" max="1" width="18" bestFit="1" customWidth="1"/>
    <col min="2" max="2" width="15.26953125" bestFit="1" customWidth="1"/>
    <col min="3" max="3" width="3.54296875" bestFit="1" customWidth="1"/>
    <col min="4" max="4" width="10.7265625" bestFit="1" customWidth="1"/>
    <col min="5" max="5" width="7.7265625" bestFit="1" customWidth="1"/>
    <col min="6" max="6" width="12.36328125" bestFit="1" customWidth="1"/>
    <col min="7" max="7" width="18" bestFit="1" customWidth="1"/>
    <col min="8" max="8" width="3.54296875" bestFit="1" customWidth="1"/>
    <col min="9" max="10" width="10.7265625" bestFit="1" customWidth="1"/>
  </cols>
  <sheetData>
    <row r="1" spans="1:11" x14ac:dyDescent="0.35">
      <c r="A1" s="2" t="s">
        <v>83</v>
      </c>
      <c r="B1" t="s">
        <v>90</v>
      </c>
    </row>
    <row r="2" spans="1:11" x14ac:dyDescent="0.35">
      <c r="A2" s="3" t="s">
        <v>10</v>
      </c>
      <c r="B2" s="4">
        <v>15</v>
      </c>
      <c r="F2">
        <v>0.99280000000000002</v>
      </c>
    </row>
    <row r="3" spans="1:11" x14ac:dyDescent="0.35">
      <c r="A3" s="3" t="s">
        <v>5</v>
      </c>
      <c r="B3" s="4">
        <v>18</v>
      </c>
    </row>
    <row r="4" spans="1:11" x14ac:dyDescent="0.35">
      <c r="A4" s="3" t="s">
        <v>84</v>
      </c>
      <c r="B4" s="4">
        <v>33</v>
      </c>
    </row>
    <row r="5" spans="1:11" x14ac:dyDescent="0.35">
      <c r="A5" s="3"/>
      <c r="B5" s="4"/>
    </row>
    <row r="6" spans="1:11" x14ac:dyDescent="0.35">
      <c r="A6" s="2" t="s">
        <v>90</v>
      </c>
      <c r="B6" s="2" t="s">
        <v>85</v>
      </c>
    </row>
    <row r="7" spans="1:11" x14ac:dyDescent="0.35">
      <c r="A7" s="2" t="s">
        <v>83</v>
      </c>
      <c r="B7" t="s">
        <v>10</v>
      </c>
      <c r="C7" t="s">
        <v>5</v>
      </c>
      <c r="D7" t="s">
        <v>84</v>
      </c>
    </row>
    <row r="8" spans="1:11" x14ac:dyDescent="0.35">
      <c r="A8" s="3" t="s">
        <v>87</v>
      </c>
      <c r="B8" s="4">
        <v>6</v>
      </c>
      <c r="C8" s="4">
        <v>3</v>
      </c>
      <c r="D8" s="4">
        <v>9</v>
      </c>
      <c r="F8">
        <f xml:space="preserve"> -1 * ( (6/9)*LOG(6/9,2) + (3/9)*LOG(3/9,2))</f>
        <v>0.91829583405448956</v>
      </c>
      <c r="G8">
        <f xml:space="preserve"> -1 * ( (6/9)*LOG(6/9,2) + (3/9)*LOG(3/9,2))</f>
        <v>0.91829583405448956</v>
      </c>
      <c r="I8">
        <f>(9/33) *F8 +(15/33)*F9+(9/33)*F10</f>
        <v>0.90102903558036107</v>
      </c>
      <c r="K8">
        <f>F2-I8</f>
        <v>9.1770964419638945E-2</v>
      </c>
    </row>
    <row r="9" spans="1:11" x14ac:dyDescent="0.35">
      <c r="A9" s="3" t="s">
        <v>88</v>
      </c>
      <c r="B9" s="4">
        <v>4</v>
      </c>
      <c r="C9" s="4">
        <v>11</v>
      </c>
      <c r="D9" s="4">
        <v>15</v>
      </c>
      <c r="F9">
        <f xml:space="preserve"> -1 * ( (4/15)*LOG(4/15,2) + (11/15)*LOG(11/15,2))</f>
        <v>0.83664074194116733</v>
      </c>
    </row>
    <row r="10" spans="1:11" x14ac:dyDescent="0.35">
      <c r="A10" s="3" t="s">
        <v>89</v>
      </c>
      <c r="B10" s="4">
        <v>5</v>
      </c>
      <c r="C10" s="4">
        <v>4</v>
      </c>
      <c r="D10" s="4">
        <v>9</v>
      </c>
      <c r="F10">
        <f xml:space="preserve"> -1 * ( (5/9)*LOG(5/9,2) + (4/9)*LOG(4/9,2))</f>
        <v>0.99107605983822222</v>
      </c>
    </row>
    <row r="11" spans="1:11" x14ac:dyDescent="0.35">
      <c r="A11" s="3" t="s">
        <v>84</v>
      </c>
      <c r="B11" s="4">
        <v>15</v>
      </c>
      <c r="C11" s="4">
        <v>18</v>
      </c>
      <c r="D11" s="4">
        <v>33</v>
      </c>
    </row>
    <row r="13" spans="1:11" x14ac:dyDescent="0.35">
      <c r="A13" s="2" t="s">
        <v>90</v>
      </c>
      <c r="B13" s="2" t="s">
        <v>85</v>
      </c>
    </row>
    <row r="14" spans="1:11" x14ac:dyDescent="0.35">
      <c r="A14" s="2" t="s">
        <v>83</v>
      </c>
      <c r="B14" t="s">
        <v>10</v>
      </c>
      <c r="C14" t="s">
        <v>5</v>
      </c>
      <c r="D14" t="s">
        <v>84</v>
      </c>
      <c r="J14" s="2"/>
    </row>
    <row r="15" spans="1:11" x14ac:dyDescent="0.35">
      <c r="A15" s="3" t="s">
        <v>16</v>
      </c>
      <c r="B15" s="4">
        <v>3</v>
      </c>
      <c r="C15" s="4">
        <v>3</v>
      </c>
      <c r="D15" s="4">
        <v>6</v>
      </c>
    </row>
    <row r="16" spans="1:11" x14ac:dyDescent="0.35">
      <c r="A16" s="3" t="s">
        <v>2</v>
      </c>
      <c r="B16" s="4">
        <v>5</v>
      </c>
      <c r="C16" s="4">
        <v>5</v>
      </c>
      <c r="D16" s="4">
        <v>10</v>
      </c>
    </row>
    <row r="17" spans="1:4" x14ac:dyDescent="0.35">
      <c r="A17" s="3" t="s">
        <v>8</v>
      </c>
      <c r="B17" s="4">
        <v>7</v>
      </c>
      <c r="C17" s="4">
        <v>10</v>
      </c>
      <c r="D17" s="4">
        <v>17</v>
      </c>
    </row>
    <row r="18" spans="1:4" x14ac:dyDescent="0.35">
      <c r="A18" s="3" t="s">
        <v>84</v>
      </c>
      <c r="B18" s="4">
        <v>15</v>
      </c>
      <c r="C18" s="4">
        <v>18</v>
      </c>
      <c r="D18" s="4">
        <v>33</v>
      </c>
    </row>
    <row r="21" spans="1:4" x14ac:dyDescent="0.35">
      <c r="A21" s="2" t="s">
        <v>90</v>
      </c>
      <c r="B21" s="2" t="s">
        <v>85</v>
      </c>
    </row>
    <row r="22" spans="1:4" x14ac:dyDescent="0.35">
      <c r="A22" s="2" t="s">
        <v>83</v>
      </c>
      <c r="B22" t="s">
        <v>10</v>
      </c>
      <c r="C22" t="s">
        <v>5</v>
      </c>
      <c r="D22" t="s">
        <v>84</v>
      </c>
    </row>
    <row r="23" spans="1:4" x14ac:dyDescent="0.35">
      <c r="A23" s="3" t="s">
        <v>3</v>
      </c>
      <c r="B23" s="4">
        <v>5</v>
      </c>
      <c r="C23" s="4">
        <v>9</v>
      </c>
      <c r="D23" s="4">
        <v>14</v>
      </c>
    </row>
    <row r="24" spans="1:4" x14ac:dyDescent="0.35">
      <c r="A24" s="3" t="s">
        <v>13</v>
      </c>
      <c r="B24" s="4">
        <v>6</v>
      </c>
      <c r="C24" s="4">
        <v>4</v>
      </c>
      <c r="D24" s="4">
        <v>10</v>
      </c>
    </row>
    <row r="25" spans="1:4" x14ac:dyDescent="0.35">
      <c r="A25" s="3" t="s">
        <v>4</v>
      </c>
      <c r="B25" s="4">
        <v>4</v>
      </c>
      <c r="C25" s="4">
        <v>5</v>
      </c>
      <c r="D25" s="4">
        <v>9</v>
      </c>
    </row>
    <row r="26" spans="1:4" x14ac:dyDescent="0.35">
      <c r="A26" s="3" t="s">
        <v>84</v>
      </c>
      <c r="B26" s="4">
        <v>15</v>
      </c>
      <c r="C26" s="4">
        <v>18</v>
      </c>
      <c r="D26" s="4">
        <v>33</v>
      </c>
    </row>
    <row r="28" spans="1:4" x14ac:dyDescent="0.35">
      <c r="A28" s="2" t="s">
        <v>90</v>
      </c>
      <c r="B28" s="2" t="s">
        <v>85</v>
      </c>
    </row>
    <row r="29" spans="1:4" x14ac:dyDescent="0.35">
      <c r="A29" s="2" t="s">
        <v>83</v>
      </c>
      <c r="B29" t="s">
        <v>10</v>
      </c>
      <c r="C29" t="s">
        <v>5</v>
      </c>
      <c r="D29" t="s">
        <v>84</v>
      </c>
    </row>
    <row r="30" spans="1:4" x14ac:dyDescent="0.35">
      <c r="A30" s="3" t="s">
        <v>9</v>
      </c>
      <c r="B30" s="4">
        <v>7</v>
      </c>
      <c r="C30" s="4">
        <v>3</v>
      </c>
      <c r="D30" s="4">
        <v>10</v>
      </c>
    </row>
    <row r="31" spans="1:4" x14ac:dyDescent="0.35">
      <c r="A31" s="3" t="s">
        <v>3</v>
      </c>
      <c r="B31" s="4">
        <v>8</v>
      </c>
      <c r="C31" s="4">
        <v>15</v>
      </c>
      <c r="D31" s="4">
        <v>23</v>
      </c>
    </row>
    <row r="32" spans="1:4" x14ac:dyDescent="0.35">
      <c r="A32" s="3" t="s">
        <v>84</v>
      </c>
      <c r="B32" s="4">
        <v>15</v>
      </c>
      <c r="C32" s="4">
        <v>18</v>
      </c>
      <c r="D32" s="4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E375-9827-4C83-9FD4-CAF9BD94F291}">
  <dimension ref="A2:K26"/>
  <sheetViews>
    <sheetView topLeftCell="A10" workbookViewId="0">
      <selection activeCell="H10" sqref="H10"/>
    </sheetView>
  </sheetViews>
  <sheetFormatPr defaultRowHeight="14.5" x14ac:dyDescent="0.35"/>
  <cols>
    <col min="1" max="1" width="18" bestFit="1" customWidth="1"/>
    <col min="2" max="2" width="3.6328125" bestFit="1" customWidth="1"/>
    <col min="3" max="3" width="15.26953125" bestFit="1" customWidth="1"/>
    <col min="4" max="4" width="10.7265625" bestFit="1" customWidth="1"/>
    <col min="5" max="5" width="10.81640625" bestFit="1" customWidth="1"/>
    <col min="6" max="6" width="12.7265625" customWidth="1"/>
    <col min="8" max="8" width="15.81640625" bestFit="1" customWidth="1"/>
    <col min="11" max="11" width="15.1796875" bestFit="1" customWidth="1"/>
  </cols>
  <sheetData>
    <row r="2" spans="1:11" x14ac:dyDescent="0.35">
      <c r="A2" s="5"/>
      <c r="B2" s="5" t="s">
        <v>92</v>
      </c>
      <c r="C2" s="5" t="s">
        <v>93</v>
      </c>
      <c r="D2" s="5" t="s">
        <v>94</v>
      </c>
    </row>
    <row r="3" spans="1:11" x14ac:dyDescent="0.35">
      <c r="A3" s="5" t="s">
        <v>81</v>
      </c>
      <c r="B3" s="5">
        <v>18</v>
      </c>
      <c r="C3" s="5">
        <v>15</v>
      </c>
      <c r="D3" s="5">
        <v>33</v>
      </c>
      <c r="E3" t="s">
        <v>96</v>
      </c>
      <c r="F3">
        <f xml:space="preserve"> -1 * ( (B3/D3)*LOG(B3/D3,2) + (C3/D3)*LOG(C3/D3,2))</f>
        <v>0.99403021147695647</v>
      </c>
    </row>
    <row r="5" spans="1:11" x14ac:dyDescent="0.35">
      <c r="A5" s="5"/>
      <c r="B5" s="6" t="s">
        <v>81</v>
      </c>
      <c r="C5" s="6"/>
      <c r="D5" s="5"/>
    </row>
    <row r="6" spans="1:11" x14ac:dyDescent="0.35">
      <c r="A6" s="7" t="s">
        <v>91</v>
      </c>
      <c r="B6" s="7" t="s">
        <v>92</v>
      </c>
      <c r="C6" s="7" t="s">
        <v>93</v>
      </c>
      <c r="D6" s="7" t="s">
        <v>94</v>
      </c>
      <c r="K6" t="s">
        <v>108</v>
      </c>
    </row>
    <row r="7" spans="1:11" x14ac:dyDescent="0.35">
      <c r="A7" s="8" t="s">
        <v>87</v>
      </c>
      <c r="B7" s="9">
        <v>3</v>
      </c>
      <c r="C7" s="9">
        <v>6</v>
      </c>
      <c r="D7" s="9">
        <v>9</v>
      </c>
      <c r="E7" t="s">
        <v>97</v>
      </c>
      <c r="F7">
        <f xml:space="preserve"> -1 * ( (B7/D7)*LOG(B7/D7,2) + (C7/D7)*LOG(C7/D7,2))</f>
        <v>0.91829583405448956</v>
      </c>
      <c r="H7" t="s">
        <v>103</v>
      </c>
      <c r="I7">
        <f>(D7/D3) *F7 +(D8/D3)*F8+(D9/D3)*F9</f>
        <v>0.90102903558036107</v>
      </c>
      <c r="K7" s="11">
        <f>F3-I7</f>
        <v>9.3001175896595401E-2</v>
      </c>
    </row>
    <row r="8" spans="1:11" x14ac:dyDescent="0.35">
      <c r="A8" s="8" t="s">
        <v>88</v>
      </c>
      <c r="B8" s="9">
        <v>11</v>
      </c>
      <c r="C8" s="9">
        <v>4</v>
      </c>
      <c r="D8" s="9">
        <v>15</v>
      </c>
      <c r="E8" t="s">
        <v>98</v>
      </c>
      <c r="F8">
        <f xml:space="preserve"> -1 * ( (B8/D8)*LOG(B8/D8,2) + (C8/D8)*LOG(C8/D8,2))</f>
        <v>0.83664074194116733</v>
      </c>
    </row>
    <row r="9" spans="1:11" x14ac:dyDescent="0.35">
      <c r="A9" s="8" t="s">
        <v>89</v>
      </c>
      <c r="B9" s="9">
        <v>4</v>
      </c>
      <c r="C9" s="9">
        <v>5</v>
      </c>
      <c r="D9" s="9">
        <v>9</v>
      </c>
      <c r="E9" t="s">
        <v>99</v>
      </c>
      <c r="F9">
        <f xml:space="preserve"> -1 * ( (B9/D9)*LOG(B9/D9,2) + (C9/D9)*LOG(C9/D9,2))</f>
        <v>0.99107605983822222</v>
      </c>
    </row>
    <row r="10" spans="1:11" x14ac:dyDescent="0.35">
      <c r="A10" s="3"/>
      <c r="B10" s="4"/>
      <c r="C10" s="4"/>
      <c r="D10" s="4"/>
    </row>
    <row r="11" spans="1:11" x14ac:dyDescent="0.35">
      <c r="A11" s="8"/>
      <c r="B11" s="10" t="s">
        <v>81</v>
      </c>
      <c r="C11" s="10"/>
      <c r="D11" s="9"/>
    </row>
    <row r="12" spans="1:11" x14ac:dyDescent="0.35">
      <c r="A12" s="8" t="s">
        <v>95</v>
      </c>
      <c r="B12" s="5" t="s">
        <v>92</v>
      </c>
      <c r="C12" s="5" t="s">
        <v>93</v>
      </c>
      <c r="D12" s="5" t="s">
        <v>94</v>
      </c>
    </row>
    <row r="13" spans="1:11" x14ac:dyDescent="0.35">
      <c r="A13" s="8" t="s">
        <v>16</v>
      </c>
      <c r="B13" s="9">
        <v>3</v>
      </c>
      <c r="C13" s="9">
        <v>3</v>
      </c>
      <c r="D13" s="9">
        <v>6</v>
      </c>
      <c r="E13" t="s">
        <v>100</v>
      </c>
      <c r="F13">
        <f xml:space="preserve"> -1 * ( (B13/D13)*LOG(B13/D13,2) + (C13/D13)*LOG(C13/D13,2))</f>
        <v>1</v>
      </c>
      <c r="H13" t="s">
        <v>104</v>
      </c>
      <c r="I13">
        <f>(D13/D3) *F13 +(D14/D3)*F14+(D15/D3)*F15</f>
        <v>0.98836675448420963</v>
      </c>
      <c r="K13">
        <f>F3-I13</f>
        <v>5.6634569927468403E-3</v>
      </c>
    </row>
    <row r="14" spans="1:11" x14ac:dyDescent="0.35">
      <c r="A14" s="8" t="s">
        <v>2</v>
      </c>
      <c r="B14" s="9">
        <v>5</v>
      </c>
      <c r="C14" s="9">
        <v>5</v>
      </c>
      <c r="D14" s="9">
        <v>10</v>
      </c>
      <c r="E14" t="s">
        <v>101</v>
      </c>
      <c r="F14">
        <f t="shared" ref="F14:F15" si="0" xml:space="preserve"> -1 * ( (B14/D14)*LOG(B14/D14,2) + (C14/D14)*LOG(C14/D14,2))</f>
        <v>1</v>
      </c>
    </row>
    <row r="15" spans="1:11" x14ac:dyDescent="0.35">
      <c r="A15" s="8" t="s">
        <v>8</v>
      </c>
      <c r="B15" s="9">
        <v>10</v>
      </c>
      <c r="C15" s="9">
        <v>7</v>
      </c>
      <c r="D15" s="9">
        <v>17</v>
      </c>
      <c r="E15" t="s">
        <v>102</v>
      </c>
      <c r="F15">
        <f t="shared" si="0"/>
        <v>0.97741781752817158</v>
      </c>
    </row>
    <row r="16" spans="1:11" x14ac:dyDescent="0.35">
      <c r="A16" s="3"/>
      <c r="B16" s="4"/>
      <c r="C16" s="4"/>
      <c r="D16" s="4"/>
    </row>
    <row r="17" spans="1:11" x14ac:dyDescent="0.35">
      <c r="A17" s="5"/>
      <c r="B17" s="6" t="s">
        <v>81</v>
      </c>
      <c r="C17" s="6"/>
      <c r="D17" s="5"/>
    </row>
    <row r="18" spans="1:11" x14ac:dyDescent="0.35">
      <c r="A18" s="8" t="s">
        <v>80</v>
      </c>
      <c r="B18" s="5" t="s">
        <v>92</v>
      </c>
      <c r="C18" s="5" t="s">
        <v>93</v>
      </c>
      <c r="D18" s="5" t="s">
        <v>94</v>
      </c>
    </row>
    <row r="19" spans="1:11" x14ac:dyDescent="0.35">
      <c r="A19" s="8" t="s">
        <v>3</v>
      </c>
      <c r="B19" s="9">
        <v>9</v>
      </c>
      <c r="C19" s="9">
        <v>5</v>
      </c>
      <c r="D19" s="9">
        <v>14</v>
      </c>
      <c r="E19" t="s">
        <v>105</v>
      </c>
      <c r="F19">
        <f t="shared" ref="F19:F21" si="1" xml:space="preserve"> -1 * ( (B19/D19)*LOG(B19/D19,2) + (C19/D19)*LOG(C19/D19,2))</f>
        <v>0.94028595867063092</v>
      </c>
      <c r="H19" t="s">
        <v>110</v>
      </c>
      <c r="I19">
        <f>(D19/D3) *F19 +(D20/D3)*F20+(D21/D3)*F21</f>
        <v>0.9634301183175612</v>
      </c>
      <c r="K19">
        <f>F3-I19</f>
        <v>3.060009315939527E-2</v>
      </c>
    </row>
    <row r="20" spans="1:11" x14ac:dyDescent="0.35">
      <c r="A20" s="8" t="s">
        <v>13</v>
      </c>
      <c r="B20" s="9">
        <v>4</v>
      </c>
      <c r="C20" s="9">
        <v>6</v>
      </c>
      <c r="D20" s="9">
        <v>10</v>
      </c>
      <c r="E20" t="s">
        <v>106</v>
      </c>
      <c r="F20">
        <f t="shared" si="1"/>
        <v>0.97095059445466858</v>
      </c>
    </row>
    <row r="21" spans="1:11" x14ac:dyDescent="0.35">
      <c r="A21" s="8" t="s">
        <v>4</v>
      </c>
      <c r="B21" s="9">
        <v>5</v>
      </c>
      <c r="C21" s="9">
        <v>4</v>
      </c>
      <c r="D21" s="9">
        <v>9</v>
      </c>
      <c r="E21" t="s">
        <v>109</v>
      </c>
      <c r="F21">
        <f t="shared" si="1"/>
        <v>0.99107605983822222</v>
      </c>
    </row>
    <row r="22" spans="1:11" x14ac:dyDescent="0.35">
      <c r="A22" s="3"/>
      <c r="B22" s="4"/>
      <c r="C22" s="4"/>
      <c r="D22" s="4"/>
    </row>
    <row r="23" spans="1:11" x14ac:dyDescent="0.35">
      <c r="A23" s="5"/>
      <c r="B23" s="6" t="s">
        <v>81</v>
      </c>
      <c r="C23" s="6"/>
      <c r="D23" s="5"/>
    </row>
    <row r="24" spans="1:11" x14ac:dyDescent="0.35">
      <c r="A24" s="8" t="s">
        <v>79</v>
      </c>
      <c r="B24" s="5" t="s">
        <v>92</v>
      </c>
      <c r="C24" s="5" t="s">
        <v>93</v>
      </c>
      <c r="D24" s="5" t="s">
        <v>94</v>
      </c>
    </row>
    <row r="25" spans="1:11" x14ac:dyDescent="0.35">
      <c r="A25" s="8" t="s">
        <v>9</v>
      </c>
      <c r="B25" s="9">
        <v>3</v>
      </c>
      <c r="C25" s="9">
        <v>7</v>
      </c>
      <c r="D25" s="9">
        <v>10</v>
      </c>
      <c r="E25" t="s">
        <v>111</v>
      </c>
      <c r="F25">
        <f t="shared" ref="F25:F26" si="2" xml:space="preserve"> -1 * ( (B25/D25)*LOG(B25/D25,2) + (C25/D25)*LOG(C25/D25,2))</f>
        <v>0.8812908992306927</v>
      </c>
      <c r="H25" t="s">
        <v>113</v>
      </c>
      <c r="I25">
        <f>(D25/D3) *F25 +(D26/D3)*F26+(D27/D3)*F27</f>
        <v>0.91671136507546813</v>
      </c>
      <c r="K25">
        <f>F3-I25</f>
        <v>7.7318846401488339E-2</v>
      </c>
    </row>
    <row r="26" spans="1:11" x14ac:dyDescent="0.35">
      <c r="A26" s="8" t="s">
        <v>3</v>
      </c>
      <c r="B26" s="9">
        <v>15</v>
      </c>
      <c r="C26" s="9">
        <v>8</v>
      </c>
      <c r="D26" s="9">
        <v>23</v>
      </c>
      <c r="E26" t="s">
        <v>112</v>
      </c>
      <c r="F26">
        <f t="shared" si="2"/>
        <v>0.93211156761667469</v>
      </c>
    </row>
  </sheetData>
  <mergeCells count="4">
    <mergeCell ref="B5:C5"/>
    <mergeCell ref="B11:C11"/>
    <mergeCell ref="B17:C17"/>
    <mergeCell ref="B23:C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D8AD-9F0A-470F-9332-31E69571CC4A}">
  <dimension ref="A1:F10"/>
  <sheetViews>
    <sheetView workbookViewId="0">
      <selection activeCell="K18" sqref="K18"/>
    </sheetView>
  </sheetViews>
  <sheetFormatPr defaultRowHeight="14.5" x14ac:dyDescent="0.35"/>
  <sheetData>
    <row r="1" spans="1:6" x14ac:dyDescent="0.35">
      <c r="A1" t="s">
        <v>86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35">
      <c r="A2" t="s">
        <v>89</v>
      </c>
      <c r="B2" t="s">
        <v>16</v>
      </c>
      <c r="C2" t="s">
        <v>3</v>
      </c>
      <c r="D2" t="s">
        <v>3</v>
      </c>
      <c r="E2" t="s">
        <v>10</v>
      </c>
      <c r="F2">
        <v>0</v>
      </c>
    </row>
    <row r="3" spans="1:6" x14ac:dyDescent="0.35">
      <c r="A3" t="s">
        <v>89</v>
      </c>
      <c r="B3" t="s">
        <v>8</v>
      </c>
      <c r="C3" t="s">
        <v>9</v>
      </c>
      <c r="D3" t="s">
        <v>3</v>
      </c>
      <c r="E3" t="s">
        <v>10</v>
      </c>
      <c r="F3">
        <v>0</v>
      </c>
    </row>
    <row r="4" spans="1:6" x14ac:dyDescent="0.35">
      <c r="A4" t="s">
        <v>89</v>
      </c>
      <c r="B4" t="s">
        <v>2</v>
      </c>
      <c r="C4" t="s">
        <v>3</v>
      </c>
      <c r="D4" t="s">
        <v>4</v>
      </c>
      <c r="E4" t="s">
        <v>10</v>
      </c>
      <c r="F4">
        <v>0</v>
      </c>
    </row>
    <row r="5" spans="1:6" x14ac:dyDescent="0.35">
      <c r="A5" t="s">
        <v>89</v>
      </c>
      <c r="B5" t="s">
        <v>8</v>
      </c>
      <c r="C5" t="s">
        <v>3</v>
      </c>
      <c r="D5" t="s">
        <v>4</v>
      </c>
      <c r="E5" t="s">
        <v>5</v>
      </c>
      <c r="F5" s="1">
        <v>5000</v>
      </c>
    </row>
    <row r="6" spans="1:6" x14ac:dyDescent="0.35">
      <c r="A6" t="s">
        <v>89</v>
      </c>
      <c r="B6" t="s">
        <v>8</v>
      </c>
      <c r="C6" t="s">
        <v>3</v>
      </c>
      <c r="D6" t="s">
        <v>3</v>
      </c>
      <c r="E6" t="s">
        <v>5</v>
      </c>
      <c r="F6" s="1">
        <v>7500</v>
      </c>
    </row>
    <row r="7" spans="1:6" x14ac:dyDescent="0.35">
      <c r="A7" t="s">
        <v>89</v>
      </c>
      <c r="B7" t="s">
        <v>8</v>
      </c>
      <c r="C7" t="s">
        <v>3</v>
      </c>
      <c r="D7" t="s">
        <v>13</v>
      </c>
      <c r="E7" t="s">
        <v>10</v>
      </c>
      <c r="F7">
        <v>0</v>
      </c>
    </row>
    <row r="8" spans="1:6" x14ac:dyDescent="0.35">
      <c r="A8" t="s">
        <v>89</v>
      </c>
      <c r="B8" t="s">
        <v>8</v>
      </c>
      <c r="C8" t="s">
        <v>3</v>
      </c>
      <c r="D8" t="s">
        <v>4</v>
      </c>
      <c r="E8" t="s">
        <v>5</v>
      </c>
      <c r="F8" s="1">
        <v>5000</v>
      </c>
    </row>
    <row r="9" spans="1:6" x14ac:dyDescent="0.35">
      <c r="A9" t="s">
        <v>89</v>
      </c>
      <c r="B9" t="s">
        <v>2</v>
      </c>
      <c r="C9" t="s">
        <v>3</v>
      </c>
      <c r="D9" t="s">
        <v>3</v>
      </c>
      <c r="E9" t="s">
        <v>5</v>
      </c>
      <c r="F9" s="1">
        <v>5000</v>
      </c>
    </row>
    <row r="10" spans="1:6" x14ac:dyDescent="0.35">
      <c r="A10" t="s">
        <v>89</v>
      </c>
      <c r="B10" t="s">
        <v>2</v>
      </c>
      <c r="C10" t="s">
        <v>3</v>
      </c>
      <c r="D10" t="s">
        <v>13</v>
      </c>
      <c r="E10" t="s">
        <v>10</v>
      </c>
      <c r="F10">
        <v>0</v>
      </c>
    </row>
  </sheetData>
  <autoFilter ref="A1:F10" xr:uid="{1585EB16-9332-4807-A8D5-0E6C6A3D05A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9A9E-D2A3-4403-9ED7-3D4D158C5E9A}">
  <dimension ref="A2:L26"/>
  <sheetViews>
    <sheetView workbookViewId="0">
      <selection activeCell="L19" sqref="L19"/>
    </sheetView>
  </sheetViews>
  <sheetFormatPr defaultRowHeight="14.5" x14ac:dyDescent="0.35"/>
  <cols>
    <col min="5" max="5" width="9.81640625" bestFit="1" customWidth="1"/>
    <col min="8" max="8" width="13.81640625" bestFit="1" customWidth="1"/>
  </cols>
  <sheetData>
    <row r="2" spans="1:12" x14ac:dyDescent="0.35">
      <c r="A2" s="5"/>
      <c r="B2" s="5" t="s">
        <v>92</v>
      </c>
      <c r="C2" s="5" t="s">
        <v>93</v>
      </c>
      <c r="D2" s="5" t="s">
        <v>94</v>
      </c>
    </row>
    <row r="3" spans="1:12" x14ac:dyDescent="0.35">
      <c r="A3" s="5" t="s">
        <v>81</v>
      </c>
      <c r="B3" s="5">
        <v>4</v>
      </c>
      <c r="C3" s="5">
        <v>5</v>
      </c>
      <c r="D3" s="5">
        <v>9</v>
      </c>
      <c r="E3" t="s">
        <v>96</v>
      </c>
      <c r="F3">
        <f xml:space="preserve"> -1 * ( (B3/D3)*LOG(B3/D3,2) + (C3/D3)*LOG(C3/D3,2))</f>
        <v>0.99107605983822222</v>
      </c>
    </row>
    <row r="5" spans="1:12" x14ac:dyDescent="0.35">
      <c r="A5" s="5"/>
      <c r="B5" s="6" t="s">
        <v>81</v>
      </c>
      <c r="C5" s="6"/>
      <c r="D5" s="5"/>
    </row>
    <row r="6" spans="1:12" x14ac:dyDescent="0.35">
      <c r="A6" s="7" t="s">
        <v>91</v>
      </c>
      <c r="B6" s="7" t="s">
        <v>92</v>
      </c>
      <c r="C6" s="7" t="s">
        <v>93</v>
      </c>
      <c r="D6" s="7" t="s">
        <v>94</v>
      </c>
    </row>
    <row r="7" spans="1:12" x14ac:dyDescent="0.35">
      <c r="A7" s="8" t="s">
        <v>87</v>
      </c>
      <c r="B7" s="9">
        <v>3</v>
      </c>
      <c r="C7" s="9">
        <v>6</v>
      </c>
      <c r="D7" s="9">
        <v>9</v>
      </c>
    </row>
    <row r="8" spans="1:12" x14ac:dyDescent="0.35">
      <c r="A8" s="8" t="s">
        <v>88</v>
      </c>
      <c r="B8" s="9">
        <v>11</v>
      </c>
      <c r="C8" s="9">
        <v>4</v>
      </c>
      <c r="D8" s="9">
        <v>15</v>
      </c>
    </row>
    <row r="9" spans="1:12" x14ac:dyDescent="0.35">
      <c r="A9" s="8" t="s">
        <v>89</v>
      </c>
      <c r="B9" s="9">
        <v>4</v>
      </c>
      <c r="C9" s="9">
        <v>5</v>
      </c>
      <c r="D9" s="9">
        <v>9</v>
      </c>
    </row>
    <row r="10" spans="1:12" x14ac:dyDescent="0.35">
      <c r="A10" s="3"/>
      <c r="B10" s="4"/>
      <c r="C10" s="4"/>
      <c r="D10" s="4"/>
    </row>
    <row r="11" spans="1:12" x14ac:dyDescent="0.35">
      <c r="A11" s="8"/>
      <c r="B11" s="10" t="s">
        <v>81</v>
      </c>
      <c r="C11" s="10"/>
      <c r="D11" s="9"/>
    </row>
    <row r="12" spans="1:12" x14ac:dyDescent="0.35">
      <c r="A12" s="8" t="s">
        <v>95</v>
      </c>
      <c r="B12" s="5" t="s">
        <v>92</v>
      </c>
      <c r="C12" s="5" t="s">
        <v>93</v>
      </c>
      <c r="D12" s="5" t="s">
        <v>94</v>
      </c>
      <c r="L12" t="s">
        <v>108</v>
      </c>
    </row>
    <row r="13" spans="1:12" x14ac:dyDescent="0.35">
      <c r="A13" s="8" t="s">
        <v>16</v>
      </c>
      <c r="B13" s="9">
        <v>0</v>
      </c>
      <c r="C13" s="9">
        <v>1</v>
      </c>
      <c r="D13" s="9">
        <v>1</v>
      </c>
      <c r="E13" t="s">
        <v>97</v>
      </c>
      <c r="F13">
        <v>0</v>
      </c>
      <c r="H13" t="s">
        <v>103</v>
      </c>
      <c r="I13">
        <f>(D13/D3) *F13 +(D14/D3)*F14+(D15/D3)*F15</f>
        <v>0.84551560827075689</v>
      </c>
      <c r="L13">
        <f>F3-I13</f>
        <v>0.14556045156746533</v>
      </c>
    </row>
    <row r="14" spans="1:12" x14ac:dyDescent="0.35">
      <c r="A14" s="8" t="s">
        <v>2</v>
      </c>
      <c r="B14" s="9">
        <v>1</v>
      </c>
      <c r="C14" s="9">
        <v>2</v>
      </c>
      <c r="D14" s="9">
        <v>3</v>
      </c>
      <c r="E14" t="s">
        <v>98</v>
      </c>
      <c r="F14">
        <f t="shared" ref="F14:F15" si="0" xml:space="preserve"> -1 * ( (B14/D14)*LOG(B14/D14,2) + (C14/D14)*LOG(C14/D14,2))</f>
        <v>0.91829583405448956</v>
      </c>
    </row>
    <row r="15" spans="1:12" x14ac:dyDescent="0.35">
      <c r="A15" s="8" t="s">
        <v>8</v>
      </c>
      <c r="B15" s="9">
        <v>3</v>
      </c>
      <c r="C15" s="9">
        <v>2</v>
      </c>
      <c r="D15" s="9">
        <v>5</v>
      </c>
      <c r="E15" t="s">
        <v>99</v>
      </c>
      <c r="F15">
        <f t="shared" si="0"/>
        <v>0.97095059445466858</v>
      </c>
    </row>
    <row r="16" spans="1:12" x14ac:dyDescent="0.35">
      <c r="A16" s="3"/>
      <c r="B16" s="4"/>
      <c r="C16" s="4"/>
      <c r="D16" s="4"/>
    </row>
    <row r="17" spans="1:12" x14ac:dyDescent="0.35">
      <c r="A17" s="5"/>
      <c r="B17" s="6" t="s">
        <v>81</v>
      </c>
      <c r="C17" s="6"/>
      <c r="D17" s="5"/>
    </row>
    <row r="18" spans="1:12" x14ac:dyDescent="0.35">
      <c r="A18" s="8" t="s">
        <v>80</v>
      </c>
      <c r="B18" s="5" t="s">
        <v>92</v>
      </c>
      <c r="C18" s="5" t="s">
        <v>93</v>
      </c>
      <c r="D18" s="5" t="s">
        <v>94</v>
      </c>
    </row>
    <row r="19" spans="1:12" x14ac:dyDescent="0.35">
      <c r="A19" s="8" t="s">
        <v>3</v>
      </c>
      <c r="B19" s="9">
        <v>2</v>
      </c>
      <c r="C19" s="9">
        <v>2</v>
      </c>
      <c r="D19" s="9">
        <v>4</v>
      </c>
      <c r="E19" t="s">
        <v>100</v>
      </c>
      <c r="F19">
        <v>1</v>
      </c>
      <c r="H19" t="s">
        <v>104</v>
      </c>
      <c r="I19">
        <f>(D19/D3) *F19 +(D20/D3)*F20+(D21/D3)*F21</f>
        <v>0.75054305579594094</v>
      </c>
      <c r="L19" s="11">
        <f>F3-I19</f>
        <v>0.24053300404228128</v>
      </c>
    </row>
    <row r="20" spans="1:12" x14ac:dyDescent="0.35">
      <c r="A20" s="8" t="s">
        <v>13</v>
      </c>
      <c r="B20" s="9">
        <v>0</v>
      </c>
      <c r="C20" s="9">
        <v>2</v>
      </c>
      <c r="D20" s="9">
        <v>2</v>
      </c>
      <c r="E20" t="s">
        <v>101</v>
      </c>
      <c r="F20">
        <v>0</v>
      </c>
    </row>
    <row r="21" spans="1:12" x14ac:dyDescent="0.35">
      <c r="A21" s="8" t="s">
        <v>4</v>
      </c>
      <c r="B21" s="9">
        <v>2</v>
      </c>
      <c r="C21" s="9">
        <v>1</v>
      </c>
      <c r="D21" s="9">
        <v>3</v>
      </c>
      <c r="E21" t="s">
        <v>102</v>
      </c>
      <c r="F21">
        <f t="shared" ref="F20:F21" si="1" xml:space="preserve"> -1 * ( (B21/D21)*LOG(B21/D21,2) + (C21/D21)*LOG(C21/D21,2))</f>
        <v>0.91829583405448956</v>
      </c>
    </row>
    <row r="22" spans="1:12" x14ac:dyDescent="0.35">
      <c r="A22" s="3"/>
      <c r="B22" s="4"/>
      <c r="C22" s="4"/>
      <c r="D22" s="4"/>
    </row>
    <row r="23" spans="1:12" x14ac:dyDescent="0.35">
      <c r="A23" s="5"/>
      <c r="B23" s="6" t="s">
        <v>81</v>
      </c>
      <c r="C23" s="6"/>
      <c r="D23" s="5"/>
    </row>
    <row r="24" spans="1:12" x14ac:dyDescent="0.35">
      <c r="A24" s="8" t="s">
        <v>79</v>
      </c>
      <c r="B24" s="5" t="s">
        <v>92</v>
      </c>
      <c r="C24" s="5" t="s">
        <v>93</v>
      </c>
      <c r="D24" s="5" t="s">
        <v>94</v>
      </c>
    </row>
    <row r="25" spans="1:12" x14ac:dyDescent="0.35">
      <c r="A25" s="8" t="s">
        <v>9</v>
      </c>
      <c r="B25" s="9">
        <v>0</v>
      </c>
      <c r="C25" s="9">
        <v>1</v>
      </c>
      <c r="D25" s="9">
        <v>1</v>
      </c>
      <c r="E25" t="s">
        <v>105</v>
      </c>
      <c r="F25">
        <v>0</v>
      </c>
      <c r="H25" t="s">
        <v>107</v>
      </c>
      <c r="I25">
        <f>(D25/D3) *F25 +(D26/D3)*F26+(D27/D3)*F27</f>
        <v>0.88888888888888884</v>
      </c>
      <c r="L25">
        <f>F3-I25</f>
        <v>0.10218717094933338</v>
      </c>
    </row>
    <row r="26" spans="1:12" x14ac:dyDescent="0.35">
      <c r="A26" s="8" t="s">
        <v>3</v>
      </c>
      <c r="B26" s="9">
        <v>4</v>
      </c>
      <c r="C26" s="9">
        <v>4</v>
      </c>
      <c r="D26" s="9">
        <v>8</v>
      </c>
      <c r="E26" t="s">
        <v>106</v>
      </c>
      <c r="F26">
        <v>1</v>
      </c>
    </row>
  </sheetData>
  <mergeCells count="4">
    <mergeCell ref="B5:C5"/>
    <mergeCell ref="B11:C11"/>
    <mergeCell ref="B17:C17"/>
    <mergeCell ref="B23:C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E7082-CAE1-4BC4-8346-B774831B800E}">
  <dimension ref="A2:L26"/>
  <sheetViews>
    <sheetView topLeftCell="A7" workbookViewId="0">
      <selection activeCell="M28" sqref="M28"/>
    </sheetView>
  </sheetViews>
  <sheetFormatPr defaultRowHeight="14.5" x14ac:dyDescent="0.35"/>
  <cols>
    <col min="5" max="5" width="9.81640625" bestFit="1" customWidth="1"/>
    <col min="8" max="8" width="13.81640625" bestFit="1" customWidth="1"/>
  </cols>
  <sheetData>
    <row r="2" spans="1:12" x14ac:dyDescent="0.35">
      <c r="A2" s="5"/>
      <c r="B2" s="5" t="s">
        <v>92</v>
      </c>
      <c r="C2" s="5" t="s">
        <v>93</v>
      </c>
      <c r="D2" s="5" t="s">
        <v>94</v>
      </c>
    </row>
    <row r="3" spans="1:12" x14ac:dyDescent="0.35">
      <c r="A3" s="5" t="s">
        <v>81</v>
      </c>
      <c r="B3" s="5">
        <v>11</v>
      </c>
      <c r="C3" s="5">
        <v>4</v>
      </c>
      <c r="D3" s="5">
        <v>15</v>
      </c>
      <c r="E3" t="s">
        <v>96</v>
      </c>
      <c r="F3">
        <f xml:space="preserve"> -1 * ( (B3/D3)*LOG(B3/D3,2) + (C3/D3)*LOG(C3/D3,2))</f>
        <v>0.83664074194116733</v>
      </c>
    </row>
    <row r="5" spans="1:12" x14ac:dyDescent="0.35">
      <c r="A5" s="5"/>
      <c r="B5" s="6" t="s">
        <v>81</v>
      </c>
      <c r="C5" s="6"/>
      <c r="D5" s="5"/>
    </row>
    <row r="6" spans="1:12" x14ac:dyDescent="0.35">
      <c r="A6" s="7" t="s">
        <v>91</v>
      </c>
      <c r="B6" s="7" t="s">
        <v>92</v>
      </c>
      <c r="C6" s="7" t="s">
        <v>93</v>
      </c>
      <c r="D6" s="7" t="s">
        <v>94</v>
      </c>
    </row>
    <row r="7" spans="1:12" x14ac:dyDescent="0.35">
      <c r="A7" s="8" t="s">
        <v>87</v>
      </c>
      <c r="B7" s="9">
        <v>3</v>
      </c>
      <c r="C7" s="9">
        <v>6</v>
      </c>
      <c r="D7" s="9">
        <v>9</v>
      </c>
    </row>
    <row r="8" spans="1:12" x14ac:dyDescent="0.35">
      <c r="A8" s="8" t="s">
        <v>88</v>
      </c>
      <c r="B8" s="9">
        <v>11</v>
      </c>
      <c r="C8" s="9">
        <v>4</v>
      </c>
      <c r="D8" s="9">
        <v>15</v>
      </c>
    </row>
    <row r="9" spans="1:12" x14ac:dyDescent="0.35">
      <c r="A9" s="8" t="s">
        <v>89</v>
      </c>
      <c r="B9" s="9">
        <v>4</v>
      </c>
      <c r="C9" s="9">
        <v>5</v>
      </c>
      <c r="D9" s="9">
        <v>9</v>
      </c>
    </row>
    <row r="10" spans="1:12" x14ac:dyDescent="0.35">
      <c r="A10" s="3"/>
      <c r="B10" s="4"/>
      <c r="C10" s="4"/>
      <c r="D10" s="4"/>
    </row>
    <row r="11" spans="1:12" x14ac:dyDescent="0.35">
      <c r="A11" s="8"/>
      <c r="B11" s="10" t="s">
        <v>81</v>
      </c>
      <c r="C11" s="10"/>
      <c r="D11" s="9"/>
    </row>
    <row r="12" spans="1:12" x14ac:dyDescent="0.35">
      <c r="A12" s="8" t="s">
        <v>95</v>
      </c>
      <c r="B12" s="5" t="s">
        <v>92</v>
      </c>
      <c r="C12" s="5" t="s">
        <v>93</v>
      </c>
      <c r="D12" s="5" t="s">
        <v>94</v>
      </c>
      <c r="L12" t="s">
        <v>108</v>
      </c>
    </row>
    <row r="13" spans="1:12" x14ac:dyDescent="0.35">
      <c r="A13" s="8" t="s">
        <v>16</v>
      </c>
      <c r="B13" s="9">
        <v>3</v>
      </c>
      <c r="C13" s="9">
        <v>1</v>
      </c>
      <c r="D13" s="9">
        <v>4</v>
      </c>
      <c r="E13" t="s">
        <v>97</v>
      </c>
      <c r="F13">
        <f xml:space="preserve"> -1 * ( (B13/D13)*LOG(B13/D13,2) + (C13/D13)*LOG(C13/D13,2))</f>
        <v>0.81127812445913283</v>
      </c>
      <c r="H13" t="s">
        <v>103</v>
      </c>
      <c r="I13">
        <f>(D13/D3) *F13 +(D14/D3)*F14+(D15/D3)*F15</f>
        <v>0.83547126504263192</v>
      </c>
      <c r="L13">
        <f>F3-I13</f>
        <v>1.1694768985354154E-3</v>
      </c>
    </row>
    <row r="14" spans="1:12" x14ac:dyDescent="0.35">
      <c r="A14" s="8" t="s">
        <v>2</v>
      </c>
      <c r="B14" s="9">
        <v>3</v>
      </c>
      <c r="C14" s="9">
        <v>1</v>
      </c>
      <c r="D14" s="9">
        <v>4</v>
      </c>
      <c r="E14" t="s">
        <v>98</v>
      </c>
      <c r="F14">
        <f t="shared" ref="F14:F15" si="0" xml:space="preserve"> -1 * ( (B14/D14)*LOG(B14/D14,2) + (C14/D14)*LOG(C14/D14,2))</f>
        <v>0.81127812445913283</v>
      </c>
    </row>
    <row r="15" spans="1:12" x14ac:dyDescent="0.35">
      <c r="A15" s="8" t="s">
        <v>8</v>
      </c>
      <c r="B15" s="9">
        <v>5</v>
      </c>
      <c r="C15" s="9">
        <v>2</v>
      </c>
      <c r="D15" s="9">
        <v>7</v>
      </c>
      <c r="E15" t="s">
        <v>99</v>
      </c>
      <c r="F15">
        <f t="shared" si="0"/>
        <v>0.863120568566631</v>
      </c>
    </row>
    <row r="16" spans="1:12" x14ac:dyDescent="0.35">
      <c r="A16" s="3"/>
      <c r="B16" s="4"/>
      <c r="C16" s="4"/>
      <c r="D16" s="4"/>
    </row>
    <row r="17" spans="1:12" x14ac:dyDescent="0.35">
      <c r="A17" s="5"/>
      <c r="B17" s="6" t="s">
        <v>81</v>
      </c>
      <c r="C17" s="6"/>
      <c r="D17" s="5"/>
    </row>
    <row r="18" spans="1:12" x14ac:dyDescent="0.35">
      <c r="A18" s="8" t="s">
        <v>80</v>
      </c>
      <c r="B18" s="5" t="s">
        <v>92</v>
      </c>
      <c r="C18" s="5" t="s">
        <v>93</v>
      </c>
      <c r="D18" s="5" t="s">
        <v>94</v>
      </c>
    </row>
    <row r="19" spans="1:12" x14ac:dyDescent="0.35">
      <c r="A19" s="8" t="s">
        <v>3</v>
      </c>
      <c r="B19" s="9">
        <v>5</v>
      </c>
      <c r="C19" s="9">
        <v>0</v>
      </c>
      <c r="D19" s="9">
        <v>5</v>
      </c>
      <c r="E19" t="s">
        <v>100</v>
      </c>
      <c r="F19">
        <v>0</v>
      </c>
      <c r="H19" t="s">
        <v>104</v>
      </c>
      <c r="I19">
        <f>(D19/D3) *F19 +(D20/D3)*F20+(D21/D3)*F21</f>
        <v>0.6339850002884625</v>
      </c>
      <c r="L19">
        <f>F3-I19</f>
        <v>0.20265574165270483</v>
      </c>
    </row>
    <row r="20" spans="1:12" x14ac:dyDescent="0.35">
      <c r="A20" s="8" t="s">
        <v>13</v>
      </c>
      <c r="B20" s="9">
        <v>4</v>
      </c>
      <c r="C20" s="9">
        <v>2</v>
      </c>
      <c r="D20" s="9">
        <v>6</v>
      </c>
      <c r="E20" t="s">
        <v>101</v>
      </c>
      <c r="F20">
        <f t="shared" ref="F20" si="1" xml:space="preserve"> -1 * ( (B20/D20)*LOG(B20/D20,2) + (C20/D20)*LOG(C20/D20,2))</f>
        <v>0.91829583405448956</v>
      </c>
    </row>
    <row r="21" spans="1:12" x14ac:dyDescent="0.35">
      <c r="A21" s="8" t="s">
        <v>4</v>
      </c>
      <c r="B21" s="9">
        <v>2</v>
      </c>
      <c r="C21" s="9">
        <v>2</v>
      </c>
      <c r="D21" s="9">
        <v>4</v>
      </c>
      <c r="E21" t="s">
        <v>102</v>
      </c>
      <c r="F21">
        <f t="shared" ref="F19:F21" si="2" xml:space="preserve"> -1 * ( (B21/D21)*LOG(B21/D21,2) + (C21/D21)*LOG(C21/D21,2))</f>
        <v>1</v>
      </c>
    </row>
    <row r="22" spans="1:12" x14ac:dyDescent="0.35">
      <c r="A22" s="3"/>
      <c r="B22" s="4"/>
      <c r="C22" s="4"/>
      <c r="D22" s="4"/>
    </row>
    <row r="23" spans="1:12" x14ac:dyDescent="0.35">
      <c r="A23" s="5"/>
      <c r="B23" s="6" t="s">
        <v>81</v>
      </c>
      <c r="C23" s="6"/>
      <c r="D23" s="5"/>
    </row>
    <row r="24" spans="1:12" x14ac:dyDescent="0.35">
      <c r="A24" s="8" t="s">
        <v>79</v>
      </c>
      <c r="B24" s="5" t="s">
        <v>92</v>
      </c>
      <c r="C24" s="5" t="s">
        <v>93</v>
      </c>
      <c r="D24" s="5" t="s">
        <v>94</v>
      </c>
    </row>
    <row r="25" spans="1:12" x14ac:dyDescent="0.35">
      <c r="A25" s="8" t="s">
        <v>9</v>
      </c>
      <c r="B25" s="9">
        <v>3</v>
      </c>
      <c r="C25" s="9">
        <v>4</v>
      </c>
      <c r="D25" s="9">
        <v>7</v>
      </c>
      <c r="E25" t="s">
        <v>105</v>
      </c>
      <c r="F25">
        <f t="shared" ref="F25" si="3" xml:space="preserve"> -1 * ( (B25/D25)*LOG(B25/D25,2) + (C25/D25)*LOG(C25/D25,2))</f>
        <v>0.98522813603425163</v>
      </c>
      <c r="H25" t="s">
        <v>107</v>
      </c>
      <c r="I25">
        <f>(D25/D3) *F25 +(D26/D3)*F26+(D27/D3)*F27</f>
        <v>0.45977313014931742</v>
      </c>
      <c r="L25" s="11">
        <f>F3-I25</f>
        <v>0.37686761179184991</v>
      </c>
    </row>
    <row r="26" spans="1:12" x14ac:dyDescent="0.35">
      <c r="A26" s="8" t="s">
        <v>3</v>
      </c>
      <c r="B26" s="9">
        <v>8</v>
      </c>
      <c r="C26" s="9">
        <v>0</v>
      </c>
      <c r="D26" s="9">
        <v>8</v>
      </c>
      <c r="E26" t="s">
        <v>106</v>
      </c>
      <c r="F26">
        <v>0</v>
      </c>
    </row>
  </sheetData>
  <mergeCells count="4">
    <mergeCell ref="B5:C5"/>
    <mergeCell ref="B11:C11"/>
    <mergeCell ref="B17:C17"/>
    <mergeCell ref="B23:C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5875-5A55-4B75-8D2B-9928887B3E35}">
  <dimension ref="A1:I16"/>
  <sheetViews>
    <sheetView topLeftCell="A3" workbookViewId="0">
      <selection activeCell="P22" sqref="P22"/>
    </sheetView>
  </sheetViews>
  <sheetFormatPr defaultRowHeight="14.5" x14ac:dyDescent="0.35"/>
  <sheetData>
    <row r="1" spans="1:9" x14ac:dyDescent="0.35">
      <c r="A1" t="s">
        <v>75</v>
      </c>
      <c r="B1" t="s">
        <v>76</v>
      </c>
      <c r="C1" t="s">
        <v>77</v>
      </c>
      <c r="D1" t="s">
        <v>86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</row>
    <row r="2" spans="1:9" x14ac:dyDescent="0.35">
      <c r="A2" t="s">
        <v>0</v>
      </c>
      <c r="B2" t="s">
        <v>1</v>
      </c>
      <c r="C2">
        <v>35</v>
      </c>
      <c r="D2" t="s">
        <v>88</v>
      </c>
      <c r="E2" t="s">
        <v>2</v>
      </c>
      <c r="F2" t="s">
        <v>3</v>
      </c>
      <c r="G2" t="s">
        <v>4</v>
      </c>
      <c r="H2" t="s">
        <v>5</v>
      </c>
      <c r="I2" s="1">
        <v>10000</v>
      </c>
    </row>
    <row r="3" spans="1:9" x14ac:dyDescent="0.35">
      <c r="A3" t="s">
        <v>11</v>
      </c>
      <c r="B3" t="s">
        <v>12</v>
      </c>
      <c r="C3">
        <v>46</v>
      </c>
      <c r="D3" t="s">
        <v>88</v>
      </c>
      <c r="E3" t="s">
        <v>8</v>
      </c>
      <c r="F3" t="s">
        <v>3</v>
      </c>
      <c r="G3" t="s">
        <v>13</v>
      </c>
      <c r="H3" t="s">
        <v>5</v>
      </c>
      <c r="I3" s="1">
        <v>7500</v>
      </c>
    </row>
    <row r="4" spans="1:9" x14ac:dyDescent="0.35">
      <c r="A4" t="s">
        <v>17</v>
      </c>
      <c r="B4" t="s">
        <v>18</v>
      </c>
      <c r="C4">
        <v>52</v>
      </c>
      <c r="D4" t="s">
        <v>88</v>
      </c>
      <c r="E4" t="s">
        <v>8</v>
      </c>
      <c r="F4" t="s">
        <v>9</v>
      </c>
      <c r="G4" t="s">
        <v>4</v>
      </c>
      <c r="H4" t="s">
        <v>10</v>
      </c>
      <c r="I4">
        <v>0</v>
      </c>
    </row>
    <row r="5" spans="1:9" x14ac:dyDescent="0.35">
      <c r="A5" t="s">
        <v>53</v>
      </c>
      <c r="B5" t="s">
        <v>54</v>
      </c>
      <c r="C5">
        <v>45</v>
      </c>
      <c r="D5" t="s">
        <v>88</v>
      </c>
      <c r="E5" t="s">
        <v>2</v>
      </c>
      <c r="F5" t="s">
        <v>9</v>
      </c>
      <c r="G5" t="s">
        <v>4</v>
      </c>
      <c r="H5" t="s">
        <v>10</v>
      </c>
      <c r="I5">
        <v>0</v>
      </c>
    </row>
    <row r="6" spans="1:9" x14ac:dyDescent="0.35">
      <c r="A6" t="s">
        <v>25</v>
      </c>
      <c r="B6" t="s">
        <v>26</v>
      </c>
      <c r="C6">
        <v>38</v>
      </c>
      <c r="D6" t="s">
        <v>88</v>
      </c>
      <c r="E6" t="s">
        <v>2</v>
      </c>
      <c r="F6" t="s">
        <v>3</v>
      </c>
      <c r="G6" t="s">
        <v>13</v>
      </c>
      <c r="H6" t="s">
        <v>5</v>
      </c>
      <c r="I6" s="1">
        <v>7500</v>
      </c>
    </row>
    <row r="7" spans="1:9" x14ac:dyDescent="0.35">
      <c r="A7" t="s">
        <v>29</v>
      </c>
      <c r="B7" t="s">
        <v>30</v>
      </c>
      <c r="C7">
        <v>49</v>
      </c>
      <c r="D7" t="s">
        <v>88</v>
      </c>
      <c r="E7" t="s">
        <v>16</v>
      </c>
      <c r="F7" t="s">
        <v>3</v>
      </c>
      <c r="G7" t="s">
        <v>4</v>
      </c>
      <c r="H7" t="s">
        <v>5</v>
      </c>
      <c r="I7" s="1">
        <v>7500</v>
      </c>
    </row>
    <row r="8" spans="1:9" x14ac:dyDescent="0.35">
      <c r="A8" t="s">
        <v>33</v>
      </c>
      <c r="B8" t="s">
        <v>34</v>
      </c>
      <c r="C8">
        <v>50</v>
      </c>
      <c r="D8" t="s">
        <v>88</v>
      </c>
      <c r="E8" t="s">
        <v>16</v>
      </c>
      <c r="F8" t="s">
        <v>3</v>
      </c>
      <c r="G8" t="s">
        <v>13</v>
      </c>
      <c r="H8" t="s">
        <v>5</v>
      </c>
      <c r="I8" s="1">
        <v>7500</v>
      </c>
    </row>
    <row r="9" spans="1:9" x14ac:dyDescent="0.35">
      <c r="A9" t="s">
        <v>51</v>
      </c>
      <c r="B9" t="s">
        <v>52</v>
      </c>
      <c r="C9">
        <v>34</v>
      </c>
      <c r="D9" t="s">
        <v>88</v>
      </c>
      <c r="E9" t="s">
        <v>16</v>
      </c>
      <c r="F9" t="s">
        <v>9</v>
      </c>
      <c r="G9" t="s">
        <v>13</v>
      </c>
      <c r="H9" t="s">
        <v>10</v>
      </c>
      <c r="I9">
        <v>0</v>
      </c>
    </row>
    <row r="10" spans="1:9" x14ac:dyDescent="0.35">
      <c r="A10" t="s">
        <v>61</v>
      </c>
      <c r="B10" t="s">
        <v>62</v>
      </c>
      <c r="C10">
        <v>32</v>
      </c>
      <c r="D10" t="s">
        <v>88</v>
      </c>
      <c r="E10" t="s">
        <v>8</v>
      </c>
      <c r="F10" t="s">
        <v>9</v>
      </c>
      <c r="G10" t="s">
        <v>13</v>
      </c>
      <c r="H10" t="s">
        <v>10</v>
      </c>
      <c r="I10">
        <v>0</v>
      </c>
    </row>
    <row r="11" spans="1:9" x14ac:dyDescent="0.35">
      <c r="A11" t="s">
        <v>21</v>
      </c>
      <c r="B11" t="s">
        <v>22</v>
      </c>
      <c r="C11">
        <v>43</v>
      </c>
      <c r="D11" t="s">
        <v>88</v>
      </c>
      <c r="E11" t="s">
        <v>16</v>
      </c>
      <c r="F11" t="s">
        <v>9</v>
      </c>
      <c r="G11" t="s">
        <v>3</v>
      </c>
      <c r="H11" t="s">
        <v>5</v>
      </c>
      <c r="I11" s="1">
        <v>5000</v>
      </c>
    </row>
    <row r="12" spans="1:9" x14ac:dyDescent="0.35">
      <c r="A12" t="s">
        <v>59</v>
      </c>
      <c r="B12" t="s">
        <v>60</v>
      </c>
      <c r="C12">
        <v>32</v>
      </c>
      <c r="D12" t="s">
        <v>88</v>
      </c>
      <c r="E12" t="s">
        <v>8</v>
      </c>
      <c r="F12" t="s">
        <v>3</v>
      </c>
      <c r="G12" t="s">
        <v>3</v>
      </c>
      <c r="H12" t="s">
        <v>5</v>
      </c>
      <c r="I12" s="1">
        <v>10000</v>
      </c>
    </row>
    <row r="13" spans="1:9" x14ac:dyDescent="0.35">
      <c r="A13" t="s">
        <v>55</v>
      </c>
      <c r="B13" t="s">
        <v>56</v>
      </c>
      <c r="C13">
        <v>52</v>
      </c>
      <c r="D13" t="s">
        <v>88</v>
      </c>
      <c r="E13" t="s">
        <v>2</v>
      </c>
      <c r="F13" t="s">
        <v>9</v>
      </c>
      <c r="G13" t="s">
        <v>3</v>
      </c>
      <c r="H13" t="s">
        <v>5</v>
      </c>
      <c r="I13" s="1">
        <v>5000</v>
      </c>
    </row>
    <row r="14" spans="1:9" x14ac:dyDescent="0.35">
      <c r="A14" t="s">
        <v>67</v>
      </c>
      <c r="B14" t="s">
        <v>68</v>
      </c>
      <c r="C14">
        <v>46</v>
      </c>
      <c r="D14" t="s">
        <v>88</v>
      </c>
      <c r="E14" t="s">
        <v>8</v>
      </c>
      <c r="F14" t="s">
        <v>3</v>
      </c>
      <c r="G14" t="s">
        <v>3</v>
      </c>
      <c r="H14" t="s">
        <v>5</v>
      </c>
      <c r="I14" s="1">
        <v>10000</v>
      </c>
    </row>
    <row r="15" spans="1:9" x14ac:dyDescent="0.35">
      <c r="A15" t="s">
        <v>69</v>
      </c>
      <c r="B15" t="s">
        <v>70</v>
      </c>
      <c r="C15">
        <v>39</v>
      </c>
      <c r="D15" t="s">
        <v>88</v>
      </c>
      <c r="E15" t="s">
        <v>8</v>
      </c>
      <c r="F15" t="s">
        <v>3</v>
      </c>
      <c r="G15" t="s">
        <v>13</v>
      </c>
      <c r="H15" t="s">
        <v>5</v>
      </c>
      <c r="I15" s="1">
        <v>7500</v>
      </c>
    </row>
    <row r="16" spans="1:9" x14ac:dyDescent="0.35">
      <c r="A16" t="s">
        <v>71</v>
      </c>
      <c r="B16" t="s">
        <v>72</v>
      </c>
      <c r="C16">
        <v>52</v>
      </c>
      <c r="D16" t="s">
        <v>88</v>
      </c>
      <c r="E16" t="s">
        <v>8</v>
      </c>
      <c r="F16" t="s">
        <v>9</v>
      </c>
      <c r="G16" t="s">
        <v>3</v>
      </c>
      <c r="H16" t="s">
        <v>5</v>
      </c>
      <c r="I16" s="1">
        <v>5000</v>
      </c>
    </row>
  </sheetData>
  <autoFilter ref="A1:I16" xr:uid="{E77B4142-0D6E-432C-883B-E926DD49158A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C68A-0E5D-4AD2-A9B1-CD6A8464CC75}">
  <dimension ref="A1:I10"/>
  <sheetViews>
    <sheetView workbookViewId="0">
      <selection activeCell="G18" sqref="G18"/>
    </sheetView>
  </sheetViews>
  <sheetFormatPr defaultRowHeight="14.5" x14ac:dyDescent="0.35"/>
  <cols>
    <col min="1" max="1" width="18" bestFit="1" customWidth="1"/>
    <col min="2" max="2" width="15.26953125" bestFit="1" customWidth="1"/>
    <col min="3" max="3" width="3.54296875" bestFit="1" customWidth="1"/>
    <col min="4" max="4" width="10.7265625" bestFit="1" customWidth="1"/>
  </cols>
  <sheetData>
    <row r="1" spans="1:9" x14ac:dyDescent="0.35">
      <c r="A1" t="s">
        <v>75</v>
      </c>
      <c r="B1" t="s">
        <v>76</v>
      </c>
      <c r="C1" t="s">
        <v>77</v>
      </c>
      <c r="D1" t="s">
        <v>86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</row>
    <row r="2" spans="1:9" x14ac:dyDescent="0.35">
      <c r="A2" t="s">
        <v>6</v>
      </c>
      <c r="B2" t="s">
        <v>7</v>
      </c>
      <c r="C2">
        <v>27</v>
      </c>
      <c r="D2" t="s">
        <v>87</v>
      </c>
      <c r="E2" t="s">
        <v>8</v>
      </c>
      <c r="F2" t="s">
        <v>9</v>
      </c>
      <c r="G2" t="s">
        <v>3</v>
      </c>
      <c r="H2" t="s">
        <v>10</v>
      </c>
      <c r="I2">
        <v>0</v>
      </c>
    </row>
    <row r="3" spans="1:9" x14ac:dyDescent="0.35">
      <c r="A3" t="s">
        <v>19</v>
      </c>
      <c r="B3" t="s">
        <v>20</v>
      </c>
      <c r="C3">
        <v>24</v>
      </c>
      <c r="D3" t="s">
        <v>87</v>
      </c>
      <c r="E3" t="s">
        <v>2</v>
      </c>
      <c r="F3" t="s">
        <v>3</v>
      </c>
      <c r="G3" t="s">
        <v>13</v>
      </c>
      <c r="H3" t="s">
        <v>10</v>
      </c>
      <c r="I3">
        <v>0</v>
      </c>
    </row>
    <row r="4" spans="1:9" x14ac:dyDescent="0.35">
      <c r="A4" t="s">
        <v>27</v>
      </c>
      <c r="B4" t="s">
        <v>28</v>
      </c>
      <c r="C4">
        <v>20</v>
      </c>
      <c r="D4" t="s">
        <v>87</v>
      </c>
      <c r="E4" t="s">
        <v>8</v>
      </c>
      <c r="F4" t="s">
        <v>3</v>
      </c>
      <c r="G4" t="s">
        <v>3</v>
      </c>
      <c r="H4" t="s">
        <v>5</v>
      </c>
      <c r="I4" s="1">
        <v>10000</v>
      </c>
    </row>
    <row r="5" spans="1:9" x14ac:dyDescent="0.35">
      <c r="A5" t="s">
        <v>73</v>
      </c>
      <c r="B5" t="s">
        <v>35</v>
      </c>
      <c r="C5">
        <v>28</v>
      </c>
      <c r="D5" t="s">
        <v>87</v>
      </c>
      <c r="E5" t="s">
        <v>8</v>
      </c>
      <c r="F5" t="s">
        <v>3</v>
      </c>
      <c r="G5" t="s">
        <v>4</v>
      </c>
      <c r="H5" t="s">
        <v>5</v>
      </c>
      <c r="I5" s="1">
        <v>5000</v>
      </c>
    </row>
    <row r="6" spans="1:9" x14ac:dyDescent="0.35">
      <c r="A6" t="s">
        <v>39</v>
      </c>
      <c r="B6" t="s">
        <v>40</v>
      </c>
      <c r="C6">
        <v>29</v>
      </c>
      <c r="D6" t="s">
        <v>87</v>
      </c>
      <c r="E6" t="s">
        <v>8</v>
      </c>
      <c r="F6" t="s">
        <v>3</v>
      </c>
      <c r="G6" t="s">
        <v>13</v>
      </c>
      <c r="H6" t="s">
        <v>10</v>
      </c>
      <c r="I6">
        <v>0</v>
      </c>
    </row>
    <row r="7" spans="1:9" x14ac:dyDescent="0.35">
      <c r="A7" t="s">
        <v>41</v>
      </c>
      <c r="B7" t="s">
        <v>42</v>
      </c>
      <c r="C7">
        <v>18</v>
      </c>
      <c r="D7" t="s">
        <v>87</v>
      </c>
      <c r="E7" t="s">
        <v>2</v>
      </c>
      <c r="F7" t="s">
        <v>3</v>
      </c>
      <c r="G7" t="s">
        <v>3</v>
      </c>
      <c r="H7" t="s">
        <v>5</v>
      </c>
      <c r="I7" s="1">
        <v>5000</v>
      </c>
    </row>
    <row r="8" spans="1:9" x14ac:dyDescent="0.35">
      <c r="A8" t="s">
        <v>43</v>
      </c>
      <c r="B8" t="s">
        <v>44</v>
      </c>
      <c r="C8">
        <v>25</v>
      </c>
      <c r="D8" t="s">
        <v>87</v>
      </c>
      <c r="E8" t="s">
        <v>16</v>
      </c>
      <c r="F8" t="s">
        <v>3</v>
      </c>
      <c r="G8" t="s">
        <v>3</v>
      </c>
      <c r="H8" t="s">
        <v>10</v>
      </c>
      <c r="I8">
        <v>0</v>
      </c>
    </row>
    <row r="9" spans="1:9" x14ac:dyDescent="0.35">
      <c r="A9" t="s">
        <v>49</v>
      </c>
      <c r="B9" t="s">
        <v>50</v>
      </c>
      <c r="C9">
        <v>28</v>
      </c>
      <c r="D9" t="s">
        <v>87</v>
      </c>
      <c r="E9" t="s">
        <v>2</v>
      </c>
      <c r="F9" t="s">
        <v>3</v>
      </c>
      <c r="G9" t="s">
        <v>4</v>
      </c>
      <c r="H9" t="s">
        <v>10</v>
      </c>
      <c r="I9">
        <v>0</v>
      </c>
    </row>
    <row r="10" spans="1:9" x14ac:dyDescent="0.35">
      <c r="A10" t="s">
        <v>57</v>
      </c>
      <c r="B10" t="s">
        <v>58</v>
      </c>
      <c r="C10">
        <v>25</v>
      </c>
      <c r="D10" t="s">
        <v>87</v>
      </c>
      <c r="E10" t="s">
        <v>8</v>
      </c>
      <c r="F10" t="s">
        <v>9</v>
      </c>
      <c r="G10" t="s">
        <v>3</v>
      </c>
      <c r="H10" t="s">
        <v>10</v>
      </c>
      <c r="I1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D522-F1B6-4155-9C2C-6A3BCF6486A0}">
  <dimension ref="A2:M26"/>
  <sheetViews>
    <sheetView tabSelected="1" workbookViewId="0">
      <selection activeCell="E13" sqref="E13"/>
    </sheetView>
  </sheetViews>
  <sheetFormatPr defaultRowHeight="14.5" x14ac:dyDescent="0.35"/>
  <cols>
    <col min="5" max="5" width="13.1796875" bestFit="1" customWidth="1"/>
    <col min="8" max="8" width="13.81640625" bestFit="1" customWidth="1"/>
    <col min="13" max="13" width="15.1796875" bestFit="1" customWidth="1"/>
  </cols>
  <sheetData>
    <row r="2" spans="1:13" x14ac:dyDescent="0.35">
      <c r="A2" s="5"/>
      <c r="B2" s="5" t="s">
        <v>92</v>
      </c>
      <c r="C2" s="5" t="s">
        <v>93</v>
      </c>
      <c r="D2" s="5" t="s">
        <v>94</v>
      </c>
    </row>
    <row r="3" spans="1:13" x14ac:dyDescent="0.35">
      <c r="A3" s="5" t="s">
        <v>81</v>
      </c>
      <c r="B3" s="5">
        <v>3</v>
      </c>
      <c r="C3" s="5">
        <v>6</v>
      </c>
      <c r="D3" s="5">
        <v>9</v>
      </c>
      <c r="E3" t="s">
        <v>96</v>
      </c>
      <c r="F3">
        <f xml:space="preserve"> -1 * ( (B3/D3)*LOG(B3/D3,2) + (C3/D3)*LOG(C3/D3,2))</f>
        <v>0.91829583405448956</v>
      </c>
    </row>
    <row r="5" spans="1:13" x14ac:dyDescent="0.35">
      <c r="A5" s="5"/>
      <c r="B5" s="6" t="s">
        <v>81</v>
      </c>
      <c r="C5" s="6"/>
      <c r="D5" s="5"/>
    </row>
    <row r="6" spans="1:13" x14ac:dyDescent="0.35">
      <c r="A6" s="7" t="s">
        <v>91</v>
      </c>
      <c r="B6" s="7" t="s">
        <v>92</v>
      </c>
      <c r="C6" s="7" t="s">
        <v>93</v>
      </c>
      <c r="D6" s="7" t="s">
        <v>94</v>
      </c>
    </row>
    <row r="7" spans="1:13" x14ac:dyDescent="0.35">
      <c r="A7" s="8" t="s">
        <v>87</v>
      </c>
      <c r="B7" s="9">
        <v>3</v>
      </c>
      <c r="C7" s="9">
        <v>6</v>
      </c>
      <c r="D7" s="9">
        <v>9</v>
      </c>
    </row>
    <row r="8" spans="1:13" x14ac:dyDescent="0.35">
      <c r="A8" s="8" t="s">
        <v>88</v>
      </c>
      <c r="B8" s="9">
        <v>11</v>
      </c>
      <c r="C8" s="9">
        <v>4</v>
      </c>
      <c r="D8" s="9">
        <v>15</v>
      </c>
    </row>
    <row r="9" spans="1:13" x14ac:dyDescent="0.35">
      <c r="A9" s="8" t="s">
        <v>89</v>
      </c>
      <c r="B9" s="9">
        <v>4</v>
      </c>
      <c r="C9" s="9">
        <v>5</v>
      </c>
      <c r="D9" s="9">
        <v>9</v>
      </c>
    </row>
    <row r="10" spans="1:13" x14ac:dyDescent="0.35">
      <c r="A10" s="3"/>
      <c r="B10" s="4"/>
      <c r="C10" s="4"/>
      <c r="D10" s="4"/>
    </row>
    <row r="11" spans="1:13" x14ac:dyDescent="0.35">
      <c r="A11" s="8"/>
      <c r="B11" s="10" t="s">
        <v>81</v>
      </c>
      <c r="C11" s="10"/>
      <c r="D11" s="9"/>
    </row>
    <row r="12" spans="1:13" x14ac:dyDescent="0.35">
      <c r="A12" s="8" t="s">
        <v>95</v>
      </c>
      <c r="B12" s="5" t="s">
        <v>92</v>
      </c>
      <c r="C12" s="5" t="s">
        <v>93</v>
      </c>
      <c r="D12" s="5" t="s">
        <v>94</v>
      </c>
      <c r="M12" t="s">
        <v>108</v>
      </c>
    </row>
    <row r="13" spans="1:13" x14ac:dyDescent="0.35">
      <c r="A13" s="8" t="s">
        <v>16</v>
      </c>
      <c r="B13" s="9">
        <v>0</v>
      </c>
      <c r="C13" s="9">
        <v>1</v>
      </c>
      <c r="D13" s="9">
        <v>1</v>
      </c>
      <c r="E13" t="s">
        <v>97</v>
      </c>
      <c r="F13">
        <v>0</v>
      </c>
      <c r="H13" t="s">
        <v>103</v>
      </c>
      <c r="I13">
        <f>(D13/D3) *F13 +(D14/D3)*F14+(D15/D3)*F15</f>
        <v>0.84551560827075689</v>
      </c>
      <c r="M13">
        <f>F3-I13</f>
        <v>7.2780225783732666E-2</v>
      </c>
    </row>
    <row r="14" spans="1:13" x14ac:dyDescent="0.35">
      <c r="A14" s="8" t="s">
        <v>2</v>
      </c>
      <c r="B14" s="9">
        <v>1</v>
      </c>
      <c r="C14" s="9">
        <v>2</v>
      </c>
      <c r="D14" s="9">
        <v>3</v>
      </c>
      <c r="E14" t="s">
        <v>98</v>
      </c>
      <c r="F14">
        <f t="shared" ref="F14:F15" si="0" xml:space="preserve"> -1 * ( (B14/D14)*LOG(B14/D14,2) + (C14/D14)*LOG(C14/D14,2))</f>
        <v>0.91829583405448956</v>
      </c>
    </row>
    <row r="15" spans="1:13" x14ac:dyDescent="0.35">
      <c r="A15" s="8" t="s">
        <v>8</v>
      </c>
      <c r="B15" s="9">
        <v>2</v>
      </c>
      <c r="C15" s="9">
        <v>3</v>
      </c>
      <c r="D15" s="9">
        <v>5</v>
      </c>
      <c r="E15" t="s">
        <v>99</v>
      </c>
      <c r="F15">
        <f t="shared" si="0"/>
        <v>0.97095059445466858</v>
      </c>
    </row>
    <row r="16" spans="1:13" x14ac:dyDescent="0.35">
      <c r="A16" s="3"/>
      <c r="B16" s="4"/>
      <c r="C16" s="4"/>
      <c r="D16" s="4"/>
    </row>
    <row r="17" spans="1:13" x14ac:dyDescent="0.35">
      <c r="A17" s="5"/>
      <c r="B17" s="6" t="s">
        <v>81</v>
      </c>
      <c r="C17" s="6"/>
      <c r="D17" s="5"/>
    </row>
    <row r="18" spans="1:13" x14ac:dyDescent="0.35">
      <c r="A18" s="8" t="s">
        <v>80</v>
      </c>
      <c r="B18" s="5" t="s">
        <v>92</v>
      </c>
      <c r="C18" s="5" t="s">
        <v>93</v>
      </c>
      <c r="D18" s="5" t="s">
        <v>94</v>
      </c>
    </row>
    <row r="19" spans="1:13" x14ac:dyDescent="0.35">
      <c r="A19" s="8" t="s">
        <v>3</v>
      </c>
      <c r="B19" s="9">
        <v>2</v>
      </c>
      <c r="C19" s="9">
        <v>3</v>
      </c>
      <c r="D19" s="9">
        <v>5</v>
      </c>
      <c r="E19" t="s">
        <v>100</v>
      </c>
      <c r="F19">
        <f t="shared" ref="F19:F21" si="1" xml:space="preserve"> -1 * ( (B19/D19)*LOG(B19/D19,2) + (C19/D19)*LOG(C19/D19,2))</f>
        <v>0.97095059445466858</v>
      </c>
      <c r="H19" t="s">
        <v>104</v>
      </c>
      <c r="I19">
        <f>(D19/D3) *F19 +(D20/D3)*F20+(D21/D3)*F21</f>
        <v>0.76163921914148258</v>
      </c>
      <c r="M19" s="11">
        <f>F3-I19</f>
        <v>0.15665661491300698</v>
      </c>
    </row>
    <row r="20" spans="1:13" x14ac:dyDescent="0.35">
      <c r="A20" s="8" t="s">
        <v>13</v>
      </c>
      <c r="B20" s="9">
        <v>0</v>
      </c>
      <c r="C20" s="9">
        <v>2</v>
      </c>
      <c r="D20" s="9">
        <v>2</v>
      </c>
      <c r="E20" t="s">
        <v>101</v>
      </c>
      <c r="F20">
        <v>0</v>
      </c>
    </row>
    <row r="21" spans="1:13" x14ac:dyDescent="0.35">
      <c r="A21" s="8" t="s">
        <v>4</v>
      </c>
      <c r="B21" s="9">
        <v>1</v>
      </c>
      <c r="C21" s="9">
        <v>1</v>
      </c>
      <c r="D21" s="9">
        <v>2</v>
      </c>
      <c r="E21" t="s">
        <v>102</v>
      </c>
      <c r="F21">
        <f t="shared" si="1"/>
        <v>1</v>
      </c>
    </row>
    <row r="22" spans="1:13" x14ac:dyDescent="0.35">
      <c r="A22" s="3"/>
      <c r="B22" s="4"/>
      <c r="C22" s="4"/>
      <c r="D22" s="4"/>
    </row>
    <row r="23" spans="1:13" x14ac:dyDescent="0.35">
      <c r="A23" s="5"/>
      <c r="B23" s="6" t="s">
        <v>81</v>
      </c>
      <c r="C23" s="6"/>
      <c r="D23" s="5"/>
    </row>
    <row r="24" spans="1:13" x14ac:dyDescent="0.35">
      <c r="A24" s="8" t="s">
        <v>79</v>
      </c>
      <c r="B24" s="5" t="s">
        <v>92</v>
      </c>
      <c r="C24" s="5" t="s">
        <v>93</v>
      </c>
      <c r="D24" s="5" t="s">
        <v>94</v>
      </c>
    </row>
    <row r="25" spans="1:13" x14ac:dyDescent="0.35">
      <c r="A25" s="8" t="s">
        <v>9</v>
      </c>
      <c r="B25" s="9">
        <v>0</v>
      </c>
      <c r="C25" s="9">
        <v>2</v>
      </c>
      <c r="D25" s="9">
        <v>2</v>
      </c>
      <c r="E25" t="s">
        <v>105</v>
      </c>
      <c r="F25">
        <v>0</v>
      </c>
      <c r="H25" t="s">
        <v>107</v>
      </c>
      <c r="I25">
        <f>(D25/D3) *F25 +(D26/D3)*F26+(D27/D3)*F27</f>
        <v>0.76628855024886244</v>
      </c>
      <c r="M25">
        <f>F3-I25</f>
        <v>0.15200728380562711</v>
      </c>
    </row>
    <row r="26" spans="1:13" x14ac:dyDescent="0.35">
      <c r="A26" s="8" t="s">
        <v>3</v>
      </c>
      <c r="B26" s="9">
        <v>3</v>
      </c>
      <c r="C26" s="9">
        <v>4</v>
      </c>
      <c r="D26" s="9">
        <v>7</v>
      </c>
      <c r="E26" t="s">
        <v>106</v>
      </c>
      <c r="F26">
        <f t="shared" ref="F25:F26" si="2" xml:space="preserve"> -1 * ( (B26/D26)*LOG(B26/D26,2) + (C26/D26)*LOG(C26/D26,2))</f>
        <v>0.98522813603425163</v>
      </c>
    </row>
  </sheetData>
  <mergeCells count="4">
    <mergeCell ref="B5:C5"/>
    <mergeCell ref="B11:C11"/>
    <mergeCell ref="B17:C17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Complete Raw Data</vt:lpstr>
      <vt:lpstr>Pivots</vt:lpstr>
      <vt:lpstr>Root Node Entropy Calculations</vt:lpstr>
      <vt:lpstr>55+ Raw Data</vt:lpstr>
      <vt:lpstr>55+ Entropy</vt:lpstr>
      <vt:lpstr>30-55 Entropy Calculations</vt:lpstr>
      <vt:lpstr>30-55 Raw Data</vt:lpstr>
      <vt:lpstr>0-29 Raw</vt:lpstr>
      <vt:lpstr>0-29- 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2019-02-08T02:52:17Z</dcterms:modified>
</cp:coreProperties>
</file>