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showPivotChartFilter="1" defaultThemeVersion="124226"/>
  <mc:AlternateContent xmlns:mc="http://schemas.openxmlformats.org/markup-compatibility/2006">
    <mc:Choice Requires="x15">
      <x15ac:absPath xmlns:x15ac="http://schemas.microsoft.com/office/spreadsheetml/2010/11/ac" url="C:\Users\Harshali\Documents\Datasets\"/>
    </mc:Choice>
  </mc:AlternateContent>
  <xr:revisionPtr revIDLastSave="0" documentId="13_ncr:1_{0F0C5F30-9E1D-41C4-B6C1-BD957694CD04}" xr6:coauthVersionLast="47" xr6:coauthVersionMax="47" xr10:uidLastSave="{00000000-0000-0000-0000-000000000000}"/>
  <bookViews>
    <workbookView xWindow="-110" yWindow="-110" windowWidth="19420" windowHeight="10420" xr2:uid="{00000000-000D-0000-FFFF-FFFF00000000}"/>
  </bookViews>
  <sheets>
    <sheet name="SalesData" sheetId="16" r:id="rId1"/>
    <sheet name="Sales Analysis (Formulas)" sheetId="23" r:id="rId2"/>
    <sheet name="Descriptive Statistics" sheetId="28" r:id="rId3"/>
    <sheet name="Sales Analysis (Pivot Tables)" sheetId="22" r:id="rId4"/>
    <sheet name="Per Unit Price (Top 5 Products)" sheetId="24" r:id="rId5"/>
    <sheet name="Anamolies" sheetId="25" r:id="rId6"/>
    <sheet name="Best Selling in the City)" sheetId="26" r:id="rId7"/>
    <sheet name="Dynamic Sales Report" sheetId="27" r:id="rId8"/>
  </sheets>
  <definedNames>
    <definedName name="_xlnm._FilterDatabase" localSheetId="1" hidden="1">'Sales Analysis (Formulas)'!$B$3:$E$7</definedName>
    <definedName name="_xlchart.v1.0" hidden="1">Anamolies!$R$2:$R$246</definedName>
    <definedName name="_xlchart.v1.1" hidden="1">Anamolies!$W$1</definedName>
    <definedName name="_xlchart.v1.2" hidden="1">Anamolies!$W$2:$W$246</definedName>
    <definedName name="_xlchart.v1.3" hidden="1">Anamolies!$R$2:$R$246</definedName>
    <definedName name="_xlchart.v1.4" hidden="1">Anamolies!$W$1</definedName>
    <definedName name="_xlchart.v1.5" hidden="1">Anamolies!$W$2:$W$246</definedName>
    <definedName name="_xlcn.WorksheetConnection_sampledatafoodsales.xlsxSalesData1" hidden="1">SalesData[]</definedName>
    <definedName name="Slicer_Category">#N/A</definedName>
  </definedNames>
  <calcPr calcId="191029"/>
  <pivotCaches>
    <pivotCache cacheId="63" r:id="rId9"/>
    <pivotCache cacheId="56"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Data" name="SalesData" connection="WorksheetConnection_sampledatafoodsales.xlsx!Sale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28" l="1"/>
  <c r="D11" i="28"/>
  <c r="C11" i="28"/>
  <c r="D10" i="28"/>
  <c r="C10" i="28"/>
  <c r="D8" i="28"/>
  <c r="C8" i="28"/>
  <c r="D7" i="28"/>
  <c r="D6" i="28"/>
  <c r="C6" i="28"/>
  <c r="C7" i="28"/>
  <c r="D5" i="28"/>
  <c r="C5" i="28"/>
  <c r="D4" i="28"/>
  <c r="C4" i="28"/>
  <c r="J9" i="27"/>
  <c r="J10" i="27"/>
  <c r="J11" i="27"/>
  <c r="J12" i="27"/>
  <c r="J13" i="27"/>
  <c r="J14" i="27"/>
  <c r="J15" i="27"/>
  <c r="J16" i="27"/>
  <c r="J8" i="27"/>
  <c r="I9" i="27"/>
  <c r="K9" i="27" s="1"/>
  <c r="I10" i="27"/>
  <c r="K10" i="27" s="1"/>
  <c r="I11" i="27"/>
  <c r="K11" i="27" s="1"/>
  <c r="I12" i="27"/>
  <c r="K12" i="27" s="1"/>
  <c r="I13" i="27"/>
  <c r="K13" i="27" s="1"/>
  <c r="I14" i="27"/>
  <c r="K14" i="27" s="1"/>
  <c r="I15" i="27"/>
  <c r="K15" i="27" s="1"/>
  <c r="I16" i="27"/>
  <c r="K16" i="27" s="1"/>
  <c r="I8" i="27"/>
  <c r="K8" i="27" s="1"/>
  <c r="E11" i="27"/>
  <c r="D11" i="27"/>
  <c r="E10" i="27"/>
  <c r="D10" i="27"/>
  <c r="D7" i="27"/>
  <c r="W246" i="25"/>
  <c r="W245" i="25"/>
  <c r="W244" i="25"/>
  <c r="W243" i="25"/>
  <c r="W242" i="25"/>
  <c r="W241" i="25"/>
  <c r="W240" i="25"/>
  <c r="W239" i="25"/>
  <c r="W238" i="25"/>
  <c r="W237" i="25"/>
  <c r="W236" i="25"/>
  <c r="W235" i="25"/>
  <c r="W234" i="25"/>
  <c r="W233" i="25"/>
  <c r="W232" i="25"/>
  <c r="W231" i="25"/>
  <c r="W230" i="25"/>
  <c r="W229" i="25"/>
  <c r="W228" i="25"/>
  <c r="W227" i="25"/>
  <c r="W226" i="25"/>
  <c r="W225" i="25"/>
  <c r="W224" i="25"/>
  <c r="W223" i="25"/>
  <c r="W222" i="25"/>
  <c r="W221" i="25"/>
  <c r="W220" i="25"/>
  <c r="W219" i="25"/>
  <c r="W218" i="25"/>
  <c r="W217" i="25"/>
  <c r="W216" i="25"/>
  <c r="W215" i="25"/>
  <c r="W214" i="25"/>
  <c r="W213" i="25"/>
  <c r="W212" i="25"/>
  <c r="W211" i="25"/>
  <c r="W210" i="25"/>
  <c r="W209" i="25"/>
  <c r="W208" i="25"/>
  <c r="W207" i="25"/>
  <c r="W206" i="25"/>
  <c r="W205" i="25"/>
  <c r="W204" i="25"/>
  <c r="W203" i="25"/>
  <c r="W202" i="25"/>
  <c r="W201" i="25"/>
  <c r="W200" i="25"/>
  <c r="W199" i="25"/>
  <c r="W198" i="25"/>
  <c r="W197" i="25"/>
  <c r="W196" i="25"/>
  <c r="W195" i="25"/>
  <c r="W194" i="25"/>
  <c r="W193" i="25"/>
  <c r="W192" i="25"/>
  <c r="W191" i="25"/>
  <c r="W190" i="25"/>
  <c r="W189" i="25"/>
  <c r="W188" i="25"/>
  <c r="W187" i="25"/>
  <c r="W186" i="25"/>
  <c r="W185" i="25"/>
  <c r="W184" i="25"/>
  <c r="W183" i="25"/>
  <c r="W182" i="25"/>
  <c r="W181" i="25"/>
  <c r="W180" i="25"/>
  <c r="W179" i="25"/>
  <c r="W178" i="25"/>
  <c r="W177" i="25"/>
  <c r="W176" i="25"/>
  <c r="W175" i="25"/>
  <c r="W174" i="25"/>
  <c r="W173" i="25"/>
  <c r="W172" i="25"/>
  <c r="W171" i="25"/>
  <c r="W170" i="25"/>
  <c r="W169" i="25"/>
  <c r="W168" i="25"/>
  <c r="W167" i="25"/>
  <c r="W166" i="25"/>
  <c r="W165" i="25"/>
  <c r="W164" i="25"/>
  <c r="W163" i="25"/>
  <c r="W162" i="25"/>
  <c r="W161" i="25"/>
  <c r="W160" i="25"/>
  <c r="W159" i="25"/>
  <c r="W158" i="25"/>
  <c r="W157" i="25"/>
  <c r="W156" i="25"/>
  <c r="W155" i="25"/>
  <c r="W154" i="25"/>
  <c r="W153" i="25"/>
  <c r="W152" i="25"/>
  <c r="W151" i="25"/>
  <c r="W150" i="25"/>
  <c r="W149" i="25"/>
  <c r="W148" i="25"/>
  <c r="W147" i="25"/>
  <c r="W146" i="25"/>
  <c r="W145" i="25"/>
  <c r="W144" i="25"/>
  <c r="W143" i="25"/>
  <c r="W142" i="25"/>
  <c r="W141" i="25"/>
  <c r="W140" i="25"/>
  <c r="W139" i="25"/>
  <c r="W138" i="25"/>
  <c r="W137" i="25"/>
  <c r="W136" i="25"/>
  <c r="W135" i="25"/>
  <c r="W134" i="25"/>
  <c r="W133" i="25"/>
  <c r="W132" i="25"/>
  <c r="W131" i="25"/>
  <c r="W130" i="25"/>
  <c r="W129" i="25"/>
  <c r="W128" i="25"/>
  <c r="W127" i="25"/>
  <c r="W126" i="25"/>
  <c r="W125" i="25"/>
  <c r="W124" i="25"/>
  <c r="W123" i="25"/>
  <c r="W122" i="25"/>
  <c r="W121" i="25"/>
  <c r="W120" i="25"/>
  <c r="W119" i="25"/>
  <c r="W118" i="25"/>
  <c r="W117" i="25"/>
  <c r="W116" i="25"/>
  <c r="W115" i="25"/>
  <c r="W114" i="25"/>
  <c r="W113" i="25"/>
  <c r="W112" i="25"/>
  <c r="W111" i="25"/>
  <c r="W110" i="25"/>
  <c r="W109" i="25"/>
  <c r="W108" i="25"/>
  <c r="W107" i="25"/>
  <c r="W106" i="25"/>
  <c r="W105" i="25"/>
  <c r="W104" i="25"/>
  <c r="W103" i="25"/>
  <c r="W102" i="25"/>
  <c r="W101" i="25"/>
  <c r="W100" i="25"/>
  <c r="W99" i="25"/>
  <c r="W98" i="25"/>
  <c r="W97" i="25"/>
  <c r="W96" i="25"/>
  <c r="W95" i="25"/>
  <c r="W94" i="25"/>
  <c r="W93" i="25"/>
  <c r="W92" i="25"/>
  <c r="W91" i="25"/>
  <c r="W90" i="25"/>
  <c r="W89" i="25"/>
  <c r="W88" i="25"/>
  <c r="W87" i="25"/>
  <c r="W86" i="25"/>
  <c r="W85" i="25"/>
  <c r="W84" i="25"/>
  <c r="W83" i="25"/>
  <c r="W82" i="25"/>
  <c r="W81" i="25"/>
  <c r="W80" i="25"/>
  <c r="W79" i="25"/>
  <c r="W78" i="25"/>
  <c r="W77" i="25"/>
  <c r="W76" i="25"/>
  <c r="W75" i="25"/>
  <c r="W74" i="25"/>
  <c r="W73" i="25"/>
  <c r="W72" i="25"/>
  <c r="W71" i="25"/>
  <c r="W70" i="25"/>
  <c r="W69" i="25"/>
  <c r="W68" i="25"/>
  <c r="W67" i="25"/>
  <c r="W66" i="25"/>
  <c r="W65" i="25"/>
  <c r="W64" i="25"/>
  <c r="W63" i="25"/>
  <c r="W62" i="25"/>
  <c r="W61" i="25"/>
  <c r="W60" i="25"/>
  <c r="W59" i="25"/>
  <c r="W58" i="25"/>
  <c r="W57" i="25"/>
  <c r="W56" i="25"/>
  <c r="W55" i="25"/>
  <c r="W54" i="25"/>
  <c r="W53" i="25"/>
  <c r="W52" i="25"/>
  <c r="W51" i="25"/>
  <c r="W50" i="25"/>
  <c r="W49" i="25"/>
  <c r="W48" i="25"/>
  <c r="W47" i="25"/>
  <c r="W46" i="25"/>
  <c r="W45" i="25"/>
  <c r="W44" i="25"/>
  <c r="W43" i="25"/>
  <c r="W42" i="25"/>
  <c r="W41" i="25"/>
  <c r="W40" i="25"/>
  <c r="W39" i="25"/>
  <c r="W38" i="25"/>
  <c r="W37" i="25"/>
  <c r="W36" i="25"/>
  <c r="W35" i="25"/>
  <c r="W34" i="25"/>
  <c r="W33" i="25"/>
  <c r="W32" i="25"/>
  <c r="W31" i="25"/>
  <c r="W30" i="25"/>
  <c r="W29" i="25"/>
  <c r="W28" i="25"/>
  <c r="W27" i="25"/>
  <c r="W26" i="25"/>
  <c r="W25" i="25"/>
  <c r="W24" i="25"/>
  <c r="W23" i="25"/>
  <c r="W22" i="25"/>
  <c r="W21" i="25"/>
  <c r="W20" i="25"/>
  <c r="W19" i="25"/>
  <c r="W18" i="25"/>
  <c r="W17" i="25"/>
  <c r="W16" i="25"/>
  <c r="W15" i="25"/>
  <c r="W14" i="25"/>
  <c r="W13" i="25"/>
  <c r="W12" i="25"/>
  <c r="W11" i="25"/>
  <c r="W10" i="25"/>
  <c r="W9" i="25"/>
  <c r="W8" i="25"/>
  <c r="W7" i="25"/>
  <c r="W6" i="25"/>
  <c r="W5" i="25"/>
  <c r="W4" i="25"/>
  <c r="W3" i="25"/>
  <c r="M7" i="23"/>
  <c r="L7" i="23"/>
  <c r="M6" i="23"/>
  <c r="L6" i="23"/>
  <c r="M5" i="23"/>
  <c r="L5" i="23"/>
  <c r="M4" i="23"/>
  <c r="L4" i="23"/>
  <c r="E6" i="23"/>
  <c r="E5" i="23"/>
  <c r="E7" i="23"/>
  <c r="E4" i="23"/>
  <c r="C6" i="23"/>
  <c r="C5" i="23"/>
  <c r="C7" i="23"/>
  <c r="C4" i="23"/>
  <c r="H245" i="16"/>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B26407-5ECB-44D6-9718-BF62246797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3B3719-99B6-453F-9F63-9E05FB8323F4}" name="WorksheetConnection_sampledatafoodsales.xlsx!SalesData" type="102" refreshedVersion="8" minRefreshableVersion="5">
    <extLst>
      <ext xmlns:x15="http://schemas.microsoft.com/office/spreadsheetml/2010/11/main" uri="{DE250136-89BD-433C-8126-D09CA5730AF9}">
        <x15:connection id="SalesData" autoDelete="1">
          <x15:rangePr sourceName="_xlcn.WorksheetConnection_sampledatafoodsales.xlsxSalesData1"/>
        </x15:connection>
      </ext>
    </extLst>
  </connection>
</connections>
</file>

<file path=xl/sharedStrings.xml><?xml version="1.0" encoding="utf-8"?>
<sst xmlns="http://schemas.openxmlformats.org/spreadsheetml/2006/main" count="2051" uniqueCount="57">
  <si>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</si>
  <si>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</si>
  <si>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</si>
  <si>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</si>
  <si>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</si>
  <si>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</si>
  <si>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</si>
  <si>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</si>
  <si>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</si>
  <si>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</si>
  <si>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</si>
  <si>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</si>
  <si>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</si>
  <si>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</si>
  <si>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</si>
  <si>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</si>
  <si>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</si>
  <si>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</si>
  <si>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</si>
  <si>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</si>
  <si>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</si>
  <si>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</si>
  <si>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</si>
  <si>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</si>
  <si>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</si>
  <si>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</si>
  <si>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</si>
  <si>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Row Labels</t>
  </si>
  <si>
    <t>Sum of TotalPrice</t>
  </si>
  <si>
    <t>Sum of UnitPrice</t>
  </si>
  <si>
    <t xml:space="preserve"> </t>
  </si>
  <si>
    <t>Sales Analysis with the help of Pivot Tables</t>
  </si>
  <si>
    <t>Sales Analysis with the help of Formaulas</t>
  </si>
  <si>
    <t>Units</t>
  </si>
  <si>
    <t>Sales per Unit Price of Top 5 products</t>
  </si>
  <si>
    <t>Grand Total</t>
  </si>
  <si>
    <t>Sales per Unit</t>
  </si>
  <si>
    <t>Anamolies in the Data</t>
  </si>
  <si>
    <t>Best Selling Category by City</t>
  </si>
  <si>
    <t>Dynamic City Level Sales Report</t>
  </si>
  <si>
    <t>Cities</t>
  </si>
  <si>
    <t>Quick Summary</t>
  </si>
  <si>
    <t>Number of Transactions</t>
  </si>
  <si>
    <t>Total</t>
  </si>
  <si>
    <t>Average</t>
  </si>
  <si>
    <t>Sales</t>
  </si>
  <si>
    <t>By Products</t>
  </si>
  <si>
    <t>Amount</t>
  </si>
  <si>
    <t>Pick a City</t>
  </si>
  <si>
    <t>Descriptive Statistics</t>
  </si>
  <si>
    <t>Median</t>
  </si>
  <si>
    <t>Min</t>
  </si>
  <si>
    <t>Max</t>
  </si>
  <si>
    <t>Range</t>
  </si>
  <si>
    <t>1st Quartile</t>
  </si>
  <si>
    <t>3rd Quartile</t>
  </si>
  <si>
    <t>Distinct Count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</si>
</sst>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00;\-&quot;£&quot;#,##0.00;&quot;£&quot;#,##0.00"/>
  </numFmts>
  <fonts count="5" x14ac:knownFonts="1">
    <font>
      <sz val="11"/>
      <color theme="1"/>
      <name val="Calibri"/>
      <family val="2"/>
      <scheme val="minor"/>
    </font>
    <font>
      <u/>
      <sz val="11"/>
      <color indexed="12"/>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cellStyleXfs>
  <cellXfs count="2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3" fillId="2" borderId="1" xfId="0" applyFont="1" applyFill="1" applyBorder="1"/>
    <xf numFmtId="0" fontId="3" fillId="2" borderId="1" xfId="0" applyFont="1" applyFill="1" applyBorder="1" applyAlignment="1">
      <alignment horizontal="right"/>
    </xf>
    <xf numFmtId="0" fontId="0" fillId="0" borderId="2" xfId="0" applyBorder="1"/>
    <xf numFmtId="0" fontId="0" fillId="0" borderId="3" xfId="0" applyBorder="1"/>
    <xf numFmtId="0" fontId="3" fillId="3" borderId="1" xfId="0" applyFont="1" applyFill="1" applyBorder="1"/>
    <xf numFmtId="0" fontId="3" fillId="3" borderId="1" xfId="0" applyFont="1" applyFill="1" applyBorder="1" applyAlignment="1">
      <alignment horizontal="right"/>
    </xf>
    <xf numFmtId="0" fontId="4" fillId="0" borderId="0" xfId="0" applyFont="1" applyAlignment="1">
      <alignment horizontal="center"/>
    </xf>
    <xf numFmtId="0" fontId="0" fillId="0" borderId="0" xfId="0" applyFont="1"/>
    <xf numFmtId="0" fontId="0" fillId="0" borderId="0" xfId="0" applyAlignment="1">
      <alignment horizontal="center"/>
    </xf>
    <xf numFmtId="0" fontId="0" fillId="0" borderId="0" xfId="0" applyNumberFormat="1"/>
    <xf numFmtId="166" fontId="0" fillId="0" borderId="0" xfId="0" applyNumberFormat="1"/>
    <xf numFmtId="0" fontId="0" fillId="0" borderId="0" xfId="0" applyAlignment="1">
      <alignment horizontal="left" indent="1"/>
    </xf>
    <xf numFmtId="0" fontId="3" fillId="4" borderId="0" xfId="0" applyFont="1" applyFill="1"/>
    <xf numFmtId="0" fontId="0" fillId="0" borderId="1" xfId="0" applyBorder="1"/>
    <xf numFmtId="0" fontId="0" fillId="4" borderId="0" xfId="0" applyFill="1"/>
    <xf numFmtId="0" fontId="3" fillId="4" borderId="0" xfId="0" applyFont="1" applyFill="1" applyAlignment="1">
      <alignment horizontal="center"/>
    </xf>
    <xf numFmtId="0" fontId="0" fillId="0" borderId="2" xfId="0" applyFont="1" applyBorder="1"/>
    <xf numFmtId="0" fontId="0" fillId="0" borderId="2" xfId="0" applyBorder="1" applyAlignment="1">
      <alignment horizontal="center"/>
    </xf>
    <xf numFmtId="0" fontId="0" fillId="4" borderId="1" xfId="0" applyFill="1" applyBorder="1"/>
    <xf numFmtId="0" fontId="0" fillId="0" borderId="0" xfId="0" applyBorder="1"/>
    <xf numFmtId="0" fontId="3" fillId="4" borderId="1" xfId="0" applyFont="1" applyFill="1" applyBorder="1"/>
  </cellXfs>
  <cellStyles count="3">
    <cellStyle name="Ctx_Hyperlink" xfId="1" xr:uid="{00000000-0005-0000-0000-000000000000}"/>
    <cellStyle name="Normal" xfId="0" builtinId="0"/>
    <cellStyle name="Normal 4" xfId="2" xr:uid="{83A69A24-6CFC-4827-9531-061ECEF8C8B1}"/>
  </cellStyles>
  <dxfs count="7">
    <dxf>
      <numFmt numFmtId="0" formatCode="General"/>
    </dxf>
    <dxf>
      <numFmt numFmtId="0" formatCode="General"/>
    </dxf>
    <dxf>
      <numFmt numFmtId="165" formatCode="mm/dd/yyyy"/>
    </dxf>
    <dxf>
      <numFmt numFmtId="164" formatCode="&quot;£&quot;#,##0.00"/>
    </dxf>
    <dxf>
      <numFmt numFmtId="0" formatCode="General"/>
    </dxf>
    <dxf>
      <numFmt numFmtId="0" formatCode="General"/>
    </dxf>
    <dxf>
      <numFmt numFmtId="165" formatCode="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Distribution by Cities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Cities</a:t>
          </a:r>
        </a:p>
      </cx:txPr>
    </cx:title>
    <cx:plotArea>
      <cx:plotAreaRegion>
        <cx:series layoutId="boxWhisker" uniqueId="{933FE3DB-540E-447D-B958-1FE488693F24}">
          <cx:tx>
            <cx:txData>
              <cx:f>_xlchart.v1.4</cx:f>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7</xdr:col>
      <xdr:colOff>431800</xdr:colOff>
      <xdr:row>1</xdr:row>
      <xdr:rowOff>152401</xdr:rowOff>
    </xdr:from>
    <xdr:to>
      <xdr:col>12</xdr:col>
      <xdr:colOff>463550</xdr:colOff>
      <xdr:row>11</xdr:row>
      <xdr:rowOff>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7D2D373-877F-19BD-7DC0-FC33A1BE5B3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34000" y="336551"/>
              <a:ext cx="3079750"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269875</xdr:colOff>
      <xdr:row>3</xdr:row>
      <xdr:rowOff>41275</xdr:rowOff>
    </xdr:from>
    <xdr:to>
      <xdr:col>10</xdr:col>
      <xdr:colOff>574675</xdr:colOff>
      <xdr:row>18</xdr:row>
      <xdr:rowOff>22225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407CAFE-FE3A-5878-E27B-B14B6D9090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98675" y="5937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19050</xdr:colOff>
      <xdr:row>6</xdr:row>
      <xdr:rowOff>50094</xdr:rowOff>
    </xdr:from>
    <xdr:to>
      <xdr:col>10</xdr:col>
      <xdr:colOff>317500</xdr:colOff>
      <xdr:row>7</xdr:row>
      <xdr:rowOff>31750</xdr:rowOff>
    </xdr:to>
    <xdr:pic>
      <xdr:nvPicPr>
        <xdr:cNvPr id="5" name="Graphic 4" descr="Checkmark with solid fill">
          <a:extLst>
            <a:ext uri="{FF2B5EF4-FFF2-40B4-BE49-F238E27FC236}">
              <a16:creationId xmlns:a16="http://schemas.microsoft.com/office/drawing/2014/main" id="{127B42C7-3D3C-9590-9B48-A8D2F30770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80300" y="1154994"/>
          <a:ext cx="298450" cy="165806"/>
        </a:xfrm>
        <a:prstGeom prst="rect">
          <a:avLst/>
        </a:prstGeom>
      </xdr:spPr>
    </xdr:pic>
    <xdr:clientData/>
  </xdr:twoCellAnchor>
  <xdr:twoCellAnchor editAs="oneCell">
    <xdr:from>
      <xdr:col>10</xdr:col>
      <xdr:colOff>260351</xdr:colOff>
      <xdr:row>6</xdr:row>
      <xdr:rowOff>50800</xdr:rowOff>
    </xdr:from>
    <xdr:to>
      <xdr:col>11</xdr:col>
      <xdr:colOff>57151</xdr:colOff>
      <xdr:row>6</xdr:row>
      <xdr:rowOff>152400</xdr:rowOff>
    </xdr:to>
    <xdr:pic>
      <xdr:nvPicPr>
        <xdr:cNvPr id="7" name="Graphic 6" descr="Close with solid fill">
          <a:extLst>
            <a:ext uri="{FF2B5EF4-FFF2-40B4-BE49-F238E27FC236}">
              <a16:creationId xmlns:a16="http://schemas.microsoft.com/office/drawing/2014/main" id="{B0AE171F-F52E-F4A7-F181-6F4528837B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V="1">
          <a:off x="7721601" y="1155700"/>
          <a:ext cx="406400" cy="101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i" refreshedDate="44849.75993472222" createdVersion="8" refreshedVersion="8" minRefreshableVersion="3" recordCount="244" xr:uid="{B9227EB3-ED08-492D-93BA-834733941C12}">
  <cacheSource type="worksheet">
    <worksheetSource name="SalesData"/>
  </cacheSource>
  <cacheFields count="8">
    <cacheField name="OrderDate" numFmtId="14">
      <sharedItems containsSemiMixedTypes="0" containsNonDate="0" containsDate="1" containsString="0" minDate="2020-01-01T00:00:00" maxDate="2021-12-31T00:00:00"/>
    </cacheField>
    <cacheField name="Region" numFmtId="0">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pivotCacheId="17161748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i" refreshedDate="44853.985114583331" backgroundQuery="1" createdVersion="8" refreshedVersion="8" minRefreshableVersion="3" recordCount="0" supportSubquery="1" supportAdvancedDrill="1" xr:uid="{32767BAA-4978-42A6-ACDA-4F2A4EDEFEA9}">
  <cacheSource type="external" connectionId="1"/>
  <cacheFields count="2">
    <cacheField name="[SalesData].[Product].[Product]" caption="Product" numFmtId="0" hierarchy="4" level="1">
      <sharedItems count="5">
        <s v="Arrowroot"/>
        <s v="Bran"/>
        <s v="Carrot"/>
        <s v="Chocolate Chip"/>
        <s v="Oatmeal Raisin"/>
      </sharedItems>
    </cacheField>
    <cacheField name="[Measures].[Sales per Unit]" caption="Sales per Unit" numFmtId="0" hierarchy="10" level="32767"/>
  </cacheFields>
  <cacheHierarchies count="13">
    <cacheHierarchy uniqueName="[SalesData].[OrderDate]" caption="OrderDate" attribute="1" time="1" defaultMemberUniqueName="[SalesData].[OrderDate].[All]" allUniqueName="[SalesData].[OrderDate].[All]" dimensionUniqueName="[SalesData]" displayFolder="" count="0" memberValueDatatype="7" unbalanced="0"/>
    <cacheHierarchy uniqueName="[SalesData].[Region]" caption="Region" attribute="1" defaultMemberUniqueName="[SalesData].[Region].[All]" allUniqueName="[SalesData].[Region].[All]" dimensionUniqueName="[SalesData]" displayFolder="" count="0" memberValueDatatype="130" unbalanced="0"/>
    <cacheHierarchy uniqueName="[SalesData].[City]" caption="City" attribute="1" defaultMemberUniqueName="[SalesData].[City].[All]" allUniqueName="[SalesData].[City].[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Product]" caption="Product" attribute="1" defaultMemberUniqueName="[SalesData].[Product].[All]" allUniqueName="[SalesData].[Product].[All]" dimensionUniqueName="[SalesData]" displayFolder="" count="2" memberValueDatatype="130" unbalanced="0">
      <fieldsUsage count="2">
        <fieldUsage x="-1"/>
        <fieldUsage x="0"/>
      </fieldsUsage>
    </cacheHierarchy>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5" unbalanced="0"/>
    <cacheHierarchy uniqueName="[SalesData].[TotalPrice]" caption="TotalPrice" attribute="1" defaultMemberUniqueName="[SalesData].[TotalPrice].[All]" allUniqueName="[SalesData].[TotalPrice].[All]" dimensionUniqueName="[SalesData]" displayFolder="" count="0" memberValueDatatype="5" unbalanced="0"/>
    <cacheHierarchy uniqueName="[Measures].[Sum of TotalPrice]" caption="Sum of TotalPrice" measure="1" displayFolder="" measureGroup="SalesData" count="0">
      <extLst>
        <ext xmlns:x15="http://schemas.microsoft.com/office/spreadsheetml/2010/11/main" uri="{B97F6D7D-B522-45F9-BDA1-12C45D357490}">
          <x15:cacheHierarchy aggregatedColumn="7"/>
        </ext>
      </extLst>
    </cacheHierarchy>
    <cacheHierarchy uniqueName="[Measures].[Sum of UnitPrice]" caption="Sum of UnitPrice" measure="1" displayFolder="" measureGroup="Sales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SalesData" count="0" oneField="1">
      <fieldsUsage count="1">
        <fieldUsage x="1"/>
      </fieldsUsage>
    </cacheHierarchy>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d v="2020-01-01T00:00:00"/>
    <s v="East"/>
    <x v="0"/>
    <x v="0"/>
    <s v="Carrot"/>
    <n v="33"/>
    <n v="1.7699999999999998"/>
    <n v="58.41"/>
  </r>
  <r>
    <d v="2020-01-04T00:00:00"/>
    <s v="East"/>
    <x v="0"/>
    <x v="1"/>
    <s v="Whole Wheat"/>
    <n v="87"/>
    <n v="3.4899999999999998"/>
    <n v="303.63"/>
  </r>
  <r>
    <d v="2020-01-07T00:00:00"/>
    <s v="West"/>
    <x v="1"/>
    <x v="2"/>
    <s v="Chocolate Chip"/>
    <n v="58"/>
    <n v="1.8699999999999999"/>
    <n v="108.46"/>
  </r>
  <r>
    <d v="2020-01-10T00:00:00"/>
    <s v="East"/>
    <x v="2"/>
    <x v="2"/>
    <s v="Chocolate Chip"/>
    <n v="82"/>
    <n v="1.87"/>
    <n v="153.34"/>
  </r>
  <r>
    <d v="2020-01-13T00:00:00"/>
    <s v="East"/>
    <x v="0"/>
    <x v="2"/>
    <s v="Arrowroot"/>
    <n v="38"/>
    <n v="2.1800000000000002"/>
    <n v="82.84"/>
  </r>
  <r>
    <d v="2020-01-16T00:00:00"/>
    <s v="East"/>
    <x v="0"/>
    <x v="0"/>
    <s v="Carrot"/>
    <n v="54"/>
    <n v="1.77"/>
    <n v="95.58"/>
  </r>
  <r>
    <d v="2020-01-19T00:00:00"/>
    <s v="East"/>
    <x v="0"/>
    <x v="1"/>
    <s v="Whole Wheat"/>
    <n v="149"/>
    <n v="3.4899999999999998"/>
    <n v="520.01"/>
  </r>
  <r>
    <d v="2020-01-22T00:00:00"/>
    <s v="West"/>
    <x v="1"/>
    <x v="0"/>
    <s v="Carrot"/>
    <n v="51"/>
    <n v="1.77"/>
    <n v="90.27"/>
  </r>
  <r>
    <d v="2020-01-25T00:00:00"/>
    <s v="East"/>
    <x v="2"/>
    <x v="0"/>
    <s v="Carrot"/>
    <n v="100"/>
    <n v="1.77"/>
    <n v="177"/>
  </r>
  <r>
    <d v="2020-01-28T00:00:00"/>
    <s v="East"/>
    <x v="2"/>
    <x v="3"/>
    <s v="Potato Chips"/>
    <n v="28"/>
    <n v="1.35"/>
    <n v="37.800000000000004"/>
  </r>
  <r>
    <d v="2020-01-31T00:00:00"/>
    <s v="East"/>
    <x v="0"/>
    <x v="2"/>
    <s v="Arrowroot"/>
    <n v="36"/>
    <n v="2.1800000000000002"/>
    <n v="78.48"/>
  </r>
  <r>
    <d v="2020-02-03T00:00:00"/>
    <s v="East"/>
    <x v="0"/>
    <x v="2"/>
    <s v="Chocolate Chip"/>
    <n v="31"/>
    <n v="1.8699999999999999"/>
    <n v="57.97"/>
  </r>
  <r>
    <d v="2020-02-06T00:00:00"/>
    <s v="East"/>
    <x v="0"/>
    <x v="1"/>
    <s v="Whole Wheat"/>
    <n v="28"/>
    <n v="3.4899999999999998"/>
    <n v="97.72"/>
  </r>
  <r>
    <d v="2020-02-09T00:00:00"/>
    <s v="West"/>
    <x v="1"/>
    <x v="0"/>
    <s v="Carrot"/>
    <n v="44"/>
    <n v="1.7699999999999998"/>
    <n v="77.88"/>
  </r>
  <r>
    <d v="2020-02-12T00:00:00"/>
    <s v="East"/>
    <x v="2"/>
    <x v="0"/>
    <s v="Carrot"/>
    <n v="23"/>
    <n v="1.77"/>
    <n v="40.71"/>
  </r>
  <r>
    <d v="2020-02-15T00:00:00"/>
    <s v="East"/>
    <x v="2"/>
    <x v="3"/>
    <s v="Potato Chips"/>
    <n v="27"/>
    <n v="1.35"/>
    <n v="36.450000000000003"/>
  </r>
  <r>
    <d v="2020-02-18T00:00:00"/>
    <s v="East"/>
    <x v="0"/>
    <x v="2"/>
    <s v="Arrowroot"/>
    <n v="43"/>
    <n v="2.1799999999999997"/>
    <n v="93.739999999999981"/>
  </r>
  <r>
    <d v="2020-02-21T00:00:00"/>
    <s v="East"/>
    <x v="0"/>
    <x v="2"/>
    <s v="Oatmeal Raisin"/>
    <n v="123"/>
    <n v="2.84"/>
    <n v="349.32"/>
  </r>
  <r>
    <d v="2020-02-24T00:00:00"/>
    <s v="West"/>
    <x v="1"/>
    <x v="0"/>
    <s v="Bran"/>
    <n v="42"/>
    <n v="1.87"/>
    <n v="78.540000000000006"/>
  </r>
  <r>
    <d v="2020-02-27T00:00:00"/>
    <s v="West"/>
    <x v="1"/>
    <x v="2"/>
    <s v="Oatmeal Raisin"/>
    <n v="33"/>
    <n v="2.84"/>
    <n v="93.72"/>
  </r>
  <r>
    <d v="2020-03-02T00:00:00"/>
    <s v="East"/>
    <x v="2"/>
    <x v="2"/>
    <s v="Chocolate Chip"/>
    <n v="85"/>
    <n v="1.8699999999999999"/>
    <n v="158.94999999999999"/>
  </r>
  <r>
    <d v="2020-03-05T00:00:00"/>
    <s v="West"/>
    <x v="3"/>
    <x v="2"/>
    <s v="Oatmeal Raisin"/>
    <n v="30"/>
    <n v="2.8400000000000003"/>
    <n v="85.2"/>
  </r>
  <r>
    <d v="2020-03-08T00:00:00"/>
    <s v="East"/>
    <x v="0"/>
    <x v="0"/>
    <s v="Carrot"/>
    <n v="61"/>
    <n v="1.77"/>
    <n v="107.97"/>
  </r>
  <r>
    <d v="2020-03-11T00:00:00"/>
    <s v="East"/>
    <x v="0"/>
    <x v="1"/>
    <s v="Whole Wheat"/>
    <n v="40"/>
    <n v="3.4899999999999998"/>
    <n v="139.6"/>
  </r>
  <r>
    <d v="2020-03-14T00:00:00"/>
    <s v="West"/>
    <x v="1"/>
    <x v="2"/>
    <s v="Chocolate Chip"/>
    <n v="86"/>
    <n v="1.8699999999999999"/>
    <n v="160.82"/>
  </r>
  <r>
    <d v="2020-03-17T00:00:00"/>
    <s v="East"/>
    <x v="2"/>
    <x v="0"/>
    <s v="Carrot"/>
    <n v="38"/>
    <n v="1.7700000000000002"/>
    <n v="67.260000000000005"/>
  </r>
  <r>
    <d v="2020-03-20T00:00:00"/>
    <s v="East"/>
    <x v="2"/>
    <x v="3"/>
    <s v="Potato Chips"/>
    <n v="68"/>
    <n v="1.68"/>
    <n v="114.24"/>
  </r>
  <r>
    <d v="2020-03-23T00:00:00"/>
    <s v="West"/>
    <x v="3"/>
    <x v="2"/>
    <s v="Chocolate Chip"/>
    <n v="39"/>
    <n v="1.87"/>
    <n v="72.930000000000007"/>
  </r>
  <r>
    <d v="2020-03-26T00:00:00"/>
    <s v="East"/>
    <x v="0"/>
    <x v="0"/>
    <s v="Bran"/>
    <n v="103"/>
    <n v="1.87"/>
    <n v="192.61"/>
  </r>
  <r>
    <d v="2020-03-29T00:00:00"/>
    <s v="East"/>
    <x v="0"/>
    <x v="2"/>
    <s v="Oatmeal Raisin"/>
    <n v="193"/>
    <n v="2.84"/>
    <n v="548.12"/>
  </r>
  <r>
    <d v="2020-04-01T00:00:00"/>
    <s v="West"/>
    <x v="1"/>
    <x v="0"/>
    <s v="Carrot"/>
    <n v="58"/>
    <n v="1.77"/>
    <n v="102.66"/>
  </r>
  <r>
    <d v="2020-04-04T00:00:00"/>
    <s v="West"/>
    <x v="1"/>
    <x v="3"/>
    <s v="Potato Chips"/>
    <n v="68"/>
    <n v="1.68"/>
    <n v="114.24"/>
  </r>
  <r>
    <d v="2020-04-07T00:00:00"/>
    <s v="East"/>
    <x v="2"/>
    <x v="0"/>
    <s v="Carrot"/>
    <n v="91"/>
    <n v="1.77"/>
    <n v="161.07"/>
  </r>
  <r>
    <d v="2020-04-10T00:00:00"/>
    <s v="East"/>
    <x v="2"/>
    <x v="1"/>
    <s v="Whole Wheat"/>
    <n v="23"/>
    <n v="3.4899999999999998"/>
    <n v="80.27"/>
  </r>
  <r>
    <d v="2020-04-13T00:00:00"/>
    <s v="West"/>
    <x v="3"/>
    <x v="3"/>
    <s v="Potato Chips"/>
    <n v="28"/>
    <n v="1.68"/>
    <n v="47.04"/>
  </r>
  <r>
    <d v="2020-04-16T00:00:00"/>
    <s v="East"/>
    <x v="0"/>
    <x v="0"/>
    <s v="Carrot"/>
    <n v="48"/>
    <n v="1.7699999999999998"/>
    <n v="84.96"/>
  </r>
  <r>
    <d v="2020-04-19T00:00:00"/>
    <s v="East"/>
    <x v="0"/>
    <x v="3"/>
    <s v="Potato Chips"/>
    <n v="134"/>
    <n v="1.68"/>
    <n v="225.12"/>
  </r>
  <r>
    <d v="2020-04-22T00:00:00"/>
    <s v="West"/>
    <x v="1"/>
    <x v="0"/>
    <s v="Carrot"/>
    <n v="20"/>
    <n v="1.77"/>
    <n v="35.4"/>
  </r>
  <r>
    <d v="2020-04-25T00:00:00"/>
    <s v="East"/>
    <x v="2"/>
    <x v="0"/>
    <s v="Carrot"/>
    <n v="53"/>
    <n v="1.77"/>
    <n v="93.81"/>
  </r>
  <r>
    <d v="2020-04-28T00:00:00"/>
    <s v="East"/>
    <x v="2"/>
    <x v="3"/>
    <s v="Potato Chips"/>
    <n v="64"/>
    <n v="1.68"/>
    <n v="107.52"/>
  </r>
  <r>
    <d v="2020-05-01T00:00:00"/>
    <s v="West"/>
    <x v="3"/>
    <x v="2"/>
    <s v="Chocolate Chip"/>
    <n v="63"/>
    <n v="1.87"/>
    <n v="117.81"/>
  </r>
  <r>
    <d v="2020-05-04T00:00:00"/>
    <s v="East"/>
    <x v="0"/>
    <x v="0"/>
    <s v="Bran"/>
    <n v="105"/>
    <n v="1.8699999999999999"/>
    <n v="196.35"/>
  </r>
  <r>
    <d v="2020-05-07T00:00:00"/>
    <s v="East"/>
    <x v="0"/>
    <x v="2"/>
    <s v="Oatmeal Raisin"/>
    <n v="138"/>
    <n v="2.8400000000000003"/>
    <n v="391.92"/>
  </r>
  <r>
    <d v="2020-05-10T00:00:00"/>
    <s v="West"/>
    <x v="1"/>
    <x v="0"/>
    <s v="Carrot"/>
    <n v="25"/>
    <n v="1.77"/>
    <n v="44.25"/>
  </r>
  <r>
    <d v="2020-05-13T00:00:00"/>
    <s v="West"/>
    <x v="1"/>
    <x v="1"/>
    <s v="Whole Wheat"/>
    <n v="21"/>
    <n v="3.49"/>
    <n v="73.290000000000006"/>
  </r>
  <r>
    <d v="2020-05-16T00:00:00"/>
    <s v="East"/>
    <x v="2"/>
    <x v="0"/>
    <s v="Carrot"/>
    <n v="61"/>
    <n v="1.77"/>
    <n v="107.97"/>
  </r>
  <r>
    <d v="2020-05-19T00:00:00"/>
    <s v="East"/>
    <x v="2"/>
    <x v="3"/>
    <s v="Potato Chips"/>
    <n v="49"/>
    <n v="1.68"/>
    <n v="82.32"/>
  </r>
  <r>
    <d v="2020-05-22T00:00:00"/>
    <s v="West"/>
    <x v="3"/>
    <x v="2"/>
    <s v="Chocolate Chip"/>
    <n v="55"/>
    <n v="1.8699999999999999"/>
    <n v="102.85"/>
  </r>
  <r>
    <d v="2020-05-25T00:00:00"/>
    <s v="East"/>
    <x v="0"/>
    <x v="2"/>
    <s v="Arrowroot"/>
    <n v="27"/>
    <n v="2.1800000000000002"/>
    <n v="58.860000000000007"/>
  </r>
  <r>
    <d v="2020-05-28T00:00:00"/>
    <s v="East"/>
    <x v="0"/>
    <x v="0"/>
    <s v="Carrot"/>
    <n v="58"/>
    <n v="1.77"/>
    <n v="102.66"/>
  </r>
  <r>
    <d v="2020-05-31T00:00:00"/>
    <s v="East"/>
    <x v="0"/>
    <x v="1"/>
    <s v="Whole Wheat"/>
    <n v="33"/>
    <n v="3.49"/>
    <n v="115.17"/>
  </r>
  <r>
    <d v="2020-06-03T00:00:00"/>
    <s v="West"/>
    <x v="1"/>
    <x v="2"/>
    <s v="Oatmeal Raisin"/>
    <n v="288"/>
    <n v="2.84"/>
    <n v="817.92"/>
  </r>
  <r>
    <d v="2020-06-06T00:00:00"/>
    <s v="East"/>
    <x v="2"/>
    <x v="2"/>
    <s v="Chocolate Chip"/>
    <n v="76"/>
    <n v="1.87"/>
    <n v="142.12"/>
  </r>
  <r>
    <d v="2020-06-09T00:00:00"/>
    <s v="West"/>
    <x v="3"/>
    <x v="0"/>
    <s v="Carrot"/>
    <n v="42"/>
    <n v="1.77"/>
    <n v="74.34"/>
  </r>
  <r>
    <d v="2020-06-12T00:00:00"/>
    <s v="West"/>
    <x v="3"/>
    <x v="1"/>
    <s v="Whole Wheat"/>
    <n v="20"/>
    <n v="3.4899999999999998"/>
    <n v="69.8"/>
  </r>
  <r>
    <d v="2020-06-15T00:00:00"/>
    <s v="East"/>
    <x v="0"/>
    <x v="0"/>
    <s v="Carrot"/>
    <n v="75"/>
    <n v="1.77"/>
    <n v="132.75"/>
  </r>
  <r>
    <d v="2020-06-18T00:00:00"/>
    <s v="East"/>
    <x v="0"/>
    <x v="1"/>
    <s v="Whole Wheat"/>
    <n v="38"/>
    <n v="3.49"/>
    <n v="132.62"/>
  </r>
  <r>
    <d v="2020-06-21T00:00:00"/>
    <s v="West"/>
    <x v="1"/>
    <x v="0"/>
    <s v="Carrot"/>
    <n v="306"/>
    <n v="1.77"/>
    <n v="541.62"/>
  </r>
  <r>
    <d v="2020-06-24T00:00:00"/>
    <s v="West"/>
    <x v="1"/>
    <x v="3"/>
    <s v="Potato Chips"/>
    <n v="28"/>
    <n v="1.68"/>
    <n v="47.04"/>
  </r>
  <r>
    <d v="2020-06-27T00:00:00"/>
    <s v="East"/>
    <x v="2"/>
    <x v="0"/>
    <s v="Bran"/>
    <n v="110"/>
    <n v="1.8699999999999999"/>
    <n v="205.7"/>
  </r>
  <r>
    <d v="2020-06-30T00:00:00"/>
    <s v="East"/>
    <x v="2"/>
    <x v="2"/>
    <s v="Oatmeal Raisin"/>
    <n v="51"/>
    <n v="2.84"/>
    <n v="144.84"/>
  </r>
  <r>
    <d v="2020-07-03T00:00:00"/>
    <s v="West"/>
    <x v="3"/>
    <x v="0"/>
    <s v="Carrot"/>
    <n v="52"/>
    <n v="1.77"/>
    <n v="92.04"/>
  </r>
  <r>
    <d v="2020-07-06T00:00:00"/>
    <s v="West"/>
    <x v="3"/>
    <x v="1"/>
    <s v="Whole Wheat"/>
    <n v="28"/>
    <n v="3.4899999999999998"/>
    <n v="97.72"/>
  </r>
  <r>
    <d v="2020-07-09T00:00:00"/>
    <s v="East"/>
    <x v="0"/>
    <x v="0"/>
    <s v="Carrot"/>
    <n v="136"/>
    <n v="1.77"/>
    <n v="240.72"/>
  </r>
  <r>
    <d v="2020-07-12T00:00:00"/>
    <s v="East"/>
    <x v="0"/>
    <x v="1"/>
    <s v="Whole Wheat"/>
    <n v="42"/>
    <n v="3.49"/>
    <n v="146.58000000000001"/>
  </r>
  <r>
    <d v="2020-07-15T00:00:00"/>
    <s v="West"/>
    <x v="1"/>
    <x v="2"/>
    <s v="Chocolate Chip"/>
    <n v="75"/>
    <n v="1.87"/>
    <n v="140.25"/>
  </r>
  <r>
    <d v="2020-07-18T00:00:00"/>
    <s v="East"/>
    <x v="2"/>
    <x v="0"/>
    <s v="Bran"/>
    <n v="72"/>
    <n v="1.8699999999999999"/>
    <n v="134.63999999999999"/>
  </r>
  <r>
    <d v="2020-07-21T00:00:00"/>
    <s v="East"/>
    <x v="2"/>
    <x v="2"/>
    <s v="Oatmeal Raisin"/>
    <n v="56"/>
    <n v="2.84"/>
    <n v="159.04"/>
  </r>
  <r>
    <d v="2020-07-24T00:00:00"/>
    <s v="West"/>
    <x v="3"/>
    <x v="0"/>
    <s v="Bran"/>
    <n v="51"/>
    <n v="1.87"/>
    <n v="95.37"/>
  </r>
  <r>
    <d v="2020-07-27T00:00:00"/>
    <s v="West"/>
    <x v="3"/>
    <x v="3"/>
    <s v="Potato Chips"/>
    <n v="31"/>
    <n v="1.68"/>
    <n v="52.08"/>
  </r>
  <r>
    <d v="2020-07-30T00:00:00"/>
    <s v="East"/>
    <x v="0"/>
    <x v="0"/>
    <s v="Bran"/>
    <n v="56"/>
    <n v="1.8699999999999999"/>
    <n v="104.72"/>
  </r>
  <r>
    <d v="2020-08-02T00:00:00"/>
    <s v="East"/>
    <x v="0"/>
    <x v="2"/>
    <s v="Oatmeal Raisin"/>
    <n v="137"/>
    <n v="2.84"/>
    <n v="389.08"/>
  </r>
  <r>
    <d v="2020-08-05T00:00:00"/>
    <s v="West"/>
    <x v="1"/>
    <x v="2"/>
    <s v="Chocolate Chip"/>
    <n v="107"/>
    <n v="1.87"/>
    <n v="200.09"/>
  </r>
  <r>
    <d v="2020-08-08T00:00:00"/>
    <s v="East"/>
    <x v="2"/>
    <x v="0"/>
    <s v="Carrot"/>
    <n v="24"/>
    <n v="1.7699999999999998"/>
    <n v="42.48"/>
  </r>
  <r>
    <d v="2020-08-11T00:00:00"/>
    <s v="East"/>
    <x v="2"/>
    <x v="1"/>
    <s v="Whole Wheat"/>
    <n v="30"/>
    <n v="3.49"/>
    <n v="104.7"/>
  </r>
  <r>
    <d v="2020-08-14T00:00:00"/>
    <s v="West"/>
    <x v="3"/>
    <x v="2"/>
    <s v="Chocolate Chip"/>
    <n v="70"/>
    <n v="1.87"/>
    <n v="130.9"/>
  </r>
  <r>
    <d v="2020-08-17T00:00:00"/>
    <s v="East"/>
    <x v="0"/>
    <x v="2"/>
    <s v="Arrowroot"/>
    <n v="31"/>
    <n v="2.1800000000000002"/>
    <n v="67.58"/>
  </r>
  <r>
    <d v="2020-08-20T00:00:00"/>
    <s v="East"/>
    <x v="0"/>
    <x v="0"/>
    <s v="Carrot"/>
    <n v="109"/>
    <n v="1.77"/>
    <n v="192.93"/>
  </r>
  <r>
    <d v="2020-08-23T00:00:00"/>
    <s v="East"/>
    <x v="0"/>
    <x v="1"/>
    <s v="Whole Wheat"/>
    <n v="21"/>
    <n v="3.49"/>
    <n v="73.290000000000006"/>
  </r>
  <r>
    <d v="2020-08-26T00:00:00"/>
    <s v="West"/>
    <x v="1"/>
    <x v="2"/>
    <s v="Chocolate Chip"/>
    <n v="80"/>
    <n v="1.8699999999999999"/>
    <n v="149.6"/>
  </r>
  <r>
    <d v="2020-08-29T00:00:00"/>
    <s v="East"/>
    <x v="2"/>
    <x v="0"/>
    <s v="Bran"/>
    <n v="75"/>
    <n v="1.87"/>
    <n v="140.25"/>
  </r>
  <r>
    <d v="2020-09-01T00:00:00"/>
    <s v="East"/>
    <x v="2"/>
    <x v="2"/>
    <s v="Oatmeal Raisin"/>
    <n v="74"/>
    <n v="2.84"/>
    <n v="210.16"/>
  </r>
  <r>
    <d v="2020-09-04T00:00:00"/>
    <s v="West"/>
    <x v="3"/>
    <x v="0"/>
    <s v="Carrot"/>
    <n v="45"/>
    <n v="1.77"/>
    <n v="79.650000000000006"/>
  </r>
  <r>
    <d v="2020-09-07T00:00:00"/>
    <s v="East"/>
    <x v="0"/>
    <x v="2"/>
    <s v="Arrowroot"/>
    <n v="28"/>
    <n v="2.1800000000000002"/>
    <n v="61.040000000000006"/>
  </r>
  <r>
    <d v="2020-09-10T00:00:00"/>
    <s v="East"/>
    <x v="0"/>
    <x v="0"/>
    <s v="Carrot"/>
    <n v="143"/>
    <n v="1.77"/>
    <n v="253.11"/>
  </r>
  <r>
    <d v="2020-09-13T00:00:00"/>
    <s v="East"/>
    <x v="0"/>
    <x v="3"/>
    <s v="Pretzels"/>
    <n v="27"/>
    <n v="3.15"/>
    <n v="85.05"/>
  </r>
  <r>
    <d v="2020-09-16T00:00:00"/>
    <s v="West"/>
    <x v="1"/>
    <x v="0"/>
    <s v="Carrot"/>
    <n v="133"/>
    <n v="1.77"/>
    <n v="235.41"/>
  </r>
  <r>
    <d v="2020-09-19T00:00:00"/>
    <s v="East"/>
    <x v="2"/>
    <x v="2"/>
    <s v="Arrowroot"/>
    <n v="110"/>
    <n v="2.1800000000000002"/>
    <n v="239.8"/>
  </r>
  <r>
    <d v="2020-09-22T00:00:00"/>
    <s v="East"/>
    <x v="2"/>
    <x v="2"/>
    <s v="Chocolate Chip"/>
    <n v="65"/>
    <n v="1.8699999999999999"/>
    <n v="121.55"/>
  </r>
  <r>
    <d v="2020-09-25T00:00:00"/>
    <s v="West"/>
    <x v="3"/>
    <x v="0"/>
    <s v="Bran"/>
    <n v="33"/>
    <n v="1.87"/>
    <n v="61.71"/>
  </r>
  <r>
    <d v="2020-09-28T00:00:00"/>
    <s v="East"/>
    <x v="0"/>
    <x v="2"/>
    <s v="Arrowroot"/>
    <n v="81"/>
    <n v="2.1800000000000002"/>
    <n v="176.58"/>
  </r>
  <r>
    <d v="2020-10-01T00:00:00"/>
    <s v="East"/>
    <x v="0"/>
    <x v="0"/>
    <s v="Carrot"/>
    <n v="77"/>
    <n v="1.7699999999999998"/>
    <n v="136.29"/>
  </r>
  <r>
    <d v="2020-10-04T00:00:00"/>
    <s v="East"/>
    <x v="0"/>
    <x v="1"/>
    <s v="Whole Wheat"/>
    <n v="38"/>
    <n v="3.49"/>
    <n v="132.62"/>
  </r>
  <r>
    <d v="2020-10-07T00:00:00"/>
    <s v="West"/>
    <x v="1"/>
    <x v="0"/>
    <s v="Carrot"/>
    <n v="40"/>
    <n v="1.77"/>
    <n v="70.8"/>
  </r>
  <r>
    <d v="2020-10-10T00:00:00"/>
    <s v="West"/>
    <x v="1"/>
    <x v="3"/>
    <s v="Potato Chips"/>
    <n v="114"/>
    <n v="1.6800000000000002"/>
    <n v="191.52"/>
  </r>
  <r>
    <d v="2020-10-13T00:00:00"/>
    <s v="East"/>
    <x v="2"/>
    <x v="2"/>
    <s v="Arrowroot"/>
    <n v="224"/>
    <n v="2.1800000000000002"/>
    <n v="488.32000000000005"/>
  </r>
  <r>
    <d v="2020-10-16T00:00:00"/>
    <s v="East"/>
    <x v="2"/>
    <x v="0"/>
    <s v="Carrot"/>
    <n v="141"/>
    <n v="1.77"/>
    <n v="249.57"/>
  </r>
  <r>
    <d v="2020-10-19T00:00:00"/>
    <s v="East"/>
    <x v="2"/>
    <x v="1"/>
    <s v="Whole Wheat"/>
    <n v="32"/>
    <n v="3.49"/>
    <n v="111.68"/>
  </r>
  <r>
    <d v="2020-10-22T00:00:00"/>
    <s v="West"/>
    <x v="3"/>
    <x v="0"/>
    <s v="Carrot"/>
    <n v="20"/>
    <n v="1.77"/>
    <n v="35.4"/>
  </r>
  <r>
    <d v="2020-10-25T00:00:00"/>
    <s v="East"/>
    <x v="0"/>
    <x v="2"/>
    <s v="Arrowroot"/>
    <n v="40"/>
    <n v="2.1800000000000002"/>
    <n v="87.2"/>
  </r>
  <r>
    <d v="2020-10-28T00:00:00"/>
    <s v="East"/>
    <x v="0"/>
    <x v="2"/>
    <s v="Chocolate Chip"/>
    <n v="49"/>
    <n v="1.8699999999999999"/>
    <n v="91.63"/>
  </r>
  <r>
    <d v="2020-10-31T00:00:00"/>
    <s v="East"/>
    <x v="0"/>
    <x v="1"/>
    <s v="Whole Wheat"/>
    <n v="46"/>
    <n v="3.4899999999999998"/>
    <n v="160.54"/>
  </r>
  <r>
    <d v="2020-11-03T00:00:00"/>
    <s v="West"/>
    <x v="1"/>
    <x v="0"/>
    <s v="Carrot"/>
    <n v="39"/>
    <n v="1.77"/>
    <n v="69.03"/>
  </r>
  <r>
    <d v="2020-11-06T00:00:00"/>
    <s v="West"/>
    <x v="1"/>
    <x v="3"/>
    <s v="Potato Chips"/>
    <n v="62"/>
    <n v="1.68"/>
    <n v="104.16"/>
  </r>
  <r>
    <d v="2020-11-09T00:00:00"/>
    <s v="East"/>
    <x v="2"/>
    <x v="0"/>
    <s v="Carrot"/>
    <n v="90"/>
    <n v="1.77"/>
    <n v="159.30000000000001"/>
  </r>
  <r>
    <d v="2020-11-12T00:00:00"/>
    <s v="West"/>
    <x v="3"/>
    <x v="2"/>
    <s v="Arrowroot"/>
    <n v="103"/>
    <n v="2.1799999999999997"/>
    <n v="224.53999999999996"/>
  </r>
  <r>
    <d v="2020-11-15T00:00:00"/>
    <s v="West"/>
    <x v="3"/>
    <x v="2"/>
    <s v="Oatmeal Raisin"/>
    <n v="32"/>
    <n v="2.84"/>
    <n v="90.88"/>
  </r>
  <r>
    <d v="2020-11-18T00:00:00"/>
    <s v="East"/>
    <x v="0"/>
    <x v="0"/>
    <s v="Bran"/>
    <n v="66"/>
    <n v="1.87"/>
    <n v="123.42"/>
  </r>
  <r>
    <d v="2020-11-21T00:00:00"/>
    <s v="East"/>
    <x v="0"/>
    <x v="2"/>
    <s v="Oatmeal Raisin"/>
    <n v="97"/>
    <n v="2.8400000000000003"/>
    <n v="275.48"/>
  </r>
  <r>
    <d v="2020-11-24T00:00:00"/>
    <s v="West"/>
    <x v="1"/>
    <x v="0"/>
    <s v="Carrot"/>
    <n v="30"/>
    <n v="1.77"/>
    <n v="53.1"/>
  </r>
  <r>
    <d v="2020-11-27T00:00:00"/>
    <s v="West"/>
    <x v="1"/>
    <x v="3"/>
    <s v="Potato Chips"/>
    <n v="29"/>
    <n v="1.68"/>
    <n v="48.72"/>
  </r>
  <r>
    <d v="2020-11-30T00:00:00"/>
    <s v="East"/>
    <x v="2"/>
    <x v="0"/>
    <s v="Carrot"/>
    <n v="92"/>
    <n v="1.77"/>
    <n v="162.84"/>
  </r>
  <r>
    <d v="2020-12-03T00:00:00"/>
    <s v="West"/>
    <x v="3"/>
    <x v="2"/>
    <s v="Arrowroot"/>
    <n v="139"/>
    <n v="2.1799999999999997"/>
    <n v="303.02"/>
  </r>
  <r>
    <d v="2020-12-06T00:00:00"/>
    <s v="West"/>
    <x v="3"/>
    <x v="2"/>
    <s v="Oatmeal Raisin"/>
    <n v="29"/>
    <n v="2.84"/>
    <n v="82.36"/>
  </r>
  <r>
    <d v="2020-12-09T00:00:00"/>
    <s v="East"/>
    <x v="0"/>
    <x v="0"/>
    <s v="Banana"/>
    <n v="30"/>
    <n v="2.27"/>
    <n v="68.099999999999994"/>
  </r>
  <r>
    <d v="2020-12-12T00:00:00"/>
    <s v="East"/>
    <x v="0"/>
    <x v="2"/>
    <s v="Chocolate Chip"/>
    <n v="36"/>
    <n v="1.8699999999999999"/>
    <n v="67.319999999999993"/>
  </r>
  <r>
    <d v="2020-12-15T00:00:00"/>
    <s v="East"/>
    <x v="0"/>
    <x v="1"/>
    <s v="Whole Wheat"/>
    <n v="41"/>
    <n v="3.49"/>
    <n v="143.09"/>
  </r>
  <r>
    <d v="2020-12-18T00:00:00"/>
    <s v="West"/>
    <x v="1"/>
    <x v="0"/>
    <s v="Carrot"/>
    <n v="44"/>
    <n v="1.7699999999999998"/>
    <n v="77.88"/>
  </r>
  <r>
    <d v="2020-12-21T00:00:00"/>
    <s v="West"/>
    <x v="1"/>
    <x v="3"/>
    <s v="Potato Chips"/>
    <n v="29"/>
    <n v="1.68"/>
    <n v="48.72"/>
  </r>
  <r>
    <d v="2020-12-24T00:00:00"/>
    <s v="East"/>
    <x v="2"/>
    <x v="2"/>
    <s v="Arrowroot"/>
    <n v="237"/>
    <n v="2.1799999999999997"/>
    <n v="516.66"/>
  </r>
  <r>
    <d v="2020-12-27T00:00:00"/>
    <s v="East"/>
    <x v="2"/>
    <x v="2"/>
    <s v="Chocolate Chip"/>
    <n v="65"/>
    <n v="1.8699999999999999"/>
    <n v="121.55"/>
  </r>
  <r>
    <d v="2020-12-30T00:00:00"/>
    <s v="West"/>
    <x v="3"/>
    <x v="2"/>
    <s v="Arrowroot"/>
    <n v="83"/>
    <n v="2.1800000000000002"/>
    <n v="180.94000000000003"/>
  </r>
  <r>
    <d v="2021-01-02T00:00:00"/>
    <s v="East"/>
    <x v="0"/>
    <x v="2"/>
    <s v="Arrowroot"/>
    <n v="32"/>
    <n v="2.1800000000000002"/>
    <n v="69.760000000000005"/>
  </r>
  <r>
    <d v="2021-01-05T00:00:00"/>
    <s v="East"/>
    <x v="0"/>
    <x v="0"/>
    <s v="Carrot"/>
    <n v="63"/>
    <n v="1.77"/>
    <n v="111.51"/>
  </r>
  <r>
    <d v="2021-01-08T00:00:00"/>
    <s v="East"/>
    <x v="0"/>
    <x v="3"/>
    <s v="Pretzels"/>
    <n v="29"/>
    <n v="3.15"/>
    <n v="91.35"/>
  </r>
  <r>
    <d v="2021-01-11T00:00:00"/>
    <s v="West"/>
    <x v="1"/>
    <x v="0"/>
    <s v="Bran"/>
    <n v="77"/>
    <n v="1.87"/>
    <n v="143.99"/>
  </r>
  <r>
    <d v="2021-01-14T00:00:00"/>
    <s v="West"/>
    <x v="1"/>
    <x v="2"/>
    <s v="Oatmeal Raisin"/>
    <n v="80"/>
    <n v="2.84"/>
    <n v="227.2"/>
  </r>
  <r>
    <d v="2021-01-17T00:00:00"/>
    <s v="East"/>
    <x v="2"/>
    <x v="0"/>
    <s v="Carrot"/>
    <n v="102"/>
    <n v="1.77"/>
    <n v="180.54"/>
  </r>
  <r>
    <d v="2021-01-20T00:00:00"/>
    <s v="East"/>
    <x v="2"/>
    <x v="1"/>
    <s v="Whole Wheat"/>
    <n v="31"/>
    <n v="3.4899999999999998"/>
    <n v="108.19"/>
  </r>
  <r>
    <d v="2021-01-23T00:00:00"/>
    <s v="West"/>
    <x v="3"/>
    <x v="0"/>
    <s v="Carrot"/>
    <n v="56"/>
    <n v="1.77"/>
    <n v="99.12"/>
  </r>
  <r>
    <d v="2021-01-26T00:00:00"/>
    <s v="East"/>
    <x v="0"/>
    <x v="2"/>
    <s v="Arrowroot"/>
    <n v="52"/>
    <n v="2.1800000000000002"/>
    <n v="113.36000000000001"/>
  </r>
  <r>
    <d v="2021-01-29T00:00:00"/>
    <s v="East"/>
    <x v="0"/>
    <x v="0"/>
    <s v="Carrot"/>
    <n v="51"/>
    <n v="1.77"/>
    <n v="90.27"/>
  </r>
  <r>
    <d v="2021-02-01T00:00:00"/>
    <s v="East"/>
    <x v="0"/>
    <x v="3"/>
    <s v="Potato Chips"/>
    <n v="24"/>
    <n v="1.68"/>
    <n v="40.32"/>
  </r>
  <r>
    <d v="2021-02-04T00:00:00"/>
    <s v="West"/>
    <x v="1"/>
    <x v="2"/>
    <s v="Arrowroot"/>
    <n v="58"/>
    <n v="2.1800000000000002"/>
    <n v="126.44000000000001"/>
  </r>
  <r>
    <d v="2021-02-07T00:00:00"/>
    <s v="West"/>
    <x v="1"/>
    <x v="2"/>
    <s v="Chocolate Chip"/>
    <n v="34"/>
    <n v="1.8699999999999999"/>
    <n v="63.58"/>
  </r>
  <r>
    <d v="2021-02-10T00:00:00"/>
    <s v="East"/>
    <x v="2"/>
    <x v="0"/>
    <s v="Carrot"/>
    <n v="34"/>
    <n v="1.77"/>
    <n v="60.18"/>
  </r>
  <r>
    <d v="2021-02-13T00:00:00"/>
    <s v="East"/>
    <x v="2"/>
    <x v="3"/>
    <s v="Potato Chips"/>
    <n v="21"/>
    <n v="1.6800000000000002"/>
    <n v="35.28"/>
  </r>
  <r>
    <d v="2021-02-16T00:00:00"/>
    <s v="West"/>
    <x v="3"/>
    <x v="2"/>
    <s v="Oatmeal Raisin"/>
    <n v="29"/>
    <n v="2.84"/>
    <n v="82.36"/>
  </r>
  <r>
    <d v="2021-02-19T00:00:00"/>
    <s v="East"/>
    <x v="0"/>
    <x v="0"/>
    <s v="Carrot"/>
    <n v="68"/>
    <n v="1.77"/>
    <n v="120.36"/>
  </r>
  <r>
    <d v="2021-02-22T00:00:00"/>
    <s v="East"/>
    <x v="0"/>
    <x v="3"/>
    <s v="Pretzels"/>
    <n v="31"/>
    <n v="3.1500000000000004"/>
    <n v="97.65"/>
  </r>
  <r>
    <d v="2021-02-25T00:00:00"/>
    <s v="West"/>
    <x v="1"/>
    <x v="2"/>
    <s v="Arrowroot"/>
    <n v="30"/>
    <n v="2.1800000000000002"/>
    <n v="65.400000000000006"/>
  </r>
  <r>
    <d v="2021-02-28T00:00:00"/>
    <s v="West"/>
    <x v="1"/>
    <x v="2"/>
    <s v="Chocolate Chip"/>
    <n v="232"/>
    <n v="1.8699999999999999"/>
    <n v="433.84"/>
  </r>
  <r>
    <d v="2021-03-02T00:00:00"/>
    <s v="East"/>
    <x v="2"/>
    <x v="0"/>
    <s v="Bran"/>
    <n v="68"/>
    <n v="1.8699999999999999"/>
    <n v="127.16"/>
  </r>
  <r>
    <d v="2021-03-05T00:00:00"/>
    <s v="East"/>
    <x v="2"/>
    <x v="2"/>
    <s v="Oatmeal Raisin"/>
    <n v="97"/>
    <n v="2.8400000000000003"/>
    <n v="275.48"/>
  </r>
  <r>
    <d v="2021-03-08T00:00:00"/>
    <s v="West"/>
    <x v="3"/>
    <x v="0"/>
    <s v="Bran"/>
    <n v="86"/>
    <n v="1.8699999999999999"/>
    <n v="160.82"/>
  </r>
  <r>
    <d v="2021-03-11T00:00:00"/>
    <s v="West"/>
    <x v="3"/>
    <x v="3"/>
    <s v="Potato Chips"/>
    <n v="41"/>
    <n v="1.68"/>
    <n v="68.88"/>
  </r>
  <r>
    <d v="2021-03-14T00:00:00"/>
    <s v="East"/>
    <x v="0"/>
    <x v="0"/>
    <s v="Carrot"/>
    <n v="93"/>
    <n v="1.7700000000000002"/>
    <n v="164.61"/>
  </r>
  <r>
    <d v="2021-03-17T00:00:00"/>
    <s v="East"/>
    <x v="0"/>
    <x v="3"/>
    <s v="Potato Chips"/>
    <n v="47"/>
    <n v="1.68"/>
    <n v="78.959999999999994"/>
  </r>
  <r>
    <d v="2021-03-20T00:00:00"/>
    <s v="West"/>
    <x v="1"/>
    <x v="0"/>
    <s v="Carrot"/>
    <n v="103"/>
    <n v="1.77"/>
    <n v="182.31"/>
  </r>
  <r>
    <d v="2021-03-23T00:00:00"/>
    <s v="West"/>
    <x v="1"/>
    <x v="3"/>
    <s v="Potato Chips"/>
    <n v="33"/>
    <n v="1.68"/>
    <n v="55.44"/>
  </r>
  <r>
    <d v="2021-03-26T00:00:00"/>
    <s v="East"/>
    <x v="2"/>
    <x v="0"/>
    <s v="Bran"/>
    <n v="57"/>
    <n v="1.87"/>
    <n v="106.59"/>
  </r>
  <r>
    <d v="2021-03-29T00:00:00"/>
    <s v="East"/>
    <x v="2"/>
    <x v="2"/>
    <s v="Oatmeal Raisin"/>
    <n v="65"/>
    <n v="2.84"/>
    <n v="184.6"/>
  </r>
  <r>
    <d v="2021-04-01T00:00:00"/>
    <s v="West"/>
    <x v="3"/>
    <x v="0"/>
    <s v="Carrot"/>
    <n v="118"/>
    <n v="1.77"/>
    <n v="208.86"/>
  </r>
  <r>
    <d v="2021-04-04T00:00:00"/>
    <s v="East"/>
    <x v="0"/>
    <x v="2"/>
    <s v="Arrowroot"/>
    <n v="36"/>
    <n v="2.1800000000000002"/>
    <n v="78.48"/>
  </r>
  <r>
    <d v="2021-04-07T00:00:00"/>
    <s v="East"/>
    <x v="0"/>
    <x v="2"/>
    <s v="Oatmeal Raisin"/>
    <n v="123"/>
    <n v="2.84"/>
    <n v="349.32"/>
  </r>
  <r>
    <d v="2021-04-10T00:00:00"/>
    <s v="West"/>
    <x v="1"/>
    <x v="0"/>
    <s v="Carrot"/>
    <n v="90"/>
    <n v="1.77"/>
    <n v="159.30000000000001"/>
  </r>
  <r>
    <d v="2021-04-13T00:00:00"/>
    <s v="West"/>
    <x v="1"/>
    <x v="1"/>
    <s v="Whole Wheat"/>
    <n v="21"/>
    <n v="3.49"/>
    <n v="73.290000000000006"/>
  </r>
  <r>
    <d v="2021-04-16T00:00:00"/>
    <s v="East"/>
    <x v="2"/>
    <x v="0"/>
    <s v="Carrot"/>
    <n v="48"/>
    <n v="1.7699999999999998"/>
    <n v="84.96"/>
  </r>
  <r>
    <d v="2021-04-19T00:00:00"/>
    <s v="East"/>
    <x v="2"/>
    <x v="3"/>
    <s v="Potato Chips"/>
    <n v="24"/>
    <n v="1.68"/>
    <n v="40.32"/>
  </r>
  <r>
    <d v="2021-04-22T00:00:00"/>
    <s v="West"/>
    <x v="3"/>
    <x v="2"/>
    <s v="Chocolate Chip"/>
    <n v="67"/>
    <n v="1.87"/>
    <n v="125.29"/>
  </r>
  <r>
    <d v="2021-04-25T00:00:00"/>
    <s v="East"/>
    <x v="0"/>
    <x v="0"/>
    <s v="Bran"/>
    <n v="27"/>
    <n v="1.87"/>
    <n v="50.49"/>
  </r>
  <r>
    <d v="2021-04-28T00:00:00"/>
    <s v="East"/>
    <x v="0"/>
    <x v="2"/>
    <s v="Oatmeal Raisin"/>
    <n v="129"/>
    <n v="2.8400000000000003"/>
    <n v="366.36"/>
  </r>
  <r>
    <d v="2021-05-01T00:00:00"/>
    <s v="West"/>
    <x v="1"/>
    <x v="2"/>
    <s v="Arrowroot"/>
    <n v="77"/>
    <n v="2.1800000000000002"/>
    <n v="167.86"/>
  </r>
  <r>
    <d v="2021-05-04T00:00:00"/>
    <s v="West"/>
    <x v="1"/>
    <x v="2"/>
    <s v="Chocolate Chip"/>
    <n v="58"/>
    <n v="1.8699999999999999"/>
    <n v="108.46"/>
  </r>
  <r>
    <d v="2021-05-07T00:00:00"/>
    <s v="East"/>
    <x v="2"/>
    <x v="0"/>
    <s v="Bran"/>
    <n v="47"/>
    <n v="1.87"/>
    <n v="87.89"/>
  </r>
  <r>
    <d v="2021-05-10T00:00:00"/>
    <s v="East"/>
    <x v="2"/>
    <x v="2"/>
    <s v="Oatmeal Raisin"/>
    <n v="33"/>
    <n v="2.84"/>
    <n v="93.72"/>
  </r>
  <r>
    <d v="2021-05-13T00:00:00"/>
    <s v="West"/>
    <x v="3"/>
    <x v="2"/>
    <s v="Chocolate Chip"/>
    <n v="82"/>
    <n v="1.87"/>
    <n v="153.34"/>
  </r>
  <r>
    <d v="2021-05-16T00:00:00"/>
    <s v="East"/>
    <x v="0"/>
    <x v="0"/>
    <s v="Carrot"/>
    <n v="58"/>
    <n v="1.77"/>
    <n v="102.66"/>
  </r>
  <r>
    <d v="2021-05-19T00:00:00"/>
    <s v="East"/>
    <x v="0"/>
    <x v="3"/>
    <s v="Pretzels"/>
    <n v="30"/>
    <n v="3.15"/>
    <n v="94.5"/>
  </r>
  <r>
    <d v="2021-05-22T00:00:00"/>
    <s v="West"/>
    <x v="1"/>
    <x v="2"/>
    <s v="Chocolate Chip"/>
    <n v="43"/>
    <n v="1.8699999999999999"/>
    <n v="80.41"/>
  </r>
  <r>
    <d v="2021-05-25T00:00:00"/>
    <s v="East"/>
    <x v="2"/>
    <x v="0"/>
    <s v="Carrot"/>
    <n v="84"/>
    <n v="1.77"/>
    <n v="148.68"/>
  </r>
  <r>
    <d v="2021-05-28T00:00:00"/>
    <s v="West"/>
    <x v="3"/>
    <x v="2"/>
    <s v="Arrowroot"/>
    <n v="36"/>
    <n v="2.1800000000000002"/>
    <n v="78.48"/>
  </r>
  <r>
    <d v="2021-05-31T00:00:00"/>
    <s v="West"/>
    <x v="3"/>
    <x v="2"/>
    <s v="Oatmeal Raisin"/>
    <n v="44"/>
    <n v="2.84"/>
    <n v="124.96"/>
  </r>
  <r>
    <d v="2021-06-03T00:00:00"/>
    <s v="East"/>
    <x v="0"/>
    <x v="0"/>
    <s v="Bran"/>
    <n v="27"/>
    <n v="1.87"/>
    <n v="50.49"/>
  </r>
  <r>
    <d v="2021-06-06T00:00:00"/>
    <s v="East"/>
    <x v="0"/>
    <x v="2"/>
    <s v="Oatmeal Raisin"/>
    <n v="120"/>
    <n v="2.8400000000000003"/>
    <n v="340.8"/>
  </r>
  <r>
    <d v="2021-06-09T00:00:00"/>
    <s v="East"/>
    <x v="0"/>
    <x v="1"/>
    <s v="Whole Wheat"/>
    <n v="26"/>
    <n v="3.4899999999999998"/>
    <n v="90.74"/>
  </r>
  <r>
    <d v="2021-06-12T00:00:00"/>
    <s v="West"/>
    <x v="1"/>
    <x v="0"/>
    <s v="Carrot"/>
    <n v="73"/>
    <n v="1.77"/>
    <n v="129.21"/>
  </r>
  <r>
    <d v="2021-06-15T00:00:00"/>
    <s v="East"/>
    <x v="2"/>
    <x v="0"/>
    <s v="Bran"/>
    <n v="38"/>
    <n v="1.87"/>
    <n v="71.06"/>
  </r>
  <r>
    <d v="2021-06-18T00:00:00"/>
    <s v="East"/>
    <x v="2"/>
    <x v="2"/>
    <s v="Oatmeal Raisin"/>
    <n v="40"/>
    <n v="2.84"/>
    <n v="113.6"/>
  </r>
  <r>
    <d v="2021-06-21T00:00:00"/>
    <s v="West"/>
    <x v="3"/>
    <x v="0"/>
    <s v="Carrot"/>
    <n v="41"/>
    <n v="1.7699999999999998"/>
    <n v="72.569999999999993"/>
  </r>
  <r>
    <d v="2021-06-24T00:00:00"/>
    <s v="East"/>
    <x v="0"/>
    <x v="0"/>
    <s v="Banana"/>
    <n v="27"/>
    <n v="2.27"/>
    <n v="61.29"/>
  </r>
  <r>
    <d v="2021-06-27T00:00:00"/>
    <s v="East"/>
    <x v="0"/>
    <x v="2"/>
    <s v="Chocolate Chip"/>
    <n v="38"/>
    <n v="1.87"/>
    <n v="71.06"/>
  </r>
  <r>
    <d v="2021-06-30T00:00:00"/>
    <s v="East"/>
    <x v="0"/>
    <x v="1"/>
    <s v="Whole Wheat"/>
    <n v="34"/>
    <n v="3.4899999999999998"/>
    <n v="118.66"/>
  </r>
  <r>
    <d v="2021-07-03T00:00:00"/>
    <s v="West"/>
    <x v="1"/>
    <x v="0"/>
    <s v="Bran"/>
    <n v="65"/>
    <n v="1.8699999999999999"/>
    <n v="121.55"/>
  </r>
  <r>
    <d v="2021-07-06T00:00:00"/>
    <s v="West"/>
    <x v="1"/>
    <x v="2"/>
    <s v="Oatmeal Raisin"/>
    <n v="60"/>
    <n v="2.8400000000000003"/>
    <n v="170.4"/>
  </r>
  <r>
    <d v="2021-07-09T00:00:00"/>
    <s v="East"/>
    <x v="2"/>
    <x v="2"/>
    <s v="Arrowroot"/>
    <n v="37"/>
    <n v="2.1799999999999997"/>
    <n v="80.66"/>
  </r>
  <r>
    <d v="2021-07-12T00:00:00"/>
    <s v="East"/>
    <x v="2"/>
    <x v="2"/>
    <s v="Chocolate Chip"/>
    <n v="40"/>
    <n v="1.8699999999999999"/>
    <n v="74.8"/>
  </r>
  <r>
    <d v="2021-07-15T00:00:00"/>
    <s v="West"/>
    <x v="3"/>
    <x v="0"/>
    <s v="Bran"/>
    <n v="26"/>
    <n v="1.8699999999999999"/>
    <n v="48.62"/>
  </r>
  <r>
    <d v="2021-07-18T00:00:00"/>
    <s v="East"/>
    <x v="0"/>
    <x v="0"/>
    <s v="Banana"/>
    <n v="22"/>
    <n v="2.27"/>
    <n v="49.94"/>
  </r>
  <r>
    <d v="2021-07-21T00:00:00"/>
    <s v="East"/>
    <x v="0"/>
    <x v="2"/>
    <s v="Chocolate Chip"/>
    <n v="32"/>
    <n v="1.87"/>
    <n v="59.84"/>
  </r>
  <r>
    <d v="2021-07-24T00:00:00"/>
    <s v="East"/>
    <x v="0"/>
    <x v="1"/>
    <s v="Whole Wheat"/>
    <n v="23"/>
    <n v="3.4899999999999998"/>
    <n v="80.27"/>
  </r>
  <r>
    <d v="2021-07-27T00:00:00"/>
    <s v="West"/>
    <x v="1"/>
    <x v="2"/>
    <s v="Arrowroot"/>
    <n v="20"/>
    <n v="2.1800000000000002"/>
    <n v="43.6"/>
  </r>
  <r>
    <d v="2021-07-30T00:00:00"/>
    <s v="West"/>
    <x v="1"/>
    <x v="2"/>
    <s v="Chocolate Chip"/>
    <n v="64"/>
    <n v="1.87"/>
    <n v="119.68"/>
  </r>
  <r>
    <d v="2021-08-02T00:00:00"/>
    <s v="East"/>
    <x v="2"/>
    <x v="0"/>
    <s v="Carrot"/>
    <n v="71"/>
    <n v="1.77"/>
    <n v="125.67"/>
  </r>
  <r>
    <d v="2021-08-05T00:00:00"/>
    <s v="West"/>
    <x v="3"/>
    <x v="2"/>
    <s v="Arrowroot"/>
    <n v="90"/>
    <n v="2.1799999999999997"/>
    <n v="196.2"/>
  </r>
  <r>
    <d v="2021-08-08T00:00:00"/>
    <s v="West"/>
    <x v="3"/>
    <x v="2"/>
    <s v="Oatmeal Raisin"/>
    <n v="38"/>
    <n v="2.84"/>
    <n v="107.91999999999999"/>
  </r>
  <r>
    <d v="2021-08-11T00:00:00"/>
    <s v="East"/>
    <x v="0"/>
    <x v="0"/>
    <s v="Carrot"/>
    <n v="55"/>
    <n v="1.7699999999999998"/>
    <n v="97.35"/>
  </r>
  <r>
    <d v="2021-08-14T00:00:00"/>
    <s v="East"/>
    <x v="0"/>
    <x v="3"/>
    <s v="Pretzels"/>
    <n v="22"/>
    <n v="3.15"/>
    <n v="69.3"/>
  </r>
  <r>
    <d v="2021-08-17T00:00:00"/>
    <s v="West"/>
    <x v="1"/>
    <x v="0"/>
    <s v="Carrot"/>
    <n v="34"/>
    <n v="1.77"/>
    <n v="60.18"/>
  </r>
  <r>
    <d v="2021-08-20T00:00:00"/>
    <s v="East"/>
    <x v="2"/>
    <x v="0"/>
    <s v="Bran"/>
    <n v="39"/>
    <n v="1.87"/>
    <n v="72.930000000000007"/>
  </r>
  <r>
    <d v="2021-08-23T00:00:00"/>
    <s v="East"/>
    <x v="2"/>
    <x v="2"/>
    <s v="Oatmeal Raisin"/>
    <n v="41"/>
    <n v="2.84"/>
    <n v="116.44"/>
  </r>
  <r>
    <d v="2021-08-26T00:00:00"/>
    <s v="West"/>
    <x v="3"/>
    <x v="0"/>
    <s v="Carrot"/>
    <n v="41"/>
    <n v="1.7699999999999998"/>
    <n v="72.569999999999993"/>
  </r>
  <r>
    <d v="2021-08-29T00:00:00"/>
    <s v="East"/>
    <x v="0"/>
    <x v="2"/>
    <s v="Arrowroot"/>
    <n v="136"/>
    <n v="2.1800000000000002"/>
    <n v="296.48"/>
  </r>
  <r>
    <d v="2021-09-01T00:00:00"/>
    <s v="East"/>
    <x v="0"/>
    <x v="0"/>
    <s v="Carrot"/>
    <n v="25"/>
    <n v="1.77"/>
    <n v="44.25"/>
  </r>
  <r>
    <d v="2021-09-04T00:00:00"/>
    <s v="East"/>
    <x v="0"/>
    <x v="3"/>
    <s v="Pretzels"/>
    <n v="26"/>
    <n v="3.1500000000000004"/>
    <n v="81.900000000000006"/>
  </r>
  <r>
    <d v="2021-09-07T00:00:00"/>
    <s v="West"/>
    <x v="1"/>
    <x v="0"/>
    <s v="Bran"/>
    <n v="50"/>
    <n v="1.87"/>
    <n v="93.5"/>
  </r>
  <r>
    <d v="2021-09-10T00:00:00"/>
    <s v="West"/>
    <x v="1"/>
    <x v="2"/>
    <s v="Oatmeal Raisin"/>
    <n v="79"/>
    <n v="2.8400000000000003"/>
    <n v="224.36"/>
  </r>
  <r>
    <d v="2021-09-13T00:00:00"/>
    <s v="East"/>
    <x v="2"/>
    <x v="0"/>
    <s v="Carrot"/>
    <n v="30"/>
    <n v="1.77"/>
    <n v="53.1"/>
  </r>
  <r>
    <d v="2021-09-16T00:00:00"/>
    <s v="East"/>
    <x v="2"/>
    <x v="3"/>
    <s v="Potato Chips"/>
    <n v="20"/>
    <n v="1.6800000000000002"/>
    <n v="33.6"/>
  </r>
  <r>
    <d v="2021-09-19T00:00:00"/>
    <s v="West"/>
    <x v="3"/>
    <x v="0"/>
    <s v="Carrot"/>
    <n v="49"/>
    <n v="1.77"/>
    <n v="86.73"/>
  </r>
  <r>
    <d v="2021-09-22T00:00:00"/>
    <s v="East"/>
    <x v="0"/>
    <x v="2"/>
    <s v="Arrowroot"/>
    <n v="40"/>
    <n v="2.1800000000000002"/>
    <n v="87.2"/>
  </r>
  <r>
    <d v="2021-09-25T00:00:00"/>
    <s v="East"/>
    <x v="0"/>
    <x v="0"/>
    <s v="Carrot"/>
    <n v="31"/>
    <n v="1.77"/>
    <n v="54.87"/>
  </r>
  <r>
    <d v="2021-09-28T00:00:00"/>
    <s v="East"/>
    <x v="0"/>
    <x v="3"/>
    <s v="Pretzels"/>
    <n v="21"/>
    <n v="3.1500000000000004"/>
    <n v="66.150000000000006"/>
  </r>
  <r>
    <d v="2021-10-01T00:00:00"/>
    <s v="West"/>
    <x v="1"/>
    <x v="0"/>
    <s v="Bran"/>
    <n v="43"/>
    <n v="1.8699999999999999"/>
    <n v="80.41"/>
  </r>
  <r>
    <d v="2021-10-04T00:00:00"/>
    <s v="West"/>
    <x v="1"/>
    <x v="2"/>
    <s v="Oatmeal Raisin"/>
    <n v="47"/>
    <n v="2.84"/>
    <n v="133.47999999999999"/>
  </r>
  <r>
    <d v="2021-10-07T00:00:00"/>
    <s v="East"/>
    <x v="2"/>
    <x v="2"/>
    <s v="Arrowroot"/>
    <n v="175"/>
    <n v="2.1800000000000002"/>
    <n v="381.5"/>
  </r>
  <r>
    <d v="2021-10-10T00:00:00"/>
    <s v="East"/>
    <x v="2"/>
    <x v="2"/>
    <s v="Chocolate Chip"/>
    <n v="23"/>
    <n v="1.8699999999999999"/>
    <n v="43.01"/>
  </r>
  <r>
    <d v="2021-10-13T00:00:00"/>
    <s v="West"/>
    <x v="3"/>
    <x v="0"/>
    <s v="Carrot"/>
    <n v="40"/>
    <n v="1.77"/>
    <n v="70.8"/>
  </r>
  <r>
    <d v="2021-10-16T00:00:00"/>
    <s v="East"/>
    <x v="0"/>
    <x v="2"/>
    <s v="Arrowroot"/>
    <n v="87"/>
    <n v="2.1800000000000002"/>
    <n v="189.66000000000003"/>
  </r>
  <r>
    <d v="2021-10-19T00:00:00"/>
    <s v="East"/>
    <x v="0"/>
    <x v="0"/>
    <s v="Carrot"/>
    <n v="43"/>
    <n v="1.77"/>
    <n v="76.11"/>
  </r>
  <r>
    <d v="2021-10-22T00:00:00"/>
    <s v="East"/>
    <x v="0"/>
    <x v="1"/>
    <s v="Whole Wheat"/>
    <n v="30"/>
    <n v="3.49"/>
    <n v="104.7"/>
  </r>
  <r>
    <d v="2021-10-25T00:00:00"/>
    <s v="West"/>
    <x v="1"/>
    <x v="0"/>
    <s v="Carrot"/>
    <n v="35"/>
    <n v="1.77"/>
    <n v="61.95"/>
  </r>
  <r>
    <d v="2021-10-28T00:00:00"/>
    <s v="East"/>
    <x v="2"/>
    <x v="0"/>
    <s v="Bran"/>
    <n v="57"/>
    <n v="1.87"/>
    <n v="106.59"/>
  </r>
  <r>
    <d v="2021-10-31T00:00:00"/>
    <s v="East"/>
    <x v="2"/>
    <x v="3"/>
    <s v="Potato Chips"/>
    <n v="25"/>
    <n v="1.68"/>
    <n v="42"/>
  </r>
  <r>
    <d v="2021-11-03T00:00:00"/>
    <s v="West"/>
    <x v="3"/>
    <x v="2"/>
    <s v="Chocolate Chip"/>
    <n v="24"/>
    <n v="1.87"/>
    <n v="44.88"/>
  </r>
  <r>
    <d v="2021-11-06T00:00:00"/>
    <s v="East"/>
    <x v="0"/>
    <x v="0"/>
    <s v="Bran"/>
    <n v="83"/>
    <n v="1.87"/>
    <n v="155.21"/>
  </r>
  <r>
    <d v="2021-11-09T00:00:00"/>
    <s v="East"/>
    <x v="0"/>
    <x v="2"/>
    <s v="Oatmeal Raisin"/>
    <n v="124"/>
    <n v="2.8400000000000003"/>
    <n v="352.16"/>
  </r>
  <r>
    <d v="2021-11-12T00:00:00"/>
    <s v="West"/>
    <x v="1"/>
    <x v="0"/>
    <s v="Carrot"/>
    <n v="137"/>
    <n v="1.77"/>
    <n v="242.49"/>
  </r>
  <r>
    <d v="2021-11-15T00:00:00"/>
    <s v="East"/>
    <x v="2"/>
    <x v="2"/>
    <s v="Arrowroot"/>
    <n v="146"/>
    <n v="2.1799999999999997"/>
    <n v="318.27999999999997"/>
  </r>
  <r>
    <d v="2021-11-18T00:00:00"/>
    <s v="East"/>
    <x v="2"/>
    <x v="2"/>
    <s v="Chocolate Chip"/>
    <n v="34"/>
    <n v="1.8699999999999999"/>
    <n v="63.58"/>
  </r>
  <r>
    <d v="2021-11-21T00:00:00"/>
    <s v="West"/>
    <x v="3"/>
    <x v="0"/>
    <s v="Carrot"/>
    <n v="20"/>
    <n v="1.77"/>
    <n v="35.4"/>
  </r>
  <r>
    <d v="2021-11-24T00:00:00"/>
    <s v="East"/>
    <x v="0"/>
    <x v="2"/>
    <s v="Arrowroot"/>
    <n v="139"/>
    <n v="2.1799999999999997"/>
    <n v="303.02"/>
  </r>
  <r>
    <d v="2021-11-27T00:00:00"/>
    <s v="East"/>
    <x v="0"/>
    <x v="2"/>
    <s v="Chocolate Chip"/>
    <n v="211"/>
    <n v="1.8699999999999999"/>
    <n v="394.57"/>
  </r>
  <r>
    <d v="2021-11-30T00:00:00"/>
    <s v="East"/>
    <x v="0"/>
    <x v="1"/>
    <s v="Whole Wheat"/>
    <n v="20"/>
    <n v="3.4899999999999998"/>
    <n v="69.8"/>
  </r>
  <r>
    <d v="2021-12-03T00:00:00"/>
    <s v="West"/>
    <x v="1"/>
    <x v="0"/>
    <s v="Bran"/>
    <n v="42"/>
    <n v="1.87"/>
    <n v="78.540000000000006"/>
  </r>
  <r>
    <d v="2021-12-06T00:00:00"/>
    <s v="West"/>
    <x v="1"/>
    <x v="2"/>
    <s v="Oatmeal Raisin"/>
    <n v="100"/>
    <n v="2.84"/>
    <n v="284"/>
  </r>
  <r>
    <d v="2021-12-09T00:00:00"/>
    <s v="East"/>
    <x v="2"/>
    <x v="0"/>
    <s v="Carrot"/>
    <n v="38"/>
    <n v="1.7700000000000002"/>
    <n v="67.260000000000005"/>
  </r>
  <r>
    <d v="2021-12-12T00:00:00"/>
    <s v="East"/>
    <x v="2"/>
    <x v="1"/>
    <s v="Whole Wheat"/>
    <n v="25"/>
    <n v="3.49"/>
    <n v="87.25"/>
  </r>
  <r>
    <d v="2021-12-15T00:00:00"/>
    <s v="West"/>
    <x v="3"/>
    <x v="2"/>
    <s v="Chocolate Chip"/>
    <n v="96"/>
    <n v="1.87"/>
    <n v="179.52"/>
  </r>
  <r>
    <d v="2021-12-18T00:00:00"/>
    <s v="East"/>
    <x v="0"/>
    <x v="2"/>
    <s v="Arrowroot"/>
    <n v="34"/>
    <n v="2.1800000000000002"/>
    <n v="74.12"/>
  </r>
  <r>
    <d v="2021-12-21T00:00:00"/>
    <s v="East"/>
    <x v="0"/>
    <x v="2"/>
    <s v="Chocolate Chip"/>
    <n v="245"/>
    <n v="1.8699999999999999"/>
    <n v="458.15"/>
  </r>
  <r>
    <d v="2021-12-24T00:00:00"/>
    <s v="East"/>
    <x v="0"/>
    <x v="1"/>
    <s v="Whole Wheat"/>
    <n v="30"/>
    <n v="3.49"/>
    <n v="104.7"/>
  </r>
  <r>
    <d v="2021-12-27T00:00:00"/>
    <s v="West"/>
    <x v="1"/>
    <x v="0"/>
    <s v="Bran"/>
    <n v="30"/>
    <n v="1.87"/>
    <n v="56.1"/>
  </r>
  <r>
    <d v="2021-12-30T00:00:00"/>
    <s v="West"/>
    <x v="1"/>
    <x v="2"/>
    <s v="Oatmeal Raisin"/>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67D5E0-1AA3-4B52-9208-6322B47B0D87}" name="PivotTable2"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E7" firstHeaderRow="0" firstDataRow="1" firstDataCol="1"/>
  <pivotFields count="8">
    <pivotField numFmtId="14"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5">
        <item h="1" x="0"/>
        <item h="1" x="2"/>
        <item x="1"/>
        <item h="1" x="3"/>
        <item t="default"/>
      </items>
    </pivotField>
    <pivotField showAll="0"/>
    <pivotField showAll="0"/>
    <pivotField dataField="1" showAll="0"/>
    <pivotField dataField="1" showAll="0"/>
  </pivotFields>
  <rowFields count="1">
    <field x="2"/>
  </rowFields>
  <rowItems count="4">
    <i>
      <x/>
    </i>
    <i>
      <x v="2"/>
    </i>
    <i>
      <x v="3"/>
    </i>
    <i>
      <x v="1"/>
    </i>
  </rowItems>
  <colFields count="1">
    <field x="-2"/>
  </colFields>
  <colItems count="3">
    <i>
      <x/>
    </i>
    <i i="1">
      <x v="1"/>
    </i>
    <i i="2">
      <x v="2"/>
    </i>
  </colItems>
  <dataFields count="3">
    <dataField name="Sum of TotalPrice" fld="7" baseField="0" baseItem="0"/>
    <dataField name=" " fld="7" baseField="0" baseItem="0"/>
    <dataField name="Sum of UnitPrice" fld="6" baseField="0" baseItem="0"/>
  </dataFields>
  <formats count="1">
    <format dxfId="3">
      <pivotArea collapsedLevelsAreSubtotals="1" fieldPosition="0">
        <references count="2">
          <reference field="4294967294" count="1" selected="0">
            <x v="0"/>
          </reference>
          <reference field="2" count="0"/>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1EEF03-B89D-4DB3-B898-6FCF856F95E8}" name="PivotTable1" cacheId="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i>
    <i>
      <x v="3"/>
    </i>
    <i>
      <x v="2"/>
    </i>
    <i>
      <x v="1"/>
    </i>
    <i t="grand">
      <x/>
    </i>
  </rowItems>
  <colItems count="1">
    <i/>
  </colItems>
  <dataFields count="1">
    <dataField fld="1" subtotal="count" baseField="0" baseItem="0"/>
  </dataField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foodsales.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EE62B4-A2A1-4A98-9FC3-5AB69666D3A7}" name="PivotTable6"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2" firstHeaderRow="1" firstDataRow="1" firstDataCol="1"/>
  <pivotFields count="8">
    <pivotField numFmtId="14" showAll="0"/>
    <pivotField showAll="0"/>
    <pivotField axis="axisRow" showAll="0">
      <items count="5">
        <item x="0"/>
        <item x="1"/>
        <item x="2"/>
        <item x="3"/>
        <item t="default"/>
      </items>
    </pivotField>
    <pivotField axis="axisRow" showAll="0" measureFilter="1">
      <items count="5">
        <item x="0"/>
        <item x="2"/>
        <item x="1"/>
        <item x="3"/>
        <item t="default"/>
      </items>
    </pivotField>
    <pivotField showAll="0"/>
    <pivotField showAll="0"/>
    <pivotField showAll="0"/>
    <pivotField dataField="1" showAll="0"/>
  </pivotFields>
  <rowFields count="2">
    <field x="2"/>
    <field x="3"/>
  </rowFields>
  <rowItems count="9">
    <i>
      <x/>
    </i>
    <i r="1">
      <x v="1"/>
    </i>
    <i>
      <x v="1"/>
    </i>
    <i r="1">
      <x v="1"/>
    </i>
    <i>
      <x v="2"/>
    </i>
    <i r="1">
      <x v="1"/>
    </i>
    <i>
      <x v="3"/>
    </i>
    <i r="1">
      <x v="1"/>
    </i>
    <i t="grand">
      <x/>
    </i>
  </rowItems>
  <colItems count="1">
    <i/>
  </colItems>
  <dataFields count="1">
    <dataField name="Sum of TotalPrice" fld="7" baseField="0" baseItem="0"/>
  </dataFields>
  <pivotTableStyleInfo name="PivotStyleLight16" showRowHeaders="1" showColHeaders="1" showRowStripes="0" showColStripes="0" showLastColumn="1"/>
  <filters count="1">
    <filter fld="3"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30D36A-A836-415F-8935-4A7CD92A6CC2}" sourceName="Category">
  <pivotTables>
    <pivotTable tabId="22" name="PivotTable2"/>
  </pivotTables>
  <data>
    <tabular pivotCacheId="1716174863">
      <items count="4">
        <i x="0"/>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EFE82F5-AD2B-4980-933C-04B72D9304A4}"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Data" displayName="SalesData" ref="A1:H245" totalsRowShown="0">
  <autoFilter ref="A1:H245" xr:uid="{AE6C4DCE-EAFA-4F17-987B-051C6243AD37}"/>
  <sortState xmlns:xlrd2="http://schemas.microsoft.com/office/spreadsheetml/2017/richdata2" ref="A2:H245">
    <sortCondition ref="A2"/>
  </sortState>
  <tableColumns count="8">
    <tableColumn id="1" xr3:uid="{E1990182-224E-4205-8756-42D045CCF3B8}" name="OrderDate" dataDxfId="6"/>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uantity"/>
    <tableColumn id="4" xr3:uid="{A19388B3-1EE4-450C-8145-146B174F59FD}" name="UnitPrice" dataDxfId="5"/>
    <tableColumn id="14" xr3:uid="{9065C0FD-4252-47E8-9EB5-9AF5DCC90C17}" name="TotalPrice" dataDxfId="4">
      <calculatedColumnFormula>SalesData[[#This Row],[Quantity]]*SalesData[[#This Row],[UnitPrice]]</calculatedColumnFormula>
    </tableColumn>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8E8020-B593-4CD2-A207-7663E6CEDAB5}" name="SalesData3" displayName="SalesData3" ref="P2:W246" totalsRowShown="0">
  <sortState xmlns:xlrd2="http://schemas.microsoft.com/office/spreadsheetml/2017/richdata2" ref="P3:W246">
    <sortCondition ref="P2"/>
  </sortState>
  <tableColumns count="8">
    <tableColumn id="1" xr3:uid="{225B5018-3692-4785-8F6E-379989DC4AD7}" name="OrderDate" dataDxfId="2"/>
    <tableColumn id="2" xr3:uid="{D558F633-6F0A-46FE-8503-00580B5DC38F}" name="Region"/>
    <tableColumn id="3" xr3:uid="{8F71BBE3-E13D-40BC-B3ED-E5417A8583B3}" name="City"/>
    <tableColumn id="5" xr3:uid="{5061B9FA-B6B3-4263-9271-3FAE43CBEEAA}" name="Category"/>
    <tableColumn id="6" xr3:uid="{BB4A3AED-0F31-478C-BD2E-86A310D8348B}" name="Product"/>
    <tableColumn id="7" xr3:uid="{5F030891-A379-4367-B43F-37ACB12B46AF}" name="Quantity"/>
    <tableColumn id="4" xr3:uid="{9DCC3293-A3C4-465F-A2F8-DE88A824E1A9}" name="UnitPrice" dataDxfId="1"/>
    <tableColumn id="14" xr3:uid="{17F2729C-64CB-4579-AA56-230A420A0753}" name="TotalPrice" dataDxfId="0">
      <calculatedColumnFormula>SalesData3[[#This Row],[Quantity]]*SalesData3[[#This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H245"/>
  <sheetViews>
    <sheetView tabSelected="1" zoomScaleNormal="100" zoomScaleSheetLayoutView="80" workbookViewId="0">
      <pane ySplit="1" topLeftCell="A78" activePane="bottomLeft" state="frozen"/>
      <selection pane="bottomLeft" activeCell="B90" sqref="B90"/>
    </sheetView>
  </sheetViews>
  <sheetFormatPr defaultRowHeight="14.5" x14ac:dyDescent="0.35"/>
  <cols>
    <col min="1" max="1" width="12.6328125" style="1" customWidth="1"/>
    <col min="2" max="2" width="6.54296875" customWidth="1"/>
    <col min="3" max="3" width="11.54296875" customWidth="1"/>
    <col min="4" max="4" width="11.1796875" bestFit="1" customWidth="1"/>
    <col min="5" max="5" width="14.1796875" customWidth="1"/>
    <col min="7" max="7" width="10.7265625" customWidth="1"/>
    <col min="8" max="8" width="14.26953125" customWidth="1"/>
  </cols>
  <sheetData>
    <row r="1" spans="1:8" x14ac:dyDescent="0.35">
      <c r="A1" s="1" t="s">
        <v>0</v>
      </c>
      <c r="B1" t="s">
        <v>1</v>
      </c>
      <c r="C1" t="s">
        <v>2</v>
      </c>
      <c r="D1" t="s">
        <v>3</v>
      </c>
      <c r="E1" t="s">
        <v>4</v>
      </c>
      <c r="F1" t="s">
        <v>25</v>
      </c>
      <c r="G1" t="s">
        <v>26</v>
      </c>
      <c r="H1" t="s">
        <v>5</v>
      </c>
    </row>
    <row r="2" spans="1:8" x14ac:dyDescent="0.35">
      <c r="A2" s="1">
        <v>43831</v>
      </c>
      <c r="B2" t="s">
        <v>6</v>
      </c>
      <c r="C2" t="s">
        <v>7</v>
      </c>
      <c r="D2" t="s">
        <v>9</v>
      </c>
      <c r="E2" t="s">
        <v>12</v>
      </c>
      <c r="F2">
        <v>33</v>
      </c>
      <c r="G2">
        <v>1.7699999999999998</v>
      </c>
      <c r="H2">
        <f>SalesData[[#This Row],[Quantity]]*SalesData[[#This Row],[UnitPrice]]</f>
        <v>58.41</v>
      </c>
    </row>
    <row r="3" spans="1:8" x14ac:dyDescent="0.35">
      <c r="A3" s="1">
        <v>43834</v>
      </c>
      <c r="B3" t="s">
        <v>6</v>
      </c>
      <c r="C3" t="s">
        <v>7</v>
      </c>
      <c r="D3" t="s">
        <v>22</v>
      </c>
      <c r="E3" t="s">
        <v>23</v>
      </c>
      <c r="F3">
        <v>87</v>
      </c>
      <c r="G3">
        <v>3.4899999999999998</v>
      </c>
      <c r="H3">
        <f>SalesData[[#This Row],[Quantity]]*SalesData[[#This Row],[UnitPrice]]</f>
        <v>303.63</v>
      </c>
    </row>
    <row r="4" spans="1:8" x14ac:dyDescent="0.35">
      <c r="A4" s="1">
        <v>43837</v>
      </c>
      <c r="B4" t="s">
        <v>19</v>
      </c>
      <c r="C4" t="s">
        <v>20</v>
      </c>
      <c r="D4" t="s">
        <v>13</v>
      </c>
      <c r="E4" t="s">
        <v>14</v>
      </c>
      <c r="F4">
        <v>58</v>
      </c>
      <c r="G4">
        <v>1.8699999999999999</v>
      </c>
      <c r="H4">
        <f>SalesData[[#This Row],[Quantity]]*SalesData[[#This Row],[UnitPrice]]</f>
        <v>108.46</v>
      </c>
    </row>
    <row r="5" spans="1:8" x14ac:dyDescent="0.35">
      <c r="A5" s="1">
        <v>43840</v>
      </c>
      <c r="B5" t="s">
        <v>6</v>
      </c>
      <c r="C5" t="s">
        <v>18</v>
      </c>
      <c r="D5" t="s">
        <v>13</v>
      </c>
      <c r="E5" t="s">
        <v>14</v>
      </c>
      <c r="F5">
        <v>82</v>
      </c>
      <c r="G5">
        <v>1.87</v>
      </c>
      <c r="H5">
        <f>SalesData[[#This Row],[Quantity]]*SalesData[[#This Row],[UnitPrice]]</f>
        <v>153.34</v>
      </c>
    </row>
    <row r="6" spans="1:8" x14ac:dyDescent="0.35">
      <c r="A6" s="1">
        <v>43843</v>
      </c>
      <c r="B6" t="s">
        <v>6</v>
      </c>
      <c r="C6" t="s">
        <v>7</v>
      </c>
      <c r="D6" t="s">
        <v>13</v>
      </c>
      <c r="E6" t="s">
        <v>8</v>
      </c>
      <c r="F6">
        <v>38</v>
      </c>
      <c r="G6">
        <v>2.1800000000000002</v>
      </c>
      <c r="H6">
        <f>SalesData[[#This Row],[Quantity]]*SalesData[[#This Row],[UnitPrice]]</f>
        <v>82.84</v>
      </c>
    </row>
    <row r="7" spans="1:8" x14ac:dyDescent="0.35">
      <c r="A7" s="1">
        <v>43846</v>
      </c>
      <c r="B7" t="s">
        <v>6</v>
      </c>
      <c r="C7" t="s">
        <v>7</v>
      </c>
      <c r="D7" t="s">
        <v>9</v>
      </c>
      <c r="E7" t="s">
        <v>12</v>
      </c>
      <c r="F7">
        <v>54</v>
      </c>
      <c r="G7">
        <v>1.77</v>
      </c>
      <c r="H7">
        <f>SalesData[[#This Row],[Quantity]]*SalesData[[#This Row],[UnitPrice]]</f>
        <v>95.58</v>
      </c>
    </row>
    <row r="8" spans="1:8" x14ac:dyDescent="0.35">
      <c r="A8" s="1">
        <v>43849</v>
      </c>
      <c r="B8" t="s">
        <v>6</v>
      </c>
      <c r="C8" t="s">
        <v>7</v>
      </c>
      <c r="D8" t="s">
        <v>22</v>
      </c>
      <c r="E8" t="s">
        <v>23</v>
      </c>
      <c r="F8">
        <v>149</v>
      </c>
      <c r="G8">
        <v>3.4899999999999998</v>
      </c>
      <c r="H8">
        <f>SalesData[[#This Row],[Quantity]]*SalesData[[#This Row],[UnitPrice]]</f>
        <v>520.01</v>
      </c>
    </row>
    <row r="9" spans="1:8" x14ac:dyDescent="0.35">
      <c r="A9" s="1">
        <v>43852</v>
      </c>
      <c r="B9" t="s">
        <v>19</v>
      </c>
      <c r="C9" t="s">
        <v>20</v>
      </c>
      <c r="D9" t="s">
        <v>9</v>
      </c>
      <c r="E9" t="s">
        <v>12</v>
      </c>
      <c r="F9">
        <v>51</v>
      </c>
      <c r="G9">
        <v>1.77</v>
      </c>
      <c r="H9">
        <f>SalesData[[#This Row],[Quantity]]*SalesData[[#This Row],[UnitPrice]]</f>
        <v>90.27</v>
      </c>
    </row>
    <row r="10" spans="1:8" x14ac:dyDescent="0.35">
      <c r="A10" s="1">
        <v>43855</v>
      </c>
      <c r="B10" t="s">
        <v>6</v>
      </c>
      <c r="C10" t="s">
        <v>18</v>
      </c>
      <c r="D10" t="s">
        <v>9</v>
      </c>
      <c r="E10" t="s">
        <v>12</v>
      </c>
      <c r="F10">
        <v>100</v>
      </c>
      <c r="G10">
        <v>1.77</v>
      </c>
      <c r="H10">
        <f>SalesData[[#This Row],[Quantity]]*SalesData[[#This Row],[UnitPrice]]</f>
        <v>177</v>
      </c>
    </row>
    <row r="11" spans="1:8" x14ac:dyDescent="0.35">
      <c r="A11" s="1">
        <v>43858</v>
      </c>
      <c r="B11" t="s">
        <v>6</v>
      </c>
      <c r="C11" t="s">
        <v>18</v>
      </c>
      <c r="D11" t="s">
        <v>16</v>
      </c>
      <c r="E11" t="s">
        <v>17</v>
      </c>
      <c r="F11">
        <v>28</v>
      </c>
      <c r="G11">
        <v>1.35</v>
      </c>
      <c r="H11">
        <f>SalesData[[#This Row],[Quantity]]*SalesData[[#This Row],[UnitPrice]]</f>
        <v>37.800000000000004</v>
      </c>
    </row>
    <row r="12" spans="1:8" x14ac:dyDescent="0.35">
      <c r="A12" s="1">
        <v>43861</v>
      </c>
      <c r="B12" t="s">
        <v>6</v>
      </c>
      <c r="C12" t="s">
        <v>7</v>
      </c>
      <c r="D12" t="s">
        <v>13</v>
      </c>
      <c r="E12" t="s">
        <v>8</v>
      </c>
      <c r="F12">
        <v>36</v>
      </c>
      <c r="G12">
        <v>2.1800000000000002</v>
      </c>
      <c r="H12">
        <f>SalesData[[#This Row],[Quantity]]*SalesData[[#This Row],[UnitPrice]]</f>
        <v>78.48</v>
      </c>
    </row>
    <row r="13" spans="1:8" x14ac:dyDescent="0.35">
      <c r="A13" s="1">
        <v>43864</v>
      </c>
      <c r="B13" t="s">
        <v>6</v>
      </c>
      <c r="C13" t="s">
        <v>7</v>
      </c>
      <c r="D13" t="s">
        <v>13</v>
      </c>
      <c r="E13" t="s">
        <v>14</v>
      </c>
      <c r="F13">
        <v>31</v>
      </c>
      <c r="G13">
        <v>1.8699999999999999</v>
      </c>
      <c r="H13">
        <f>SalesData[[#This Row],[Quantity]]*SalesData[[#This Row],[UnitPrice]]</f>
        <v>57.97</v>
      </c>
    </row>
    <row r="14" spans="1:8" x14ac:dyDescent="0.35">
      <c r="A14" s="1">
        <v>43867</v>
      </c>
      <c r="B14" t="s">
        <v>6</v>
      </c>
      <c r="C14" t="s">
        <v>7</v>
      </c>
      <c r="D14" t="s">
        <v>22</v>
      </c>
      <c r="E14" t="s">
        <v>23</v>
      </c>
      <c r="F14">
        <v>28</v>
      </c>
      <c r="G14">
        <v>3.4899999999999998</v>
      </c>
      <c r="H14">
        <f>SalesData[[#This Row],[Quantity]]*SalesData[[#This Row],[UnitPrice]]</f>
        <v>97.72</v>
      </c>
    </row>
    <row r="15" spans="1:8" x14ac:dyDescent="0.35">
      <c r="A15" s="1">
        <v>43870</v>
      </c>
      <c r="B15" t="s">
        <v>19</v>
      </c>
      <c r="C15" t="s">
        <v>20</v>
      </c>
      <c r="D15" t="s">
        <v>9</v>
      </c>
      <c r="E15" t="s">
        <v>12</v>
      </c>
      <c r="F15">
        <v>44</v>
      </c>
      <c r="G15">
        <v>1.7699999999999998</v>
      </c>
      <c r="H15">
        <f>SalesData[[#This Row],[Quantity]]*SalesData[[#This Row],[UnitPrice]]</f>
        <v>77.88</v>
      </c>
    </row>
    <row r="16" spans="1:8" x14ac:dyDescent="0.35">
      <c r="A16" s="1">
        <v>43873</v>
      </c>
      <c r="B16" t="s">
        <v>6</v>
      </c>
      <c r="C16" t="s">
        <v>18</v>
      </c>
      <c r="D16" t="s">
        <v>9</v>
      </c>
      <c r="E16" t="s">
        <v>12</v>
      </c>
      <c r="F16">
        <v>23</v>
      </c>
      <c r="G16">
        <v>1.77</v>
      </c>
      <c r="H16">
        <f>SalesData[[#This Row],[Quantity]]*SalesData[[#This Row],[UnitPrice]]</f>
        <v>40.71</v>
      </c>
    </row>
    <row r="17" spans="1:8" x14ac:dyDescent="0.35">
      <c r="A17" s="1">
        <v>43876</v>
      </c>
      <c r="B17" t="s">
        <v>6</v>
      </c>
      <c r="C17" t="s">
        <v>18</v>
      </c>
      <c r="D17" t="s">
        <v>16</v>
      </c>
      <c r="E17" t="s">
        <v>17</v>
      </c>
      <c r="F17">
        <v>27</v>
      </c>
      <c r="G17">
        <v>1.35</v>
      </c>
      <c r="H17">
        <f>SalesData[[#This Row],[Quantity]]*SalesData[[#This Row],[UnitPrice]]</f>
        <v>36.450000000000003</v>
      </c>
    </row>
    <row r="18" spans="1:8" x14ac:dyDescent="0.35">
      <c r="A18" s="1">
        <v>43879</v>
      </c>
      <c r="B18" t="s">
        <v>6</v>
      </c>
      <c r="C18" t="s">
        <v>7</v>
      </c>
      <c r="D18" t="s">
        <v>13</v>
      </c>
      <c r="E18" t="s">
        <v>8</v>
      </c>
      <c r="F18">
        <v>43</v>
      </c>
      <c r="G18">
        <v>2.1799999999999997</v>
      </c>
      <c r="H18">
        <f>SalesData[[#This Row],[Quantity]]*SalesData[[#This Row],[UnitPrice]]</f>
        <v>93.739999999999981</v>
      </c>
    </row>
    <row r="19" spans="1:8" x14ac:dyDescent="0.35">
      <c r="A19" s="1">
        <v>43882</v>
      </c>
      <c r="B19" t="s">
        <v>6</v>
      </c>
      <c r="C19" t="s">
        <v>7</v>
      </c>
      <c r="D19" t="s">
        <v>13</v>
      </c>
      <c r="E19" t="s">
        <v>15</v>
      </c>
      <c r="F19">
        <v>123</v>
      </c>
      <c r="G19">
        <v>2.84</v>
      </c>
      <c r="H19">
        <f>SalesData[[#This Row],[Quantity]]*SalesData[[#This Row],[UnitPrice]]</f>
        <v>349.32</v>
      </c>
    </row>
    <row r="20" spans="1:8" x14ac:dyDescent="0.35">
      <c r="A20" s="1">
        <v>43885</v>
      </c>
      <c r="B20" t="s">
        <v>19</v>
      </c>
      <c r="C20" t="s">
        <v>20</v>
      </c>
      <c r="D20" t="s">
        <v>9</v>
      </c>
      <c r="E20" t="s">
        <v>11</v>
      </c>
      <c r="F20">
        <v>42</v>
      </c>
      <c r="G20">
        <v>1.87</v>
      </c>
      <c r="H20">
        <f>SalesData[[#This Row],[Quantity]]*SalesData[[#This Row],[UnitPrice]]</f>
        <v>78.540000000000006</v>
      </c>
    </row>
    <row r="21" spans="1:8" x14ac:dyDescent="0.35">
      <c r="A21" s="1">
        <v>43888</v>
      </c>
      <c r="B21" t="s">
        <v>19</v>
      </c>
      <c r="C21" t="s">
        <v>20</v>
      </c>
      <c r="D21" t="s">
        <v>13</v>
      </c>
      <c r="E21" t="s">
        <v>15</v>
      </c>
      <c r="F21">
        <v>33</v>
      </c>
      <c r="G21">
        <v>2.84</v>
      </c>
      <c r="H21">
        <f>SalesData[[#This Row],[Quantity]]*SalesData[[#This Row],[UnitPrice]]</f>
        <v>93.72</v>
      </c>
    </row>
    <row r="22" spans="1:8" x14ac:dyDescent="0.35">
      <c r="A22" s="1">
        <v>43892</v>
      </c>
      <c r="B22" t="s">
        <v>6</v>
      </c>
      <c r="C22" t="s">
        <v>18</v>
      </c>
      <c r="D22" t="s">
        <v>13</v>
      </c>
      <c r="E22" t="s">
        <v>14</v>
      </c>
      <c r="F22">
        <v>85</v>
      </c>
      <c r="G22">
        <v>1.8699999999999999</v>
      </c>
      <c r="H22">
        <f>SalesData[[#This Row],[Quantity]]*SalesData[[#This Row],[UnitPrice]]</f>
        <v>158.94999999999999</v>
      </c>
    </row>
    <row r="23" spans="1:8" x14ac:dyDescent="0.35">
      <c r="A23" s="1">
        <v>43895</v>
      </c>
      <c r="B23" t="s">
        <v>19</v>
      </c>
      <c r="C23" t="s">
        <v>21</v>
      </c>
      <c r="D23" t="s">
        <v>13</v>
      </c>
      <c r="E23" t="s">
        <v>15</v>
      </c>
      <c r="F23">
        <v>30</v>
      </c>
      <c r="G23">
        <v>2.8400000000000003</v>
      </c>
      <c r="H23">
        <f>SalesData[[#This Row],[Quantity]]*SalesData[[#This Row],[UnitPrice]]</f>
        <v>85.2</v>
      </c>
    </row>
    <row r="24" spans="1:8" x14ac:dyDescent="0.35">
      <c r="A24" s="1">
        <v>43898</v>
      </c>
      <c r="B24" t="s">
        <v>6</v>
      </c>
      <c r="C24" t="s">
        <v>7</v>
      </c>
      <c r="D24" t="s">
        <v>9</v>
      </c>
      <c r="E24" t="s">
        <v>12</v>
      </c>
      <c r="F24">
        <v>61</v>
      </c>
      <c r="G24">
        <v>1.77</v>
      </c>
      <c r="H24">
        <f>SalesData[[#This Row],[Quantity]]*SalesData[[#This Row],[UnitPrice]]</f>
        <v>107.97</v>
      </c>
    </row>
    <row r="25" spans="1:8" x14ac:dyDescent="0.35">
      <c r="A25" s="1">
        <v>43901</v>
      </c>
      <c r="B25" t="s">
        <v>6</v>
      </c>
      <c r="C25" t="s">
        <v>7</v>
      </c>
      <c r="D25" t="s">
        <v>22</v>
      </c>
      <c r="E25" t="s">
        <v>23</v>
      </c>
      <c r="F25">
        <v>40</v>
      </c>
      <c r="G25">
        <v>3.4899999999999998</v>
      </c>
      <c r="H25">
        <f>SalesData[[#This Row],[Quantity]]*SalesData[[#This Row],[UnitPrice]]</f>
        <v>139.6</v>
      </c>
    </row>
    <row r="26" spans="1:8" x14ac:dyDescent="0.35">
      <c r="A26" s="1">
        <v>43904</v>
      </c>
      <c r="B26" t="s">
        <v>19</v>
      </c>
      <c r="C26" t="s">
        <v>20</v>
      </c>
      <c r="D26" t="s">
        <v>13</v>
      </c>
      <c r="E26" t="s">
        <v>14</v>
      </c>
      <c r="F26">
        <v>86</v>
      </c>
      <c r="G26">
        <v>1.8699999999999999</v>
      </c>
      <c r="H26">
        <f>SalesData[[#This Row],[Quantity]]*SalesData[[#This Row],[UnitPrice]]</f>
        <v>160.82</v>
      </c>
    </row>
    <row r="27" spans="1:8" x14ac:dyDescent="0.35">
      <c r="A27" s="1">
        <v>43907</v>
      </c>
      <c r="B27" t="s">
        <v>6</v>
      </c>
      <c r="C27" t="s">
        <v>18</v>
      </c>
      <c r="D27" t="s">
        <v>9</v>
      </c>
      <c r="E27" t="s">
        <v>12</v>
      </c>
      <c r="F27">
        <v>38</v>
      </c>
      <c r="G27">
        <v>1.7700000000000002</v>
      </c>
      <c r="H27">
        <f>SalesData[[#This Row],[Quantity]]*SalesData[[#This Row],[UnitPrice]]</f>
        <v>67.260000000000005</v>
      </c>
    </row>
    <row r="28" spans="1:8" x14ac:dyDescent="0.35">
      <c r="A28" s="1">
        <v>43910</v>
      </c>
      <c r="B28" t="s">
        <v>6</v>
      </c>
      <c r="C28" t="s">
        <v>18</v>
      </c>
      <c r="D28" t="s">
        <v>16</v>
      </c>
      <c r="E28" t="s">
        <v>17</v>
      </c>
      <c r="F28">
        <v>68</v>
      </c>
      <c r="G28">
        <v>1.68</v>
      </c>
      <c r="H28">
        <f>SalesData[[#This Row],[Quantity]]*SalesData[[#This Row],[UnitPrice]]</f>
        <v>114.24</v>
      </c>
    </row>
    <row r="29" spans="1:8" x14ac:dyDescent="0.35">
      <c r="A29" s="1">
        <v>43913</v>
      </c>
      <c r="B29" t="s">
        <v>19</v>
      </c>
      <c r="C29" t="s">
        <v>21</v>
      </c>
      <c r="D29" t="s">
        <v>13</v>
      </c>
      <c r="E29" t="s">
        <v>14</v>
      </c>
      <c r="F29">
        <v>39</v>
      </c>
      <c r="G29">
        <v>1.87</v>
      </c>
      <c r="H29">
        <f>SalesData[[#This Row],[Quantity]]*SalesData[[#This Row],[UnitPrice]]</f>
        <v>72.930000000000007</v>
      </c>
    </row>
    <row r="30" spans="1:8" x14ac:dyDescent="0.35">
      <c r="A30" s="1">
        <v>43916</v>
      </c>
      <c r="B30" t="s">
        <v>6</v>
      </c>
      <c r="C30" t="s">
        <v>7</v>
      </c>
      <c r="D30" t="s">
        <v>9</v>
      </c>
      <c r="E30" t="s">
        <v>11</v>
      </c>
      <c r="F30">
        <v>103</v>
      </c>
      <c r="G30">
        <v>1.87</v>
      </c>
      <c r="H30">
        <f>SalesData[[#This Row],[Quantity]]*SalesData[[#This Row],[UnitPrice]]</f>
        <v>192.61</v>
      </c>
    </row>
    <row r="31" spans="1:8" x14ac:dyDescent="0.35">
      <c r="A31" s="1">
        <v>43919</v>
      </c>
      <c r="B31" t="s">
        <v>6</v>
      </c>
      <c r="C31" t="s">
        <v>7</v>
      </c>
      <c r="D31" t="s">
        <v>13</v>
      </c>
      <c r="E31" t="s">
        <v>15</v>
      </c>
      <c r="F31">
        <v>193</v>
      </c>
      <c r="G31">
        <v>2.84</v>
      </c>
      <c r="H31">
        <f>SalesData[[#This Row],[Quantity]]*SalesData[[#This Row],[UnitPrice]]</f>
        <v>548.12</v>
      </c>
    </row>
    <row r="32" spans="1:8" x14ac:dyDescent="0.35">
      <c r="A32" s="1">
        <v>43922</v>
      </c>
      <c r="B32" t="s">
        <v>19</v>
      </c>
      <c r="C32" t="s">
        <v>20</v>
      </c>
      <c r="D32" t="s">
        <v>9</v>
      </c>
      <c r="E32" t="s">
        <v>12</v>
      </c>
      <c r="F32">
        <v>58</v>
      </c>
      <c r="G32">
        <v>1.77</v>
      </c>
      <c r="H32">
        <f>SalesData[[#This Row],[Quantity]]*SalesData[[#This Row],[UnitPrice]]</f>
        <v>102.66</v>
      </c>
    </row>
    <row r="33" spans="1:8" x14ac:dyDescent="0.35">
      <c r="A33" s="1">
        <v>43925</v>
      </c>
      <c r="B33" t="s">
        <v>19</v>
      </c>
      <c r="C33" t="s">
        <v>20</v>
      </c>
      <c r="D33" t="s">
        <v>16</v>
      </c>
      <c r="E33" t="s">
        <v>17</v>
      </c>
      <c r="F33">
        <v>68</v>
      </c>
      <c r="G33">
        <v>1.68</v>
      </c>
      <c r="H33">
        <f>SalesData[[#This Row],[Quantity]]*SalesData[[#This Row],[UnitPrice]]</f>
        <v>114.24</v>
      </c>
    </row>
    <row r="34" spans="1:8" x14ac:dyDescent="0.35">
      <c r="A34" s="1">
        <v>43928</v>
      </c>
      <c r="B34" t="s">
        <v>6</v>
      </c>
      <c r="C34" t="s">
        <v>18</v>
      </c>
      <c r="D34" t="s">
        <v>9</v>
      </c>
      <c r="E34" t="s">
        <v>12</v>
      </c>
      <c r="F34">
        <v>91</v>
      </c>
      <c r="G34">
        <v>1.77</v>
      </c>
      <c r="H34">
        <f>SalesData[[#This Row],[Quantity]]*SalesData[[#This Row],[UnitPrice]]</f>
        <v>161.07</v>
      </c>
    </row>
    <row r="35" spans="1:8" x14ac:dyDescent="0.35">
      <c r="A35" s="1">
        <v>43931</v>
      </c>
      <c r="B35" t="s">
        <v>6</v>
      </c>
      <c r="C35" t="s">
        <v>18</v>
      </c>
      <c r="D35" t="s">
        <v>22</v>
      </c>
      <c r="E35" t="s">
        <v>23</v>
      </c>
      <c r="F35">
        <v>23</v>
      </c>
      <c r="G35">
        <v>3.4899999999999998</v>
      </c>
      <c r="H35">
        <f>SalesData[[#This Row],[Quantity]]*SalesData[[#This Row],[UnitPrice]]</f>
        <v>80.27</v>
      </c>
    </row>
    <row r="36" spans="1:8" x14ac:dyDescent="0.35">
      <c r="A36" s="1">
        <v>43934</v>
      </c>
      <c r="B36" t="s">
        <v>19</v>
      </c>
      <c r="C36" t="s">
        <v>21</v>
      </c>
      <c r="D36" t="s">
        <v>16</v>
      </c>
      <c r="E36" t="s">
        <v>17</v>
      </c>
      <c r="F36">
        <v>28</v>
      </c>
      <c r="G36">
        <v>1.68</v>
      </c>
      <c r="H36">
        <f>SalesData[[#This Row],[Quantity]]*SalesData[[#This Row],[UnitPrice]]</f>
        <v>47.04</v>
      </c>
    </row>
    <row r="37" spans="1:8" x14ac:dyDescent="0.35">
      <c r="A37" s="1">
        <v>43937</v>
      </c>
      <c r="B37" t="s">
        <v>6</v>
      </c>
      <c r="C37" t="s">
        <v>7</v>
      </c>
      <c r="D37" t="s">
        <v>9</v>
      </c>
      <c r="E37" t="s">
        <v>12</v>
      </c>
      <c r="F37">
        <v>48</v>
      </c>
      <c r="G37">
        <v>1.7699999999999998</v>
      </c>
      <c r="H37">
        <f>SalesData[[#This Row],[Quantity]]*SalesData[[#This Row],[UnitPrice]]</f>
        <v>84.96</v>
      </c>
    </row>
    <row r="38" spans="1:8" x14ac:dyDescent="0.35">
      <c r="A38" s="1">
        <v>43940</v>
      </c>
      <c r="B38" t="s">
        <v>6</v>
      </c>
      <c r="C38" t="s">
        <v>7</v>
      </c>
      <c r="D38" t="s">
        <v>16</v>
      </c>
      <c r="E38" t="s">
        <v>17</v>
      </c>
      <c r="F38">
        <v>134</v>
      </c>
      <c r="G38">
        <v>1.68</v>
      </c>
      <c r="H38">
        <f>SalesData[[#This Row],[Quantity]]*SalesData[[#This Row],[UnitPrice]]</f>
        <v>225.12</v>
      </c>
    </row>
    <row r="39" spans="1:8" x14ac:dyDescent="0.35">
      <c r="A39" s="1">
        <v>43943</v>
      </c>
      <c r="B39" t="s">
        <v>19</v>
      </c>
      <c r="C39" t="s">
        <v>20</v>
      </c>
      <c r="D39" t="s">
        <v>9</v>
      </c>
      <c r="E39" t="s">
        <v>12</v>
      </c>
      <c r="F39">
        <v>20</v>
      </c>
      <c r="G39">
        <v>1.77</v>
      </c>
      <c r="H39">
        <f>SalesData[[#This Row],[Quantity]]*SalesData[[#This Row],[UnitPrice]]</f>
        <v>35.4</v>
      </c>
    </row>
    <row r="40" spans="1:8" x14ac:dyDescent="0.35">
      <c r="A40" s="1">
        <v>43946</v>
      </c>
      <c r="B40" t="s">
        <v>6</v>
      </c>
      <c r="C40" t="s">
        <v>18</v>
      </c>
      <c r="D40" t="s">
        <v>9</v>
      </c>
      <c r="E40" t="s">
        <v>12</v>
      </c>
      <c r="F40">
        <v>53</v>
      </c>
      <c r="G40">
        <v>1.77</v>
      </c>
      <c r="H40">
        <f>SalesData[[#This Row],[Quantity]]*SalesData[[#This Row],[UnitPrice]]</f>
        <v>93.81</v>
      </c>
    </row>
    <row r="41" spans="1:8" x14ac:dyDescent="0.35">
      <c r="A41" s="1">
        <v>43949</v>
      </c>
      <c r="B41" t="s">
        <v>6</v>
      </c>
      <c r="C41" t="s">
        <v>18</v>
      </c>
      <c r="D41" t="s">
        <v>16</v>
      </c>
      <c r="E41" t="s">
        <v>17</v>
      </c>
      <c r="F41">
        <v>64</v>
      </c>
      <c r="G41">
        <v>1.68</v>
      </c>
      <c r="H41">
        <f>SalesData[[#This Row],[Quantity]]*SalesData[[#This Row],[UnitPrice]]</f>
        <v>107.52</v>
      </c>
    </row>
    <row r="42" spans="1:8" x14ac:dyDescent="0.35">
      <c r="A42" s="1">
        <v>43952</v>
      </c>
      <c r="B42" t="s">
        <v>19</v>
      </c>
      <c r="C42" t="s">
        <v>21</v>
      </c>
      <c r="D42" t="s">
        <v>13</v>
      </c>
      <c r="E42" t="s">
        <v>14</v>
      </c>
      <c r="F42">
        <v>63</v>
      </c>
      <c r="G42">
        <v>1.87</v>
      </c>
      <c r="H42">
        <f>SalesData[[#This Row],[Quantity]]*SalesData[[#This Row],[UnitPrice]]</f>
        <v>117.81</v>
      </c>
    </row>
    <row r="43" spans="1:8" x14ac:dyDescent="0.35">
      <c r="A43" s="1">
        <v>43955</v>
      </c>
      <c r="B43" t="s">
        <v>6</v>
      </c>
      <c r="C43" t="s">
        <v>7</v>
      </c>
      <c r="D43" t="s">
        <v>9</v>
      </c>
      <c r="E43" t="s">
        <v>11</v>
      </c>
      <c r="F43">
        <v>105</v>
      </c>
      <c r="G43">
        <v>1.8699999999999999</v>
      </c>
      <c r="H43">
        <f>SalesData[[#This Row],[Quantity]]*SalesData[[#This Row],[UnitPrice]]</f>
        <v>196.35</v>
      </c>
    </row>
    <row r="44" spans="1:8" x14ac:dyDescent="0.35">
      <c r="A44" s="1">
        <v>43958</v>
      </c>
      <c r="B44" t="s">
        <v>6</v>
      </c>
      <c r="C44" t="s">
        <v>7</v>
      </c>
      <c r="D44" t="s">
        <v>13</v>
      </c>
      <c r="E44" t="s">
        <v>15</v>
      </c>
      <c r="F44">
        <v>138</v>
      </c>
      <c r="G44">
        <v>2.8400000000000003</v>
      </c>
      <c r="H44">
        <f>SalesData[[#This Row],[Quantity]]*SalesData[[#This Row],[UnitPrice]]</f>
        <v>391.92</v>
      </c>
    </row>
    <row r="45" spans="1:8" x14ac:dyDescent="0.35">
      <c r="A45" s="1">
        <v>43961</v>
      </c>
      <c r="B45" t="s">
        <v>19</v>
      </c>
      <c r="C45" t="s">
        <v>20</v>
      </c>
      <c r="D45" t="s">
        <v>9</v>
      </c>
      <c r="E45" t="s">
        <v>12</v>
      </c>
      <c r="F45">
        <v>25</v>
      </c>
      <c r="G45">
        <v>1.77</v>
      </c>
      <c r="H45">
        <f>SalesData[[#This Row],[Quantity]]*SalesData[[#This Row],[UnitPrice]]</f>
        <v>44.25</v>
      </c>
    </row>
    <row r="46" spans="1:8" x14ac:dyDescent="0.35">
      <c r="A46" s="1">
        <v>43964</v>
      </c>
      <c r="B46" t="s">
        <v>19</v>
      </c>
      <c r="C46" t="s">
        <v>20</v>
      </c>
      <c r="D46" t="s">
        <v>22</v>
      </c>
      <c r="E46" t="s">
        <v>23</v>
      </c>
      <c r="F46">
        <v>21</v>
      </c>
      <c r="G46">
        <v>3.49</v>
      </c>
      <c r="H46">
        <f>SalesData[[#This Row],[Quantity]]*SalesData[[#This Row],[UnitPrice]]</f>
        <v>73.290000000000006</v>
      </c>
    </row>
    <row r="47" spans="1:8" x14ac:dyDescent="0.35">
      <c r="A47" s="1">
        <v>43967</v>
      </c>
      <c r="B47" t="s">
        <v>6</v>
      </c>
      <c r="C47" t="s">
        <v>18</v>
      </c>
      <c r="D47" t="s">
        <v>9</v>
      </c>
      <c r="E47" t="s">
        <v>12</v>
      </c>
      <c r="F47">
        <v>61</v>
      </c>
      <c r="G47">
        <v>1.77</v>
      </c>
      <c r="H47">
        <f>SalesData[[#This Row],[Quantity]]*SalesData[[#This Row],[UnitPrice]]</f>
        <v>107.97</v>
      </c>
    </row>
    <row r="48" spans="1:8" x14ac:dyDescent="0.35">
      <c r="A48" s="1">
        <v>43970</v>
      </c>
      <c r="B48" t="s">
        <v>6</v>
      </c>
      <c r="C48" t="s">
        <v>18</v>
      </c>
      <c r="D48" t="s">
        <v>16</v>
      </c>
      <c r="E48" t="s">
        <v>17</v>
      </c>
      <c r="F48">
        <v>49</v>
      </c>
      <c r="G48">
        <v>1.68</v>
      </c>
      <c r="H48">
        <f>SalesData[[#This Row],[Quantity]]*SalesData[[#This Row],[UnitPrice]]</f>
        <v>82.32</v>
      </c>
    </row>
    <row r="49" spans="1:8" x14ac:dyDescent="0.35">
      <c r="A49" s="1">
        <v>43973</v>
      </c>
      <c r="B49" t="s">
        <v>19</v>
      </c>
      <c r="C49" t="s">
        <v>21</v>
      </c>
      <c r="D49" t="s">
        <v>13</v>
      </c>
      <c r="E49" t="s">
        <v>14</v>
      </c>
      <c r="F49">
        <v>55</v>
      </c>
      <c r="G49">
        <v>1.8699999999999999</v>
      </c>
      <c r="H49">
        <f>SalesData[[#This Row],[Quantity]]*SalesData[[#This Row],[UnitPrice]]</f>
        <v>102.85</v>
      </c>
    </row>
    <row r="50" spans="1:8" x14ac:dyDescent="0.35">
      <c r="A50" s="1">
        <v>43976</v>
      </c>
      <c r="B50" t="s">
        <v>6</v>
      </c>
      <c r="C50" t="s">
        <v>7</v>
      </c>
      <c r="D50" t="s">
        <v>13</v>
      </c>
      <c r="E50" t="s">
        <v>8</v>
      </c>
      <c r="F50">
        <v>27</v>
      </c>
      <c r="G50">
        <v>2.1800000000000002</v>
      </c>
      <c r="H50">
        <f>SalesData[[#This Row],[Quantity]]*SalesData[[#This Row],[UnitPrice]]</f>
        <v>58.860000000000007</v>
      </c>
    </row>
    <row r="51" spans="1:8" x14ac:dyDescent="0.35">
      <c r="A51" s="1">
        <v>43979</v>
      </c>
      <c r="B51" t="s">
        <v>6</v>
      </c>
      <c r="C51" t="s">
        <v>7</v>
      </c>
      <c r="D51" t="s">
        <v>9</v>
      </c>
      <c r="E51" t="s">
        <v>12</v>
      </c>
      <c r="F51">
        <v>58</v>
      </c>
      <c r="G51">
        <v>1.77</v>
      </c>
      <c r="H51">
        <f>SalesData[[#This Row],[Quantity]]*SalesData[[#This Row],[UnitPrice]]</f>
        <v>102.66</v>
      </c>
    </row>
    <row r="52" spans="1:8" x14ac:dyDescent="0.35">
      <c r="A52" s="1">
        <v>43982</v>
      </c>
      <c r="B52" t="s">
        <v>6</v>
      </c>
      <c r="C52" t="s">
        <v>7</v>
      </c>
      <c r="D52" t="s">
        <v>22</v>
      </c>
      <c r="E52" t="s">
        <v>23</v>
      </c>
      <c r="F52">
        <v>33</v>
      </c>
      <c r="G52">
        <v>3.49</v>
      </c>
      <c r="H52">
        <f>SalesData[[#This Row],[Quantity]]*SalesData[[#This Row],[UnitPrice]]</f>
        <v>115.17</v>
      </c>
    </row>
    <row r="53" spans="1:8" x14ac:dyDescent="0.35">
      <c r="A53" s="1">
        <v>43985</v>
      </c>
      <c r="B53" t="s">
        <v>19</v>
      </c>
      <c r="C53" t="s">
        <v>20</v>
      </c>
      <c r="D53" t="s">
        <v>13</v>
      </c>
      <c r="E53" t="s">
        <v>15</v>
      </c>
      <c r="F53">
        <v>288</v>
      </c>
      <c r="G53">
        <v>2.84</v>
      </c>
      <c r="H53">
        <f>SalesData[[#This Row],[Quantity]]*SalesData[[#This Row],[UnitPrice]]</f>
        <v>817.92</v>
      </c>
    </row>
    <row r="54" spans="1:8" x14ac:dyDescent="0.35">
      <c r="A54" s="1">
        <v>43988</v>
      </c>
      <c r="B54" t="s">
        <v>6</v>
      </c>
      <c r="C54" t="s">
        <v>18</v>
      </c>
      <c r="D54" t="s">
        <v>13</v>
      </c>
      <c r="E54" t="s">
        <v>14</v>
      </c>
      <c r="F54">
        <v>76</v>
      </c>
      <c r="G54">
        <v>1.87</v>
      </c>
      <c r="H54">
        <f>SalesData[[#This Row],[Quantity]]*SalesData[[#This Row],[UnitPrice]]</f>
        <v>142.12</v>
      </c>
    </row>
    <row r="55" spans="1:8" x14ac:dyDescent="0.35">
      <c r="A55" s="1">
        <v>43991</v>
      </c>
      <c r="B55" t="s">
        <v>19</v>
      </c>
      <c r="C55" t="s">
        <v>21</v>
      </c>
      <c r="D55" t="s">
        <v>9</v>
      </c>
      <c r="E55" t="s">
        <v>12</v>
      </c>
      <c r="F55">
        <v>42</v>
      </c>
      <c r="G55">
        <v>1.77</v>
      </c>
      <c r="H55">
        <f>SalesData[[#This Row],[Quantity]]*SalesData[[#This Row],[UnitPrice]]</f>
        <v>74.34</v>
      </c>
    </row>
    <row r="56" spans="1:8" x14ac:dyDescent="0.35">
      <c r="A56" s="1">
        <v>43994</v>
      </c>
      <c r="B56" t="s">
        <v>19</v>
      </c>
      <c r="C56" t="s">
        <v>21</v>
      </c>
      <c r="D56" t="s">
        <v>22</v>
      </c>
      <c r="E56" t="s">
        <v>23</v>
      </c>
      <c r="F56">
        <v>20</v>
      </c>
      <c r="G56">
        <v>3.4899999999999998</v>
      </c>
      <c r="H56">
        <f>SalesData[[#This Row],[Quantity]]*SalesData[[#This Row],[UnitPrice]]</f>
        <v>69.8</v>
      </c>
    </row>
    <row r="57" spans="1:8" x14ac:dyDescent="0.35">
      <c r="A57" s="1">
        <v>43997</v>
      </c>
      <c r="B57" t="s">
        <v>6</v>
      </c>
      <c r="C57" t="s">
        <v>7</v>
      </c>
      <c r="D57" t="s">
        <v>9</v>
      </c>
      <c r="E57" t="s">
        <v>12</v>
      </c>
      <c r="F57">
        <v>75</v>
      </c>
      <c r="G57">
        <v>1.77</v>
      </c>
      <c r="H57">
        <f>SalesData[[#This Row],[Quantity]]*SalesData[[#This Row],[UnitPrice]]</f>
        <v>132.75</v>
      </c>
    </row>
    <row r="58" spans="1:8" x14ac:dyDescent="0.35">
      <c r="A58" s="1">
        <v>44000</v>
      </c>
      <c r="B58" t="s">
        <v>6</v>
      </c>
      <c r="C58" t="s">
        <v>7</v>
      </c>
      <c r="D58" t="s">
        <v>22</v>
      </c>
      <c r="E58" t="s">
        <v>23</v>
      </c>
      <c r="F58">
        <v>38</v>
      </c>
      <c r="G58">
        <v>3.49</v>
      </c>
      <c r="H58">
        <f>SalesData[[#This Row],[Quantity]]*SalesData[[#This Row],[UnitPrice]]</f>
        <v>132.62</v>
      </c>
    </row>
    <row r="59" spans="1:8" x14ac:dyDescent="0.35">
      <c r="A59" s="1">
        <v>44003</v>
      </c>
      <c r="B59" t="s">
        <v>19</v>
      </c>
      <c r="C59" t="s">
        <v>20</v>
      </c>
      <c r="D59" t="s">
        <v>9</v>
      </c>
      <c r="E59" t="s">
        <v>12</v>
      </c>
      <c r="F59">
        <v>306</v>
      </c>
      <c r="G59">
        <v>1.77</v>
      </c>
      <c r="H59">
        <f>SalesData[[#This Row],[Quantity]]*SalesData[[#This Row],[UnitPrice]]</f>
        <v>541.62</v>
      </c>
    </row>
    <row r="60" spans="1:8" x14ac:dyDescent="0.35">
      <c r="A60" s="1">
        <v>44006</v>
      </c>
      <c r="B60" t="s">
        <v>19</v>
      </c>
      <c r="C60" t="s">
        <v>20</v>
      </c>
      <c r="D60" t="s">
        <v>16</v>
      </c>
      <c r="E60" t="s">
        <v>17</v>
      </c>
      <c r="F60">
        <v>28</v>
      </c>
      <c r="G60">
        <v>1.68</v>
      </c>
      <c r="H60">
        <f>SalesData[[#This Row],[Quantity]]*SalesData[[#This Row],[UnitPrice]]</f>
        <v>47.04</v>
      </c>
    </row>
    <row r="61" spans="1:8" x14ac:dyDescent="0.35">
      <c r="A61" s="1">
        <v>44009</v>
      </c>
      <c r="B61" t="s">
        <v>6</v>
      </c>
      <c r="C61" t="s">
        <v>18</v>
      </c>
      <c r="D61" t="s">
        <v>9</v>
      </c>
      <c r="E61" t="s">
        <v>11</v>
      </c>
      <c r="F61">
        <v>110</v>
      </c>
      <c r="G61">
        <v>1.8699999999999999</v>
      </c>
      <c r="H61">
        <f>SalesData[[#This Row],[Quantity]]*SalesData[[#This Row],[UnitPrice]]</f>
        <v>205.7</v>
      </c>
    </row>
    <row r="62" spans="1:8" x14ac:dyDescent="0.35">
      <c r="A62" s="1">
        <v>44012</v>
      </c>
      <c r="B62" t="s">
        <v>6</v>
      </c>
      <c r="C62" t="s">
        <v>18</v>
      </c>
      <c r="D62" t="s">
        <v>13</v>
      </c>
      <c r="E62" t="s">
        <v>15</v>
      </c>
      <c r="F62">
        <v>51</v>
      </c>
      <c r="G62">
        <v>2.84</v>
      </c>
      <c r="H62">
        <f>SalesData[[#This Row],[Quantity]]*SalesData[[#This Row],[UnitPrice]]</f>
        <v>144.84</v>
      </c>
    </row>
    <row r="63" spans="1:8" x14ac:dyDescent="0.35">
      <c r="A63" s="1">
        <v>44015</v>
      </c>
      <c r="B63" t="s">
        <v>19</v>
      </c>
      <c r="C63" t="s">
        <v>21</v>
      </c>
      <c r="D63" t="s">
        <v>9</v>
      </c>
      <c r="E63" t="s">
        <v>12</v>
      </c>
      <c r="F63">
        <v>52</v>
      </c>
      <c r="G63">
        <v>1.77</v>
      </c>
      <c r="H63">
        <f>SalesData[[#This Row],[Quantity]]*SalesData[[#This Row],[UnitPrice]]</f>
        <v>92.04</v>
      </c>
    </row>
    <row r="64" spans="1:8" x14ac:dyDescent="0.35">
      <c r="A64" s="1">
        <v>44018</v>
      </c>
      <c r="B64" t="s">
        <v>19</v>
      </c>
      <c r="C64" t="s">
        <v>21</v>
      </c>
      <c r="D64" t="s">
        <v>22</v>
      </c>
      <c r="E64" t="s">
        <v>23</v>
      </c>
      <c r="F64">
        <v>28</v>
      </c>
      <c r="G64">
        <v>3.4899999999999998</v>
      </c>
      <c r="H64">
        <f>SalesData[[#This Row],[Quantity]]*SalesData[[#This Row],[UnitPrice]]</f>
        <v>97.72</v>
      </c>
    </row>
    <row r="65" spans="1:8" x14ac:dyDescent="0.35">
      <c r="A65" s="1">
        <v>44021</v>
      </c>
      <c r="B65" t="s">
        <v>6</v>
      </c>
      <c r="C65" t="s">
        <v>7</v>
      </c>
      <c r="D65" t="s">
        <v>9</v>
      </c>
      <c r="E65" t="s">
        <v>12</v>
      </c>
      <c r="F65">
        <v>136</v>
      </c>
      <c r="G65">
        <v>1.77</v>
      </c>
      <c r="H65">
        <f>SalesData[[#This Row],[Quantity]]*SalesData[[#This Row],[UnitPrice]]</f>
        <v>240.72</v>
      </c>
    </row>
    <row r="66" spans="1:8" x14ac:dyDescent="0.35">
      <c r="A66" s="1">
        <v>44024</v>
      </c>
      <c r="B66" t="s">
        <v>6</v>
      </c>
      <c r="C66" t="s">
        <v>7</v>
      </c>
      <c r="D66" t="s">
        <v>22</v>
      </c>
      <c r="E66" t="s">
        <v>23</v>
      </c>
      <c r="F66">
        <v>42</v>
      </c>
      <c r="G66">
        <v>3.49</v>
      </c>
      <c r="H66">
        <f>SalesData[[#This Row],[Quantity]]*SalesData[[#This Row],[UnitPrice]]</f>
        <v>146.58000000000001</v>
      </c>
    </row>
    <row r="67" spans="1:8" x14ac:dyDescent="0.35">
      <c r="A67" s="1">
        <v>44027</v>
      </c>
      <c r="B67" t="s">
        <v>19</v>
      </c>
      <c r="C67" t="s">
        <v>20</v>
      </c>
      <c r="D67" t="s">
        <v>13</v>
      </c>
      <c r="E67" t="s">
        <v>14</v>
      </c>
      <c r="F67">
        <v>75</v>
      </c>
      <c r="G67">
        <v>1.87</v>
      </c>
      <c r="H67">
        <f>SalesData[[#This Row],[Quantity]]*SalesData[[#This Row],[UnitPrice]]</f>
        <v>140.25</v>
      </c>
    </row>
    <row r="68" spans="1:8" x14ac:dyDescent="0.35">
      <c r="A68" s="1">
        <v>44030</v>
      </c>
      <c r="B68" t="s">
        <v>6</v>
      </c>
      <c r="C68" t="s">
        <v>18</v>
      </c>
      <c r="D68" t="s">
        <v>9</v>
      </c>
      <c r="E68" t="s">
        <v>11</v>
      </c>
      <c r="F68">
        <v>72</v>
      </c>
      <c r="G68">
        <v>1.8699999999999999</v>
      </c>
      <c r="H68">
        <f>SalesData[[#This Row],[Quantity]]*SalesData[[#This Row],[UnitPrice]]</f>
        <v>134.63999999999999</v>
      </c>
    </row>
    <row r="69" spans="1:8" x14ac:dyDescent="0.35">
      <c r="A69" s="1">
        <v>44033</v>
      </c>
      <c r="B69" t="s">
        <v>6</v>
      </c>
      <c r="C69" t="s">
        <v>18</v>
      </c>
      <c r="D69" t="s">
        <v>13</v>
      </c>
      <c r="E69" t="s">
        <v>15</v>
      </c>
      <c r="F69">
        <v>56</v>
      </c>
      <c r="G69">
        <v>2.84</v>
      </c>
      <c r="H69">
        <f>SalesData[[#This Row],[Quantity]]*SalesData[[#This Row],[UnitPrice]]</f>
        <v>159.04</v>
      </c>
    </row>
    <row r="70" spans="1:8" x14ac:dyDescent="0.35">
      <c r="A70" s="1">
        <v>44036</v>
      </c>
      <c r="B70" t="s">
        <v>19</v>
      </c>
      <c r="C70" t="s">
        <v>21</v>
      </c>
      <c r="D70" t="s">
        <v>9</v>
      </c>
      <c r="E70" t="s">
        <v>11</v>
      </c>
      <c r="F70">
        <v>51</v>
      </c>
      <c r="G70">
        <v>1.87</v>
      </c>
      <c r="H70">
        <f>SalesData[[#This Row],[Quantity]]*SalesData[[#This Row],[UnitPrice]]</f>
        <v>95.37</v>
      </c>
    </row>
    <row r="71" spans="1:8" x14ac:dyDescent="0.35">
      <c r="A71" s="1">
        <v>44039</v>
      </c>
      <c r="B71" t="s">
        <v>19</v>
      </c>
      <c r="C71" t="s">
        <v>21</v>
      </c>
      <c r="D71" t="s">
        <v>16</v>
      </c>
      <c r="E71" t="s">
        <v>17</v>
      </c>
      <c r="F71">
        <v>31</v>
      </c>
      <c r="G71">
        <v>1.68</v>
      </c>
      <c r="H71">
        <f>SalesData[[#This Row],[Quantity]]*SalesData[[#This Row],[UnitPrice]]</f>
        <v>52.08</v>
      </c>
    </row>
    <row r="72" spans="1:8" x14ac:dyDescent="0.35">
      <c r="A72" s="1">
        <v>44042</v>
      </c>
      <c r="B72" t="s">
        <v>6</v>
      </c>
      <c r="C72" t="s">
        <v>7</v>
      </c>
      <c r="D72" t="s">
        <v>9</v>
      </c>
      <c r="E72" t="s">
        <v>11</v>
      </c>
      <c r="F72">
        <v>56</v>
      </c>
      <c r="G72">
        <v>1.8699999999999999</v>
      </c>
      <c r="H72">
        <f>SalesData[[#This Row],[Quantity]]*SalesData[[#This Row],[UnitPrice]]</f>
        <v>104.72</v>
      </c>
    </row>
    <row r="73" spans="1:8" x14ac:dyDescent="0.35">
      <c r="A73" s="1">
        <v>44045</v>
      </c>
      <c r="B73" t="s">
        <v>6</v>
      </c>
      <c r="C73" t="s">
        <v>7</v>
      </c>
      <c r="D73" t="s">
        <v>13</v>
      </c>
      <c r="E73" t="s">
        <v>15</v>
      </c>
      <c r="F73">
        <v>137</v>
      </c>
      <c r="G73">
        <v>2.84</v>
      </c>
      <c r="H73">
        <f>SalesData[[#This Row],[Quantity]]*SalesData[[#This Row],[UnitPrice]]</f>
        <v>389.08</v>
      </c>
    </row>
    <row r="74" spans="1:8" x14ac:dyDescent="0.35">
      <c r="A74" s="1">
        <v>44048</v>
      </c>
      <c r="B74" t="s">
        <v>19</v>
      </c>
      <c r="C74" t="s">
        <v>20</v>
      </c>
      <c r="D74" t="s">
        <v>13</v>
      </c>
      <c r="E74" t="s">
        <v>14</v>
      </c>
      <c r="F74">
        <v>107</v>
      </c>
      <c r="G74">
        <v>1.87</v>
      </c>
      <c r="H74">
        <f>SalesData[[#This Row],[Quantity]]*SalesData[[#This Row],[UnitPrice]]</f>
        <v>200.09</v>
      </c>
    </row>
    <row r="75" spans="1:8" x14ac:dyDescent="0.35">
      <c r="A75" s="1">
        <v>44051</v>
      </c>
      <c r="B75" t="s">
        <v>6</v>
      </c>
      <c r="C75" t="s">
        <v>18</v>
      </c>
      <c r="D75" t="s">
        <v>9</v>
      </c>
      <c r="E75" t="s">
        <v>12</v>
      </c>
      <c r="F75">
        <v>24</v>
      </c>
      <c r="G75">
        <v>1.7699999999999998</v>
      </c>
      <c r="H75">
        <f>SalesData[[#This Row],[Quantity]]*SalesData[[#This Row],[UnitPrice]]</f>
        <v>42.48</v>
      </c>
    </row>
    <row r="76" spans="1:8" x14ac:dyDescent="0.35">
      <c r="A76" s="1">
        <v>44054</v>
      </c>
      <c r="B76" t="s">
        <v>6</v>
      </c>
      <c r="C76" t="s">
        <v>18</v>
      </c>
      <c r="D76" t="s">
        <v>22</v>
      </c>
      <c r="E76" t="s">
        <v>23</v>
      </c>
      <c r="F76">
        <v>30</v>
      </c>
      <c r="G76">
        <v>3.49</v>
      </c>
      <c r="H76">
        <f>SalesData[[#This Row],[Quantity]]*SalesData[[#This Row],[UnitPrice]]</f>
        <v>104.7</v>
      </c>
    </row>
    <row r="77" spans="1:8" x14ac:dyDescent="0.35">
      <c r="A77" s="1">
        <v>44057</v>
      </c>
      <c r="B77" t="s">
        <v>19</v>
      </c>
      <c r="C77" t="s">
        <v>21</v>
      </c>
      <c r="D77" t="s">
        <v>13</v>
      </c>
      <c r="E77" t="s">
        <v>14</v>
      </c>
      <c r="F77">
        <v>70</v>
      </c>
      <c r="G77">
        <v>1.87</v>
      </c>
      <c r="H77">
        <f>SalesData[[#This Row],[Quantity]]*SalesData[[#This Row],[UnitPrice]]</f>
        <v>130.9</v>
      </c>
    </row>
    <row r="78" spans="1:8" x14ac:dyDescent="0.35">
      <c r="A78" s="1">
        <v>44060</v>
      </c>
      <c r="B78" t="s">
        <v>6</v>
      </c>
      <c r="C78" t="s">
        <v>7</v>
      </c>
      <c r="D78" t="s">
        <v>13</v>
      </c>
      <c r="E78" t="s">
        <v>8</v>
      </c>
      <c r="F78">
        <v>31</v>
      </c>
      <c r="G78">
        <v>2.1800000000000002</v>
      </c>
      <c r="H78">
        <f>SalesData[[#This Row],[Quantity]]*SalesData[[#This Row],[UnitPrice]]</f>
        <v>67.58</v>
      </c>
    </row>
    <row r="79" spans="1:8" x14ac:dyDescent="0.35">
      <c r="A79" s="1">
        <v>44063</v>
      </c>
      <c r="B79" t="s">
        <v>6</v>
      </c>
      <c r="C79" t="s">
        <v>7</v>
      </c>
      <c r="D79" t="s">
        <v>9</v>
      </c>
      <c r="E79" t="s">
        <v>12</v>
      </c>
      <c r="F79">
        <v>109</v>
      </c>
      <c r="G79">
        <v>1.77</v>
      </c>
      <c r="H79">
        <f>SalesData[[#This Row],[Quantity]]*SalesData[[#This Row],[UnitPrice]]</f>
        <v>192.93</v>
      </c>
    </row>
    <row r="80" spans="1:8" x14ac:dyDescent="0.35">
      <c r="A80" s="1">
        <v>44066</v>
      </c>
      <c r="B80" t="s">
        <v>6</v>
      </c>
      <c r="C80" t="s">
        <v>7</v>
      </c>
      <c r="D80" t="s">
        <v>22</v>
      </c>
      <c r="E80" t="s">
        <v>23</v>
      </c>
      <c r="F80">
        <v>21</v>
      </c>
      <c r="G80">
        <v>3.49</v>
      </c>
      <c r="H80">
        <f>SalesData[[#This Row],[Quantity]]*SalesData[[#This Row],[UnitPrice]]</f>
        <v>73.290000000000006</v>
      </c>
    </row>
    <row r="81" spans="1:8" x14ac:dyDescent="0.35">
      <c r="A81" s="1">
        <v>44069</v>
      </c>
      <c r="B81" t="s">
        <v>19</v>
      </c>
      <c r="C81" t="s">
        <v>20</v>
      </c>
      <c r="D81" t="s">
        <v>13</v>
      </c>
      <c r="E81" t="s">
        <v>14</v>
      </c>
      <c r="F81">
        <v>80</v>
      </c>
      <c r="G81">
        <v>1.8699999999999999</v>
      </c>
      <c r="H81">
        <f>SalesData[[#This Row],[Quantity]]*SalesData[[#This Row],[UnitPrice]]</f>
        <v>149.6</v>
      </c>
    </row>
    <row r="82" spans="1:8" x14ac:dyDescent="0.35">
      <c r="A82" s="1">
        <v>44072</v>
      </c>
      <c r="B82" t="s">
        <v>6</v>
      </c>
      <c r="C82" t="s">
        <v>18</v>
      </c>
      <c r="D82" t="s">
        <v>9</v>
      </c>
      <c r="E82" t="s">
        <v>11</v>
      </c>
      <c r="F82">
        <v>75</v>
      </c>
      <c r="G82">
        <v>1.87</v>
      </c>
      <c r="H82">
        <f>SalesData[[#This Row],[Quantity]]*SalesData[[#This Row],[UnitPrice]]</f>
        <v>140.25</v>
      </c>
    </row>
    <row r="83" spans="1:8" x14ac:dyDescent="0.35">
      <c r="A83" s="1">
        <v>44075</v>
      </c>
      <c r="B83" t="s">
        <v>6</v>
      </c>
      <c r="C83" t="s">
        <v>18</v>
      </c>
      <c r="D83" t="s">
        <v>13</v>
      </c>
      <c r="E83" t="s">
        <v>15</v>
      </c>
      <c r="F83">
        <v>74</v>
      </c>
      <c r="G83">
        <v>2.84</v>
      </c>
      <c r="H83">
        <f>SalesData[[#This Row],[Quantity]]*SalesData[[#This Row],[UnitPrice]]</f>
        <v>210.16</v>
      </c>
    </row>
    <row r="84" spans="1:8" x14ac:dyDescent="0.35">
      <c r="A84" s="1">
        <v>44078</v>
      </c>
      <c r="B84" t="s">
        <v>19</v>
      </c>
      <c r="C84" t="s">
        <v>21</v>
      </c>
      <c r="D84" t="s">
        <v>9</v>
      </c>
      <c r="E84" t="s">
        <v>12</v>
      </c>
      <c r="F84">
        <v>45</v>
      </c>
      <c r="G84">
        <v>1.77</v>
      </c>
      <c r="H84">
        <f>SalesData[[#This Row],[Quantity]]*SalesData[[#This Row],[UnitPrice]]</f>
        <v>79.650000000000006</v>
      </c>
    </row>
    <row r="85" spans="1:8" x14ac:dyDescent="0.35">
      <c r="A85" s="1">
        <v>44081</v>
      </c>
      <c r="B85" t="s">
        <v>6</v>
      </c>
      <c r="C85" t="s">
        <v>7</v>
      </c>
      <c r="D85" t="s">
        <v>13</v>
      </c>
      <c r="E85" t="s">
        <v>8</v>
      </c>
      <c r="F85">
        <v>28</v>
      </c>
      <c r="G85">
        <v>2.1800000000000002</v>
      </c>
      <c r="H85">
        <f>SalesData[[#This Row],[Quantity]]*SalesData[[#This Row],[UnitPrice]]</f>
        <v>61.040000000000006</v>
      </c>
    </row>
    <row r="86" spans="1:8" x14ac:dyDescent="0.35">
      <c r="A86" s="1">
        <v>44084</v>
      </c>
      <c r="B86" t="s">
        <v>6</v>
      </c>
      <c r="C86" t="s">
        <v>7</v>
      </c>
      <c r="D86" t="s">
        <v>9</v>
      </c>
      <c r="E86" t="s">
        <v>12</v>
      </c>
      <c r="F86">
        <v>143</v>
      </c>
      <c r="G86">
        <v>1.77</v>
      </c>
      <c r="H86">
        <f>SalesData[[#This Row],[Quantity]]*SalesData[[#This Row],[UnitPrice]]</f>
        <v>253.11</v>
      </c>
    </row>
    <row r="87" spans="1:8" x14ac:dyDescent="0.35">
      <c r="A87" s="1">
        <v>44087</v>
      </c>
      <c r="B87" t="s">
        <v>6</v>
      </c>
      <c r="C87" t="s">
        <v>7</v>
      </c>
      <c r="D87" t="s">
        <v>16</v>
      </c>
      <c r="E87" t="s">
        <v>24</v>
      </c>
      <c r="F87">
        <v>27</v>
      </c>
      <c r="G87">
        <v>3.15</v>
      </c>
      <c r="H87">
        <f>SalesData[[#This Row],[Quantity]]*SalesData[[#This Row],[UnitPrice]]</f>
        <v>85.05</v>
      </c>
    </row>
    <row r="88" spans="1:8" x14ac:dyDescent="0.35">
      <c r="A88" s="1">
        <v>44090</v>
      </c>
      <c r="B88" t="s">
        <v>19</v>
      </c>
      <c r="C88" t="s">
        <v>20</v>
      </c>
      <c r="D88" t="s">
        <v>9</v>
      </c>
      <c r="E88" t="s">
        <v>12</v>
      </c>
      <c r="F88">
        <v>133</v>
      </c>
      <c r="G88">
        <v>1.77</v>
      </c>
      <c r="H88">
        <f>SalesData[[#This Row],[Quantity]]*SalesData[[#This Row],[UnitPrice]]</f>
        <v>235.41</v>
      </c>
    </row>
    <row r="89" spans="1:8" x14ac:dyDescent="0.35">
      <c r="A89" s="1">
        <v>44093</v>
      </c>
      <c r="B89" t="s">
        <v>6</v>
      </c>
      <c r="C89" t="s">
        <v>18</v>
      </c>
      <c r="D89" t="s">
        <v>13</v>
      </c>
      <c r="E89" t="s">
        <v>8</v>
      </c>
      <c r="F89">
        <v>110</v>
      </c>
      <c r="G89">
        <v>2.1800000000000002</v>
      </c>
      <c r="H89">
        <f>SalesData[[#This Row],[Quantity]]*SalesData[[#This Row],[UnitPrice]]</f>
        <v>239.8</v>
      </c>
    </row>
    <row r="90" spans="1:8" x14ac:dyDescent="0.35">
      <c r="A90" s="1">
        <v>44096</v>
      </c>
      <c r="B90" t="s">
        <v>6</v>
      </c>
      <c r="C90" t="s">
        <v>18</v>
      </c>
      <c r="D90" t="s">
        <v>13</v>
      </c>
      <c r="E90" t="s">
        <v>14</v>
      </c>
      <c r="F90">
        <v>65</v>
      </c>
      <c r="G90">
        <v>1.8699999999999999</v>
      </c>
      <c r="H90">
        <f>SalesData[[#This Row],[Quantity]]*SalesData[[#This Row],[UnitPrice]]</f>
        <v>121.55</v>
      </c>
    </row>
    <row r="91" spans="1:8" x14ac:dyDescent="0.35">
      <c r="A91" s="1">
        <v>44099</v>
      </c>
      <c r="B91" t="s">
        <v>19</v>
      </c>
      <c r="C91" t="s">
        <v>21</v>
      </c>
      <c r="D91" t="s">
        <v>9</v>
      </c>
      <c r="E91" t="s">
        <v>11</v>
      </c>
      <c r="F91">
        <v>33</v>
      </c>
      <c r="G91">
        <v>1.87</v>
      </c>
      <c r="H91">
        <f>SalesData[[#This Row],[Quantity]]*SalesData[[#This Row],[UnitPrice]]</f>
        <v>61.71</v>
      </c>
    </row>
    <row r="92" spans="1:8" x14ac:dyDescent="0.35">
      <c r="A92" s="1">
        <v>44102</v>
      </c>
      <c r="B92" t="s">
        <v>6</v>
      </c>
      <c r="C92" t="s">
        <v>7</v>
      </c>
      <c r="D92" t="s">
        <v>13</v>
      </c>
      <c r="E92" t="s">
        <v>8</v>
      </c>
      <c r="F92">
        <v>81</v>
      </c>
      <c r="G92">
        <v>2.1800000000000002</v>
      </c>
      <c r="H92">
        <f>SalesData[[#This Row],[Quantity]]*SalesData[[#This Row],[UnitPrice]]</f>
        <v>176.58</v>
      </c>
    </row>
    <row r="93" spans="1:8" x14ac:dyDescent="0.35">
      <c r="A93" s="1">
        <v>44105</v>
      </c>
      <c r="B93" t="s">
        <v>6</v>
      </c>
      <c r="C93" t="s">
        <v>7</v>
      </c>
      <c r="D93" t="s">
        <v>9</v>
      </c>
      <c r="E93" t="s">
        <v>12</v>
      </c>
      <c r="F93">
        <v>77</v>
      </c>
      <c r="G93">
        <v>1.7699999999999998</v>
      </c>
      <c r="H93">
        <f>SalesData[[#This Row],[Quantity]]*SalesData[[#This Row],[UnitPrice]]</f>
        <v>136.29</v>
      </c>
    </row>
    <row r="94" spans="1:8" x14ac:dyDescent="0.35">
      <c r="A94" s="1">
        <v>44108</v>
      </c>
      <c r="B94" t="s">
        <v>6</v>
      </c>
      <c r="C94" t="s">
        <v>7</v>
      </c>
      <c r="D94" t="s">
        <v>22</v>
      </c>
      <c r="E94" t="s">
        <v>23</v>
      </c>
      <c r="F94">
        <v>38</v>
      </c>
      <c r="G94">
        <v>3.49</v>
      </c>
      <c r="H94">
        <f>SalesData[[#This Row],[Quantity]]*SalesData[[#This Row],[UnitPrice]]</f>
        <v>132.62</v>
      </c>
    </row>
    <row r="95" spans="1:8" x14ac:dyDescent="0.35">
      <c r="A95" s="1">
        <v>44111</v>
      </c>
      <c r="B95" t="s">
        <v>19</v>
      </c>
      <c r="C95" t="s">
        <v>20</v>
      </c>
      <c r="D95" t="s">
        <v>9</v>
      </c>
      <c r="E95" t="s">
        <v>12</v>
      </c>
      <c r="F95">
        <v>40</v>
      </c>
      <c r="G95">
        <v>1.77</v>
      </c>
      <c r="H95">
        <f>SalesData[[#This Row],[Quantity]]*SalesData[[#This Row],[UnitPrice]]</f>
        <v>70.8</v>
      </c>
    </row>
    <row r="96" spans="1:8" x14ac:dyDescent="0.35">
      <c r="A96" s="1">
        <v>44114</v>
      </c>
      <c r="B96" t="s">
        <v>19</v>
      </c>
      <c r="C96" t="s">
        <v>20</v>
      </c>
      <c r="D96" t="s">
        <v>16</v>
      </c>
      <c r="E96" t="s">
        <v>17</v>
      </c>
      <c r="F96">
        <v>114</v>
      </c>
      <c r="G96">
        <v>1.6800000000000002</v>
      </c>
      <c r="H96">
        <f>SalesData[[#This Row],[Quantity]]*SalesData[[#This Row],[UnitPrice]]</f>
        <v>191.52</v>
      </c>
    </row>
    <row r="97" spans="1:8" x14ac:dyDescent="0.35">
      <c r="A97" s="1">
        <v>44117</v>
      </c>
      <c r="B97" t="s">
        <v>6</v>
      </c>
      <c r="C97" t="s">
        <v>18</v>
      </c>
      <c r="D97" t="s">
        <v>13</v>
      </c>
      <c r="E97" t="s">
        <v>8</v>
      </c>
      <c r="F97">
        <v>224</v>
      </c>
      <c r="G97">
        <v>2.1800000000000002</v>
      </c>
      <c r="H97">
        <f>SalesData[[#This Row],[Quantity]]*SalesData[[#This Row],[UnitPrice]]</f>
        <v>488.32000000000005</v>
      </c>
    </row>
    <row r="98" spans="1:8" x14ac:dyDescent="0.35">
      <c r="A98" s="1">
        <v>44120</v>
      </c>
      <c r="B98" t="s">
        <v>6</v>
      </c>
      <c r="C98" t="s">
        <v>18</v>
      </c>
      <c r="D98" t="s">
        <v>9</v>
      </c>
      <c r="E98" t="s">
        <v>12</v>
      </c>
      <c r="F98">
        <v>141</v>
      </c>
      <c r="G98">
        <v>1.77</v>
      </c>
      <c r="H98">
        <f>SalesData[[#This Row],[Quantity]]*SalesData[[#This Row],[UnitPrice]]</f>
        <v>249.57</v>
      </c>
    </row>
    <row r="99" spans="1:8" x14ac:dyDescent="0.35">
      <c r="A99" s="1">
        <v>44123</v>
      </c>
      <c r="B99" t="s">
        <v>6</v>
      </c>
      <c r="C99" t="s">
        <v>18</v>
      </c>
      <c r="D99" t="s">
        <v>22</v>
      </c>
      <c r="E99" t="s">
        <v>23</v>
      </c>
      <c r="F99">
        <v>32</v>
      </c>
      <c r="G99">
        <v>3.49</v>
      </c>
      <c r="H99">
        <f>SalesData[[#This Row],[Quantity]]*SalesData[[#This Row],[UnitPrice]]</f>
        <v>111.68</v>
      </c>
    </row>
    <row r="100" spans="1:8" x14ac:dyDescent="0.35">
      <c r="A100" s="1">
        <v>44126</v>
      </c>
      <c r="B100" t="s">
        <v>19</v>
      </c>
      <c r="C100" t="s">
        <v>21</v>
      </c>
      <c r="D100" t="s">
        <v>9</v>
      </c>
      <c r="E100" t="s">
        <v>12</v>
      </c>
      <c r="F100">
        <v>20</v>
      </c>
      <c r="G100">
        <v>1.77</v>
      </c>
      <c r="H100">
        <f>SalesData[[#This Row],[Quantity]]*SalesData[[#This Row],[UnitPrice]]</f>
        <v>35.4</v>
      </c>
    </row>
    <row r="101" spans="1:8" x14ac:dyDescent="0.35">
      <c r="A101" s="1">
        <v>44129</v>
      </c>
      <c r="B101" t="s">
        <v>6</v>
      </c>
      <c r="C101" t="s">
        <v>7</v>
      </c>
      <c r="D101" t="s">
        <v>13</v>
      </c>
      <c r="E101" t="s">
        <v>8</v>
      </c>
      <c r="F101">
        <v>40</v>
      </c>
      <c r="G101">
        <v>2.1800000000000002</v>
      </c>
      <c r="H101">
        <f>SalesData[[#This Row],[Quantity]]*SalesData[[#This Row],[UnitPrice]]</f>
        <v>87.2</v>
      </c>
    </row>
    <row r="102" spans="1:8" x14ac:dyDescent="0.35">
      <c r="A102" s="1">
        <v>44132</v>
      </c>
      <c r="B102" t="s">
        <v>6</v>
      </c>
      <c r="C102" t="s">
        <v>7</v>
      </c>
      <c r="D102" t="s">
        <v>13</v>
      </c>
      <c r="E102" t="s">
        <v>14</v>
      </c>
      <c r="F102">
        <v>49</v>
      </c>
      <c r="G102">
        <v>1.8699999999999999</v>
      </c>
      <c r="H102">
        <f>SalesData[[#This Row],[Quantity]]*SalesData[[#This Row],[UnitPrice]]</f>
        <v>91.63</v>
      </c>
    </row>
    <row r="103" spans="1:8" x14ac:dyDescent="0.35">
      <c r="A103" s="1">
        <v>44135</v>
      </c>
      <c r="B103" t="s">
        <v>6</v>
      </c>
      <c r="C103" t="s">
        <v>7</v>
      </c>
      <c r="D103" t="s">
        <v>22</v>
      </c>
      <c r="E103" t="s">
        <v>23</v>
      </c>
      <c r="F103">
        <v>46</v>
      </c>
      <c r="G103">
        <v>3.4899999999999998</v>
      </c>
      <c r="H103">
        <f>SalesData[[#This Row],[Quantity]]*SalesData[[#This Row],[UnitPrice]]</f>
        <v>160.54</v>
      </c>
    </row>
    <row r="104" spans="1:8" x14ac:dyDescent="0.35">
      <c r="A104" s="1">
        <v>44138</v>
      </c>
      <c r="B104" t="s">
        <v>19</v>
      </c>
      <c r="C104" t="s">
        <v>20</v>
      </c>
      <c r="D104" t="s">
        <v>9</v>
      </c>
      <c r="E104" t="s">
        <v>12</v>
      </c>
      <c r="F104">
        <v>39</v>
      </c>
      <c r="G104">
        <v>1.77</v>
      </c>
      <c r="H104">
        <f>SalesData[[#This Row],[Quantity]]*SalesData[[#This Row],[UnitPrice]]</f>
        <v>69.03</v>
      </c>
    </row>
    <row r="105" spans="1:8" x14ac:dyDescent="0.35">
      <c r="A105" s="1">
        <v>44141</v>
      </c>
      <c r="B105" t="s">
        <v>19</v>
      </c>
      <c r="C105" t="s">
        <v>20</v>
      </c>
      <c r="D105" t="s">
        <v>16</v>
      </c>
      <c r="E105" t="s">
        <v>17</v>
      </c>
      <c r="F105">
        <v>62</v>
      </c>
      <c r="G105">
        <v>1.68</v>
      </c>
      <c r="H105">
        <f>SalesData[[#This Row],[Quantity]]*SalesData[[#This Row],[UnitPrice]]</f>
        <v>104.16</v>
      </c>
    </row>
    <row r="106" spans="1:8" x14ac:dyDescent="0.35">
      <c r="A106" s="1">
        <v>44144</v>
      </c>
      <c r="B106" t="s">
        <v>6</v>
      </c>
      <c r="C106" t="s">
        <v>18</v>
      </c>
      <c r="D106" t="s">
        <v>9</v>
      </c>
      <c r="E106" t="s">
        <v>12</v>
      </c>
      <c r="F106">
        <v>90</v>
      </c>
      <c r="G106">
        <v>1.77</v>
      </c>
      <c r="H106">
        <f>SalesData[[#This Row],[Quantity]]*SalesData[[#This Row],[UnitPrice]]</f>
        <v>159.30000000000001</v>
      </c>
    </row>
    <row r="107" spans="1:8" x14ac:dyDescent="0.35">
      <c r="A107" s="1">
        <v>44147</v>
      </c>
      <c r="B107" t="s">
        <v>19</v>
      </c>
      <c r="C107" t="s">
        <v>21</v>
      </c>
      <c r="D107" t="s">
        <v>13</v>
      </c>
      <c r="E107" t="s">
        <v>8</v>
      </c>
      <c r="F107">
        <v>103</v>
      </c>
      <c r="G107">
        <v>2.1799999999999997</v>
      </c>
      <c r="H107">
        <f>SalesData[[#This Row],[Quantity]]*SalesData[[#This Row],[UnitPrice]]</f>
        <v>224.53999999999996</v>
      </c>
    </row>
    <row r="108" spans="1:8" x14ac:dyDescent="0.35">
      <c r="A108" s="1">
        <v>44150</v>
      </c>
      <c r="B108" t="s">
        <v>19</v>
      </c>
      <c r="C108" t="s">
        <v>21</v>
      </c>
      <c r="D108" t="s">
        <v>13</v>
      </c>
      <c r="E108" t="s">
        <v>15</v>
      </c>
      <c r="F108">
        <v>32</v>
      </c>
      <c r="G108">
        <v>2.84</v>
      </c>
      <c r="H108">
        <f>SalesData[[#This Row],[Quantity]]*SalesData[[#This Row],[UnitPrice]]</f>
        <v>90.88</v>
      </c>
    </row>
    <row r="109" spans="1:8" x14ac:dyDescent="0.35">
      <c r="A109" s="1">
        <v>44153</v>
      </c>
      <c r="B109" t="s">
        <v>6</v>
      </c>
      <c r="C109" t="s">
        <v>7</v>
      </c>
      <c r="D109" t="s">
        <v>9</v>
      </c>
      <c r="E109" t="s">
        <v>11</v>
      </c>
      <c r="F109">
        <v>66</v>
      </c>
      <c r="G109">
        <v>1.87</v>
      </c>
      <c r="H109">
        <f>SalesData[[#This Row],[Quantity]]*SalesData[[#This Row],[UnitPrice]]</f>
        <v>123.42</v>
      </c>
    </row>
    <row r="110" spans="1:8" x14ac:dyDescent="0.35">
      <c r="A110" s="1">
        <v>44156</v>
      </c>
      <c r="B110" t="s">
        <v>6</v>
      </c>
      <c r="C110" t="s">
        <v>7</v>
      </c>
      <c r="D110" t="s">
        <v>13</v>
      </c>
      <c r="E110" t="s">
        <v>15</v>
      </c>
      <c r="F110">
        <v>97</v>
      </c>
      <c r="G110">
        <v>2.8400000000000003</v>
      </c>
      <c r="H110">
        <f>SalesData[[#This Row],[Quantity]]*SalesData[[#This Row],[UnitPrice]]</f>
        <v>275.48</v>
      </c>
    </row>
    <row r="111" spans="1:8" x14ac:dyDescent="0.35">
      <c r="A111" s="1">
        <v>44159</v>
      </c>
      <c r="B111" t="s">
        <v>19</v>
      </c>
      <c r="C111" t="s">
        <v>20</v>
      </c>
      <c r="D111" t="s">
        <v>9</v>
      </c>
      <c r="E111" t="s">
        <v>12</v>
      </c>
      <c r="F111">
        <v>30</v>
      </c>
      <c r="G111">
        <v>1.77</v>
      </c>
      <c r="H111">
        <f>SalesData[[#This Row],[Quantity]]*SalesData[[#This Row],[UnitPrice]]</f>
        <v>53.1</v>
      </c>
    </row>
    <row r="112" spans="1:8" x14ac:dyDescent="0.35">
      <c r="A112" s="1">
        <v>44162</v>
      </c>
      <c r="B112" t="s">
        <v>19</v>
      </c>
      <c r="C112" t="s">
        <v>20</v>
      </c>
      <c r="D112" t="s">
        <v>16</v>
      </c>
      <c r="E112" t="s">
        <v>17</v>
      </c>
      <c r="F112">
        <v>29</v>
      </c>
      <c r="G112">
        <v>1.68</v>
      </c>
      <c r="H112">
        <f>SalesData[[#This Row],[Quantity]]*SalesData[[#This Row],[UnitPrice]]</f>
        <v>48.72</v>
      </c>
    </row>
    <row r="113" spans="1:8" x14ac:dyDescent="0.35">
      <c r="A113" s="1">
        <v>44165</v>
      </c>
      <c r="B113" t="s">
        <v>6</v>
      </c>
      <c r="C113" t="s">
        <v>18</v>
      </c>
      <c r="D113" t="s">
        <v>9</v>
      </c>
      <c r="E113" t="s">
        <v>12</v>
      </c>
      <c r="F113">
        <v>92</v>
      </c>
      <c r="G113">
        <v>1.77</v>
      </c>
      <c r="H113">
        <f>SalesData[[#This Row],[Quantity]]*SalesData[[#This Row],[UnitPrice]]</f>
        <v>162.84</v>
      </c>
    </row>
    <row r="114" spans="1:8" x14ac:dyDescent="0.35">
      <c r="A114" s="1">
        <v>44168</v>
      </c>
      <c r="B114" t="s">
        <v>19</v>
      </c>
      <c r="C114" t="s">
        <v>21</v>
      </c>
      <c r="D114" t="s">
        <v>13</v>
      </c>
      <c r="E114" t="s">
        <v>8</v>
      </c>
      <c r="F114">
        <v>139</v>
      </c>
      <c r="G114">
        <v>2.1799999999999997</v>
      </c>
      <c r="H114">
        <f>SalesData[[#This Row],[Quantity]]*SalesData[[#This Row],[UnitPrice]]</f>
        <v>303.02</v>
      </c>
    </row>
    <row r="115" spans="1:8" x14ac:dyDescent="0.35">
      <c r="A115" s="1">
        <v>44171</v>
      </c>
      <c r="B115" t="s">
        <v>19</v>
      </c>
      <c r="C115" t="s">
        <v>21</v>
      </c>
      <c r="D115" t="s">
        <v>13</v>
      </c>
      <c r="E115" t="s">
        <v>15</v>
      </c>
      <c r="F115">
        <v>29</v>
      </c>
      <c r="G115">
        <v>2.84</v>
      </c>
      <c r="H115">
        <f>SalesData[[#This Row],[Quantity]]*SalesData[[#This Row],[UnitPrice]]</f>
        <v>82.36</v>
      </c>
    </row>
    <row r="116" spans="1:8" x14ac:dyDescent="0.35">
      <c r="A116" s="1">
        <v>44174</v>
      </c>
      <c r="B116" t="s">
        <v>6</v>
      </c>
      <c r="C116" t="s">
        <v>7</v>
      </c>
      <c r="D116" t="s">
        <v>9</v>
      </c>
      <c r="E116" t="s">
        <v>10</v>
      </c>
      <c r="F116">
        <v>30</v>
      </c>
      <c r="G116">
        <v>2.27</v>
      </c>
      <c r="H116">
        <f>SalesData[[#This Row],[Quantity]]*SalesData[[#This Row],[UnitPrice]]</f>
        <v>68.099999999999994</v>
      </c>
    </row>
    <row r="117" spans="1:8" x14ac:dyDescent="0.35">
      <c r="A117" s="1">
        <v>44177</v>
      </c>
      <c r="B117" t="s">
        <v>6</v>
      </c>
      <c r="C117" t="s">
        <v>7</v>
      </c>
      <c r="D117" t="s">
        <v>13</v>
      </c>
      <c r="E117" t="s">
        <v>14</v>
      </c>
      <c r="F117">
        <v>36</v>
      </c>
      <c r="G117">
        <v>1.8699999999999999</v>
      </c>
      <c r="H117">
        <f>SalesData[[#This Row],[Quantity]]*SalesData[[#This Row],[UnitPrice]]</f>
        <v>67.319999999999993</v>
      </c>
    </row>
    <row r="118" spans="1:8" x14ac:dyDescent="0.35">
      <c r="A118" s="1">
        <v>44180</v>
      </c>
      <c r="B118" t="s">
        <v>6</v>
      </c>
      <c r="C118" t="s">
        <v>7</v>
      </c>
      <c r="D118" t="s">
        <v>22</v>
      </c>
      <c r="E118" t="s">
        <v>23</v>
      </c>
      <c r="F118">
        <v>41</v>
      </c>
      <c r="G118">
        <v>3.49</v>
      </c>
      <c r="H118">
        <f>SalesData[[#This Row],[Quantity]]*SalesData[[#This Row],[UnitPrice]]</f>
        <v>143.09</v>
      </c>
    </row>
    <row r="119" spans="1:8" x14ac:dyDescent="0.35">
      <c r="A119" s="1">
        <v>44183</v>
      </c>
      <c r="B119" t="s">
        <v>19</v>
      </c>
      <c r="C119" t="s">
        <v>20</v>
      </c>
      <c r="D119" t="s">
        <v>9</v>
      </c>
      <c r="E119" t="s">
        <v>12</v>
      </c>
      <c r="F119">
        <v>44</v>
      </c>
      <c r="G119">
        <v>1.7699999999999998</v>
      </c>
      <c r="H119">
        <f>SalesData[[#This Row],[Quantity]]*SalesData[[#This Row],[UnitPrice]]</f>
        <v>77.88</v>
      </c>
    </row>
    <row r="120" spans="1:8" x14ac:dyDescent="0.35">
      <c r="A120" s="1">
        <v>44186</v>
      </c>
      <c r="B120" t="s">
        <v>19</v>
      </c>
      <c r="C120" t="s">
        <v>20</v>
      </c>
      <c r="D120" t="s">
        <v>16</v>
      </c>
      <c r="E120" t="s">
        <v>17</v>
      </c>
      <c r="F120">
        <v>29</v>
      </c>
      <c r="G120">
        <v>1.68</v>
      </c>
      <c r="H120">
        <f>SalesData[[#This Row],[Quantity]]*SalesData[[#This Row],[UnitPrice]]</f>
        <v>48.72</v>
      </c>
    </row>
    <row r="121" spans="1:8" x14ac:dyDescent="0.35">
      <c r="A121" s="1">
        <v>44189</v>
      </c>
      <c r="B121" t="s">
        <v>6</v>
      </c>
      <c r="C121" t="s">
        <v>18</v>
      </c>
      <c r="D121" t="s">
        <v>13</v>
      </c>
      <c r="E121" t="s">
        <v>8</v>
      </c>
      <c r="F121">
        <v>237</v>
      </c>
      <c r="G121">
        <v>2.1799999999999997</v>
      </c>
      <c r="H121">
        <f>SalesData[[#This Row],[Quantity]]*SalesData[[#This Row],[UnitPrice]]</f>
        <v>516.66</v>
      </c>
    </row>
    <row r="122" spans="1:8" x14ac:dyDescent="0.35">
      <c r="A122" s="1">
        <v>44192</v>
      </c>
      <c r="B122" t="s">
        <v>6</v>
      </c>
      <c r="C122" t="s">
        <v>18</v>
      </c>
      <c r="D122" t="s">
        <v>13</v>
      </c>
      <c r="E122" t="s">
        <v>14</v>
      </c>
      <c r="F122">
        <v>65</v>
      </c>
      <c r="G122">
        <v>1.8699999999999999</v>
      </c>
      <c r="H122">
        <f>SalesData[[#This Row],[Quantity]]*SalesData[[#This Row],[UnitPrice]]</f>
        <v>121.55</v>
      </c>
    </row>
    <row r="123" spans="1:8" x14ac:dyDescent="0.35">
      <c r="A123" s="1">
        <v>44195</v>
      </c>
      <c r="B123" t="s">
        <v>19</v>
      </c>
      <c r="C123" t="s">
        <v>21</v>
      </c>
      <c r="D123" t="s">
        <v>13</v>
      </c>
      <c r="E123" t="s">
        <v>8</v>
      </c>
      <c r="F123">
        <v>83</v>
      </c>
      <c r="G123">
        <v>2.1800000000000002</v>
      </c>
      <c r="H123">
        <f>SalesData[[#This Row],[Quantity]]*SalesData[[#This Row],[UnitPrice]]</f>
        <v>180.94000000000003</v>
      </c>
    </row>
    <row r="124" spans="1:8" x14ac:dyDescent="0.35">
      <c r="A124" s="1">
        <v>44198</v>
      </c>
      <c r="B124" t="s">
        <v>6</v>
      </c>
      <c r="C124" t="s">
        <v>7</v>
      </c>
      <c r="D124" t="s">
        <v>13</v>
      </c>
      <c r="E124" t="s">
        <v>8</v>
      </c>
      <c r="F124">
        <v>32</v>
      </c>
      <c r="G124">
        <v>2.1800000000000002</v>
      </c>
      <c r="H124">
        <f>SalesData[[#This Row],[Quantity]]*SalesData[[#This Row],[UnitPrice]]</f>
        <v>69.760000000000005</v>
      </c>
    </row>
    <row r="125" spans="1:8" x14ac:dyDescent="0.35">
      <c r="A125" s="1">
        <v>44201</v>
      </c>
      <c r="B125" t="s">
        <v>6</v>
      </c>
      <c r="C125" t="s">
        <v>7</v>
      </c>
      <c r="D125" t="s">
        <v>9</v>
      </c>
      <c r="E125" t="s">
        <v>12</v>
      </c>
      <c r="F125">
        <v>63</v>
      </c>
      <c r="G125">
        <v>1.77</v>
      </c>
      <c r="H125">
        <f>SalesData[[#This Row],[Quantity]]*SalesData[[#This Row],[UnitPrice]]</f>
        <v>111.51</v>
      </c>
    </row>
    <row r="126" spans="1:8" x14ac:dyDescent="0.35">
      <c r="A126" s="1">
        <v>44204</v>
      </c>
      <c r="B126" t="s">
        <v>6</v>
      </c>
      <c r="C126" t="s">
        <v>7</v>
      </c>
      <c r="D126" t="s">
        <v>16</v>
      </c>
      <c r="E126" t="s">
        <v>24</v>
      </c>
      <c r="F126">
        <v>29</v>
      </c>
      <c r="G126">
        <v>3.15</v>
      </c>
      <c r="H126">
        <f>SalesData[[#This Row],[Quantity]]*SalesData[[#This Row],[UnitPrice]]</f>
        <v>91.35</v>
      </c>
    </row>
    <row r="127" spans="1:8" x14ac:dyDescent="0.35">
      <c r="A127" s="1">
        <v>44207</v>
      </c>
      <c r="B127" t="s">
        <v>19</v>
      </c>
      <c r="C127" t="s">
        <v>20</v>
      </c>
      <c r="D127" t="s">
        <v>9</v>
      </c>
      <c r="E127" t="s">
        <v>11</v>
      </c>
      <c r="F127">
        <v>77</v>
      </c>
      <c r="G127">
        <v>1.87</v>
      </c>
      <c r="H127">
        <f>SalesData[[#This Row],[Quantity]]*SalesData[[#This Row],[UnitPrice]]</f>
        <v>143.99</v>
      </c>
    </row>
    <row r="128" spans="1:8" x14ac:dyDescent="0.35">
      <c r="A128" s="1">
        <v>44210</v>
      </c>
      <c r="B128" t="s">
        <v>19</v>
      </c>
      <c r="C128" t="s">
        <v>20</v>
      </c>
      <c r="D128" t="s">
        <v>13</v>
      </c>
      <c r="E128" t="s">
        <v>15</v>
      </c>
      <c r="F128">
        <v>80</v>
      </c>
      <c r="G128">
        <v>2.84</v>
      </c>
      <c r="H128">
        <f>SalesData[[#This Row],[Quantity]]*SalesData[[#This Row],[UnitPrice]]</f>
        <v>227.2</v>
      </c>
    </row>
    <row r="129" spans="1:8" x14ac:dyDescent="0.35">
      <c r="A129" s="1">
        <v>44213</v>
      </c>
      <c r="B129" t="s">
        <v>6</v>
      </c>
      <c r="C129" t="s">
        <v>18</v>
      </c>
      <c r="D129" t="s">
        <v>9</v>
      </c>
      <c r="E129" t="s">
        <v>12</v>
      </c>
      <c r="F129">
        <v>102</v>
      </c>
      <c r="G129">
        <v>1.77</v>
      </c>
      <c r="H129">
        <f>SalesData[[#This Row],[Quantity]]*SalesData[[#This Row],[UnitPrice]]</f>
        <v>180.54</v>
      </c>
    </row>
    <row r="130" spans="1:8" x14ac:dyDescent="0.35">
      <c r="A130" s="1">
        <v>44216</v>
      </c>
      <c r="B130" t="s">
        <v>6</v>
      </c>
      <c r="C130" t="s">
        <v>18</v>
      </c>
      <c r="D130" t="s">
        <v>22</v>
      </c>
      <c r="E130" t="s">
        <v>23</v>
      </c>
      <c r="F130">
        <v>31</v>
      </c>
      <c r="G130">
        <v>3.4899999999999998</v>
      </c>
      <c r="H130">
        <f>SalesData[[#This Row],[Quantity]]*SalesData[[#This Row],[UnitPrice]]</f>
        <v>108.19</v>
      </c>
    </row>
    <row r="131" spans="1:8" x14ac:dyDescent="0.35">
      <c r="A131" s="1">
        <v>44219</v>
      </c>
      <c r="B131" t="s">
        <v>19</v>
      </c>
      <c r="C131" t="s">
        <v>21</v>
      </c>
      <c r="D131" t="s">
        <v>9</v>
      </c>
      <c r="E131" t="s">
        <v>12</v>
      </c>
      <c r="F131">
        <v>56</v>
      </c>
      <c r="G131">
        <v>1.77</v>
      </c>
      <c r="H131">
        <f>SalesData[[#This Row],[Quantity]]*SalesData[[#This Row],[UnitPrice]]</f>
        <v>99.12</v>
      </c>
    </row>
    <row r="132" spans="1:8" x14ac:dyDescent="0.35">
      <c r="A132" s="1">
        <v>44222</v>
      </c>
      <c r="B132" t="s">
        <v>6</v>
      </c>
      <c r="C132" t="s">
        <v>7</v>
      </c>
      <c r="D132" t="s">
        <v>13</v>
      </c>
      <c r="E132" t="s">
        <v>8</v>
      </c>
      <c r="F132">
        <v>52</v>
      </c>
      <c r="G132">
        <v>2.1800000000000002</v>
      </c>
      <c r="H132">
        <f>SalesData[[#This Row],[Quantity]]*SalesData[[#This Row],[UnitPrice]]</f>
        <v>113.36000000000001</v>
      </c>
    </row>
    <row r="133" spans="1:8" x14ac:dyDescent="0.35">
      <c r="A133" s="1">
        <v>44225</v>
      </c>
      <c r="B133" t="s">
        <v>6</v>
      </c>
      <c r="C133" t="s">
        <v>7</v>
      </c>
      <c r="D133" t="s">
        <v>9</v>
      </c>
      <c r="E133" t="s">
        <v>12</v>
      </c>
      <c r="F133">
        <v>51</v>
      </c>
      <c r="G133">
        <v>1.77</v>
      </c>
      <c r="H133">
        <f>SalesData[[#This Row],[Quantity]]*SalesData[[#This Row],[UnitPrice]]</f>
        <v>90.27</v>
      </c>
    </row>
    <row r="134" spans="1:8" x14ac:dyDescent="0.35">
      <c r="A134" s="1">
        <v>44228</v>
      </c>
      <c r="B134" t="s">
        <v>6</v>
      </c>
      <c r="C134" t="s">
        <v>7</v>
      </c>
      <c r="D134" t="s">
        <v>16</v>
      </c>
      <c r="E134" t="s">
        <v>17</v>
      </c>
      <c r="F134">
        <v>24</v>
      </c>
      <c r="G134">
        <v>1.68</v>
      </c>
      <c r="H134">
        <f>SalesData[[#This Row],[Quantity]]*SalesData[[#This Row],[UnitPrice]]</f>
        <v>40.32</v>
      </c>
    </row>
    <row r="135" spans="1:8" x14ac:dyDescent="0.35">
      <c r="A135" s="1">
        <v>44231</v>
      </c>
      <c r="B135" t="s">
        <v>19</v>
      </c>
      <c r="C135" t="s">
        <v>20</v>
      </c>
      <c r="D135" t="s">
        <v>13</v>
      </c>
      <c r="E135" t="s">
        <v>8</v>
      </c>
      <c r="F135">
        <v>58</v>
      </c>
      <c r="G135">
        <v>2.1800000000000002</v>
      </c>
      <c r="H135">
        <f>SalesData[[#This Row],[Quantity]]*SalesData[[#This Row],[UnitPrice]]</f>
        <v>126.44000000000001</v>
      </c>
    </row>
    <row r="136" spans="1:8" x14ac:dyDescent="0.35">
      <c r="A136" s="1">
        <v>44234</v>
      </c>
      <c r="B136" t="s">
        <v>19</v>
      </c>
      <c r="C136" t="s">
        <v>20</v>
      </c>
      <c r="D136" t="s">
        <v>13</v>
      </c>
      <c r="E136" t="s">
        <v>14</v>
      </c>
      <c r="F136">
        <v>34</v>
      </c>
      <c r="G136">
        <v>1.8699999999999999</v>
      </c>
      <c r="H136">
        <f>SalesData[[#This Row],[Quantity]]*SalesData[[#This Row],[UnitPrice]]</f>
        <v>63.58</v>
      </c>
    </row>
    <row r="137" spans="1:8" x14ac:dyDescent="0.35">
      <c r="A137" s="1">
        <v>44237</v>
      </c>
      <c r="B137" t="s">
        <v>6</v>
      </c>
      <c r="C137" t="s">
        <v>18</v>
      </c>
      <c r="D137" t="s">
        <v>9</v>
      </c>
      <c r="E137" t="s">
        <v>12</v>
      </c>
      <c r="F137">
        <v>34</v>
      </c>
      <c r="G137">
        <v>1.77</v>
      </c>
      <c r="H137">
        <f>SalesData[[#This Row],[Quantity]]*SalesData[[#This Row],[UnitPrice]]</f>
        <v>60.18</v>
      </c>
    </row>
    <row r="138" spans="1:8" x14ac:dyDescent="0.35">
      <c r="A138" s="1">
        <v>44240</v>
      </c>
      <c r="B138" t="s">
        <v>6</v>
      </c>
      <c r="C138" t="s">
        <v>18</v>
      </c>
      <c r="D138" t="s">
        <v>16</v>
      </c>
      <c r="E138" t="s">
        <v>17</v>
      </c>
      <c r="F138">
        <v>21</v>
      </c>
      <c r="G138">
        <v>1.6800000000000002</v>
      </c>
      <c r="H138">
        <f>SalesData[[#This Row],[Quantity]]*SalesData[[#This Row],[UnitPrice]]</f>
        <v>35.28</v>
      </c>
    </row>
    <row r="139" spans="1:8" x14ac:dyDescent="0.35">
      <c r="A139" s="1">
        <v>44243</v>
      </c>
      <c r="B139" t="s">
        <v>19</v>
      </c>
      <c r="C139" t="s">
        <v>21</v>
      </c>
      <c r="D139" t="s">
        <v>13</v>
      </c>
      <c r="E139" t="s">
        <v>15</v>
      </c>
      <c r="F139">
        <v>29</v>
      </c>
      <c r="G139">
        <v>2.84</v>
      </c>
      <c r="H139">
        <f>SalesData[[#This Row],[Quantity]]*SalesData[[#This Row],[UnitPrice]]</f>
        <v>82.36</v>
      </c>
    </row>
    <row r="140" spans="1:8" x14ac:dyDescent="0.35">
      <c r="A140" s="1">
        <v>44246</v>
      </c>
      <c r="B140" t="s">
        <v>6</v>
      </c>
      <c r="C140" t="s">
        <v>7</v>
      </c>
      <c r="D140" t="s">
        <v>9</v>
      </c>
      <c r="E140" t="s">
        <v>12</v>
      </c>
      <c r="F140">
        <v>68</v>
      </c>
      <c r="G140">
        <v>1.77</v>
      </c>
      <c r="H140">
        <f>SalesData[[#This Row],[Quantity]]*SalesData[[#This Row],[UnitPrice]]</f>
        <v>120.36</v>
      </c>
    </row>
    <row r="141" spans="1:8" x14ac:dyDescent="0.35">
      <c r="A141" s="1">
        <v>44249</v>
      </c>
      <c r="B141" t="s">
        <v>6</v>
      </c>
      <c r="C141" t="s">
        <v>7</v>
      </c>
      <c r="D141" t="s">
        <v>16</v>
      </c>
      <c r="E141" t="s">
        <v>24</v>
      </c>
      <c r="F141">
        <v>31</v>
      </c>
      <c r="G141">
        <v>3.1500000000000004</v>
      </c>
      <c r="H141">
        <f>SalesData[[#This Row],[Quantity]]*SalesData[[#This Row],[UnitPrice]]</f>
        <v>97.65</v>
      </c>
    </row>
    <row r="142" spans="1:8" x14ac:dyDescent="0.35">
      <c r="A142" s="1">
        <v>44252</v>
      </c>
      <c r="B142" t="s">
        <v>19</v>
      </c>
      <c r="C142" t="s">
        <v>20</v>
      </c>
      <c r="D142" t="s">
        <v>13</v>
      </c>
      <c r="E142" t="s">
        <v>8</v>
      </c>
      <c r="F142">
        <v>30</v>
      </c>
      <c r="G142">
        <v>2.1800000000000002</v>
      </c>
      <c r="H142">
        <f>SalesData[[#This Row],[Quantity]]*SalesData[[#This Row],[UnitPrice]]</f>
        <v>65.400000000000006</v>
      </c>
    </row>
    <row r="143" spans="1:8" x14ac:dyDescent="0.35">
      <c r="A143" s="1">
        <v>44255</v>
      </c>
      <c r="B143" t="s">
        <v>19</v>
      </c>
      <c r="C143" t="s">
        <v>20</v>
      </c>
      <c r="D143" t="s">
        <v>13</v>
      </c>
      <c r="E143" t="s">
        <v>14</v>
      </c>
      <c r="F143">
        <v>232</v>
      </c>
      <c r="G143">
        <v>1.8699999999999999</v>
      </c>
      <c r="H143">
        <f>SalesData[[#This Row],[Quantity]]*SalesData[[#This Row],[UnitPrice]]</f>
        <v>433.84</v>
      </c>
    </row>
    <row r="144" spans="1:8" x14ac:dyDescent="0.35">
      <c r="A144" s="1">
        <v>44257</v>
      </c>
      <c r="B144" t="s">
        <v>6</v>
      </c>
      <c r="C144" t="s">
        <v>18</v>
      </c>
      <c r="D144" t="s">
        <v>9</v>
      </c>
      <c r="E144" t="s">
        <v>11</v>
      </c>
      <c r="F144">
        <v>68</v>
      </c>
      <c r="G144">
        <v>1.8699999999999999</v>
      </c>
      <c r="H144">
        <f>SalesData[[#This Row],[Quantity]]*SalesData[[#This Row],[UnitPrice]]</f>
        <v>127.16</v>
      </c>
    </row>
    <row r="145" spans="1:8" x14ac:dyDescent="0.35">
      <c r="A145" s="1">
        <v>44260</v>
      </c>
      <c r="B145" t="s">
        <v>6</v>
      </c>
      <c r="C145" t="s">
        <v>18</v>
      </c>
      <c r="D145" t="s">
        <v>13</v>
      </c>
      <c r="E145" t="s">
        <v>15</v>
      </c>
      <c r="F145">
        <v>97</v>
      </c>
      <c r="G145">
        <v>2.8400000000000003</v>
      </c>
      <c r="H145">
        <f>SalesData[[#This Row],[Quantity]]*SalesData[[#This Row],[UnitPrice]]</f>
        <v>275.48</v>
      </c>
    </row>
    <row r="146" spans="1:8" x14ac:dyDescent="0.35">
      <c r="A146" s="1">
        <v>44263</v>
      </c>
      <c r="B146" t="s">
        <v>19</v>
      </c>
      <c r="C146" t="s">
        <v>21</v>
      </c>
      <c r="D146" t="s">
        <v>9</v>
      </c>
      <c r="E146" t="s">
        <v>11</v>
      </c>
      <c r="F146">
        <v>86</v>
      </c>
      <c r="G146">
        <v>1.8699999999999999</v>
      </c>
      <c r="H146">
        <f>SalesData[[#This Row],[Quantity]]*SalesData[[#This Row],[UnitPrice]]</f>
        <v>160.82</v>
      </c>
    </row>
    <row r="147" spans="1:8" x14ac:dyDescent="0.35">
      <c r="A147" s="1">
        <v>44266</v>
      </c>
      <c r="B147" t="s">
        <v>19</v>
      </c>
      <c r="C147" t="s">
        <v>21</v>
      </c>
      <c r="D147" t="s">
        <v>16</v>
      </c>
      <c r="E147" t="s">
        <v>17</v>
      </c>
      <c r="F147">
        <v>41</v>
      </c>
      <c r="G147">
        <v>1.68</v>
      </c>
      <c r="H147">
        <f>SalesData[[#This Row],[Quantity]]*SalesData[[#This Row],[UnitPrice]]</f>
        <v>68.88</v>
      </c>
    </row>
    <row r="148" spans="1:8" x14ac:dyDescent="0.35">
      <c r="A148" s="1">
        <v>44269</v>
      </c>
      <c r="B148" t="s">
        <v>6</v>
      </c>
      <c r="C148" t="s">
        <v>7</v>
      </c>
      <c r="D148" t="s">
        <v>9</v>
      </c>
      <c r="E148" t="s">
        <v>12</v>
      </c>
      <c r="F148">
        <v>93</v>
      </c>
      <c r="G148">
        <v>1.7700000000000002</v>
      </c>
      <c r="H148">
        <f>SalesData[[#This Row],[Quantity]]*SalesData[[#This Row],[UnitPrice]]</f>
        <v>164.61</v>
      </c>
    </row>
    <row r="149" spans="1:8" x14ac:dyDescent="0.35">
      <c r="A149" s="1">
        <v>44272</v>
      </c>
      <c r="B149" t="s">
        <v>6</v>
      </c>
      <c r="C149" t="s">
        <v>7</v>
      </c>
      <c r="D149" t="s">
        <v>16</v>
      </c>
      <c r="E149" t="s">
        <v>17</v>
      </c>
      <c r="F149">
        <v>47</v>
      </c>
      <c r="G149">
        <v>1.68</v>
      </c>
      <c r="H149">
        <f>SalesData[[#This Row],[Quantity]]*SalesData[[#This Row],[UnitPrice]]</f>
        <v>78.959999999999994</v>
      </c>
    </row>
    <row r="150" spans="1:8" x14ac:dyDescent="0.35">
      <c r="A150" s="1">
        <v>44275</v>
      </c>
      <c r="B150" t="s">
        <v>19</v>
      </c>
      <c r="C150" t="s">
        <v>20</v>
      </c>
      <c r="D150" t="s">
        <v>9</v>
      </c>
      <c r="E150" t="s">
        <v>12</v>
      </c>
      <c r="F150">
        <v>103</v>
      </c>
      <c r="G150">
        <v>1.77</v>
      </c>
      <c r="H150">
        <f>SalesData[[#This Row],[Quantity]]*SalesData[[#This Row],[UnitPrice]]</f>
        <v>182.31</v>
      </c>
    </row>
    <row r="151" spans="1:8" x14ac:dyDescent="0.35">
      <c r="A151" s="1">
        <v>44278</v>
      </c>
      <c r="B151" t="s">
        <v>19</v>
      </c>
      <c r="C151" t="s">
        <v>20</v>
      </c>
      <c r="D151" t="s">
        <v>16</v>
      </c>
      <c r="E151" t="s">
        <v>17</v>
      </c>
      <c r="F151">
        <v>33</v>
      </c>
      <c r="G151">
        <v>1.68</v>
      </c>
      <c r="H151">
        <f>SalesData[[#This Row],[Quantity]]*SalesData[[#This Row],[UnitPrice]]</f>
        <v>55.44</v>
      </c>
    </row>
    <row r="152" spans="1:8" x14ac:dyDescent="0.35">
      <c r="A152" s="1">
        <v>44281</v>
      </c>
      <c r="B152" t="s">
        <v>6</v>
      </c>
      <c r="C152" t="s">
        <v>18</v>
      </c>
      <c r="D152" t="s">
        <v>9</v>
      </c>
      <c r="E152" t="s">
        <v>11</v>
      </c>
      <c r="F152">
        <v>57</v>
      </c>
      <c r="G152">
        <v>1.87</v>
      </c>
      <c r="H152">
        <f>SalesData[[#This Row],[Quantity]]*SalesData[[#This Row],[UnitPrice]]</f>
        <v>106.59</v>
      </c>
    </row>
    <row r="153" spans="1:8" x14ac:dyDescent="0.35">
      <c r="A153" s="1">
        <v>44284</v>
      </c>
      <c r="B153" t="s">
        <v>6</v>
      </c>
      <c r="C153" t="s">
        <v>18</v>
      </c>
      <c r="D153" t="s">
        <v>13</v>
      </c>
      <c r="E153" t="s">
        <v>15</v>
      </c>
      <c r="F153">
        <v>65</v>
      </c>
      <c r="G153">
        <v>2.84</v>
      </c>
      <c r="H153">
        <f>SalesData[[#This Row],[Quantity]]*SalesData[[#This Row],[UnitPrice]]</f>
        <v>184.6</v>
      </c>
    </row>
    <row r="154" spans="1:8" x14ac:dyDescent="0.35">
      <c r="A154" s="1">
        <v>44287</v>
      </c>
      <c r="B154" t="s">
        <v>19</v>
      </c>
      <c r="C154" t="s">
        <v>21</v>
      </c>
      <c r="D154" t="s">
        <v>9</v>
      </c>
      <c r="E154" t="s">
        <v>12</v>
      </c>
      <c r="F154">
        <v>118</v>
      </c>
      <c r="G154">
        <v>1.77</v>
      </c>
      <c r="H154">
        <f>SalesData[[#This Row],[Quantity]]*SalesData[[#This Row],[UnitPrice]]</f>
        <v>208.86</v>
      </c>
    </row>
    <row r="155" spans="1:8" x14ac:dyDescent="0.35">
      <c r="A155" s="1">
        <v>44290</v>
      </c>
      <c r="B155" t="s">
        <v>6</v>
      </c>
      <c r="C155" t="s">
        <v>7</v>
      </c>
      <c r="D155" t="s">
        <v>13</v>
      </c>
      <c r="E155" t="s">
        <v>8</v>
      </c>
      <c r="F155">
        <v>36</v>
      </c>
      <c r="G155">
        <v>2.1800000000000002</v>
      </c>
      <c r="H155">
        <f>SalesData[[#This Row],[Quantity]]*SalesData[[#This Row],[UnitPrice]]</f>
        <v>78.48</v>
      </c>
    </row>
    <row r="156" spans="1:8" x14ac:dyDescent="0.35">
      <c r="A156" s="1">
        <v>44293</v>
      </c>
      <c r="B156" t="s">
        <v>6</v>
      </c>
      <c r="C156" t="s">
        <v>7</v>
      </c>
      <c r="D156" t="s">
        <v>13</v>
      </c>
      <c r="E156" t="s">
        <v>15</v>
      </c>
      <c r="F156">
        <v>123</v>
      </c>
      <c r="G156">
        <v>2.84</v>
      </c>
      <c r="H156">
        <f>SalesData[[#This Row],[Quantity]]*SalesData[[#This Row],[UnitPrice]]</f>
        <v>349.32</v>
      </c>
    </row>
    <row r="157" spans="1:8" x14ac:dyDescent="0.35">
      <c r="A157" s="1">
        <v>44296</v>
      </c>
      <c r="B157" t="s">
        <v>19</v>
      </c>
      <c r="C157" t="s">
        <v>20</v>
      </c>
      <c r="D157" t="s">
        <v>9</v>
      </c>
      <c r="E157" t="s">
        <v>12</v>
      </c>
      <c r="F157">
        <v>90</v>
      </c>
      <c r="G157">
        <v>1.77</v>
      </c>
      <c r="H157">
        <f>SalesData[[#This Row],[Quantity]]*SalesData[[#This Row],[UnitPrice]]</f>
        <v>159.30000000000001</v>
      </c>
    </row>
    <row r="158" spans="1:8" x14ac:dyDescent="0.35">
      <c r="A158" s="1">
        <v>44299</v>
      </c>
      <c r="B158" t="s">
        <v>19</v>
      </c>
      <c r="C158" t="s">
        <v>20</v>
      </c>
      <c r="D158" t="s">
        <v>22</v>
      </c>
      <c r="E158" t="s">
        <v>23</v>
      </c>
      <c r="F158">
        <v>21</v>
      </c>
      <c r="G158">
        <v>3.49</v>
      </c>
      <c r="H158">
        <f>SalesData[[#This Row],[Quantity]]*SalesData[[#This Row],[UnitPrice]]</f>
        <v>73.290000000000006</v>
      </c>
    </row>
    <row r="159" spans="1:8" x14ac:dyDescent="0.35">
      <c r="A159" s="1">
        <v>44302</v>
      </c>
      <c r="B159" t="s">
        <v>6</v>
      </c>
      <c r="C159" t="s">
        <v>18</v>
      </c>
      <c r="D159" t="s">
        <v>9</v>
      </c>
      <c r="E159" t="s">
        <v>12</v>
      </c>
      <c r="F159">
        <v>48</v>
      </c>
      <c r="G159">
        <v>1.7699999999999998</v>
      </c>
      <c r="H159">
        <f>SalesData[[#This Row],[Quantity]]*SalesData[[#This Row],[UnitPrice]]</f>
        <v>84.96</v>
      </c>
    </row>
    <row r="160" spans="1:8" x14ac:dyDescent="0.35">
      <c r="A160" s="1">
        <v>44305</v>
      </c>
      <c r="B160" t="s">
        <v>6</v>
      </c>
      <c r="C160" t="s">
        <v>18</v>
      </c>
      <c r="D160" t="s">
        <v>16</v>
      </c>
      <c r="E160" t="s">
        <v>17</v>
      </c>
      <c r="F160">
        <v>24</v>
      </c>
      <c r="G160">
        <v>1.68</v>
      </c>
      <c r="H160">
        <f>SalesData[[#This Row],[Quantity]]*SalesData[[#This Row],[UnitPrice]]</f>
        <v>40.32</v>
      </c>
    </row>
    <row r="161" spans="1:8" x14ac:dyDescent="0.35">
      <c r="A161" s="1">
        <v>44308</v>
      </c>
      <c r="B161" t="s">
        <v>19</v>
      </c>
      <c r="C161" t="s">
        <v>21</v>
      </c>
      <c r="D161" t="s">
        <v>13</v>
      </c>
      <c r="E161" t="s">
        <v>14</v>
      </c>
      <c r="F161">
        <v>67</v>
      </c>
      <c r="G161">
        <v>1.87</v>
      </c>
      <c r="H161">
        <f>SalesData[[#This Row],[Quantity]]*SalesData[[#This Row],[UnitPrice]]</f>
        <v>125.29</v>
      </c>
    </row>
    <row r="162" spans="1:8" x14ac:dyDescent="0.35">
      <c r="A162" s="1">
        <v>44311</v>
      </c>
      <c r="B162" t="s">
        <v>6</v>
      </c>
      <c r="C162" t="s">
        <v>7</v>
      </c>
      <c r="D162" t="s">
        <v>9</v>
      </c>
      <c r="E162" t="s">
        <v>11</v>
      </c>
      <c r="F162">
        <v>27</v>
      </c>
      <c r="G162">
        <v>1.87</v>
      </c>
      <c r="H162">
        <f>SalesData[[#This Row],[Quantity]]*SalesData[[#This Row],[UnitPrice]]</f>
        <v>50.49</v>
      </c>
    </row>
    <row r="163" spans="1:8" x14ac:dyDescent="0.35">
      <c r="A163" s="1">
        <v>44314</v>
      </c>
      <c r="B163" t="s">
        <v>6</v>
      </c>
      <c r="C163" t="s">
        <v>7</v>
      </c>
      <c r="D163" t="s">
        <v>13</v>
      </c>
      <c r="E163" t="s">
        <v>15</v>
      </c>
      <c r="F163">
        <v>129</v>
      </c>
      <c r="G163">
        <v>2.8400000000000003</v>
      </c>
      <c r="H163">
        <f>SalesData[[#This Row],[Quantity]]*SalesData[[#This Row],[UnitPrice]]</f>
        <v>366.36</v>
      </c>
    </row>
    <row r="164" spans="1:8" x14ac:dyDescent="0.35">
      <c r="A164" s="1">
        <v>44317</v>
      </c>
      <c r="B164" t="s">
        <v>19</v>
      </c>
      <c r="C164" t="s">
        <v>20</v>
      </c>
      <c r="D164" t="s">
        <v>13</v>
      </c>
      <c r="E164" t="s">
        <v>8</v>
      </c>
      <c r="F164">
        <v>77</v>
      </c>
      <c r="G164">
        <v>2.1800000000000002</v>
      </c>
      <c r="H164">
        <f>SalesData[[#This Row],[Quantity]]*SalesData[[#This Row],[UnitPrice]]</f>
        <v>167.86</v>
      </c>
    </row>
    <row r="165" spans="1:8" x14ac:dyDescent="0.35">
      <c r="A165" s="1">
        <v>44320</v>
      </c>
      <c r="B165" t="s">
        <v>19</v>
      </c>
      <c r="C165" t="s">
        <v>20</v>
      </c>
      <c r="D165" t="s">
        <v>13</v>
      </c>
      <c r="E165" t="s">
        <v>14</v>
      </c>
      <c r="F165">
        <v>58</v>
      </c>
      <c r="G165">
        <v>1.8699999999999999</v>
      </c>
      <c r="H165">
        <f>SalesData[[#This Row],[Quantity]]*SalesData[[#This Row],[UnitPrice]]</f>
        <v>108.46</v>
      </c>
    </row>
    <row r="166" spans="1:8" x14ac:dyDescent="0.35">
      <c r="A166" s="1">
        <v>44323</v>
      </c>
      <c r="B166" t="s">
        <v>6</v>
      </c>
      <c r="C166" t="s">
        <v>18</v>
      </c>
      <c r="D166" t="s">
        <v>9</v>
      </c>
      <c r="E166" t="s">
        <v>11</v>
      </c>
      <c r="F166">
        <v>47</v>
      </c>
      <c r="G166">
        <v>1.87</v>
      </c>
      <c r="H166">
        <f>SalesData[[#This Row],[Quantity]]*SalesData[[#This Row],[UnitPrice]]</f>
        <v>87.89</v>
      </c>
    </row>
    <row r="167" spans="1:8" x14ac:dyDescent="0.35">
      <c r="A167" s="1">
        <v>44326</v>
      </c>
      <c r="B167" t="s">
        <v>6</v>
      </c>
      <c r="C167" t="s">
        <v>18</v>
      </c>
      <c r="D167" t="s">
        <v>13</v>
      </c>
      <c r="E167" t="s">
        <v>15</v>
      </c>
      <c r="F167">
        <v>33</v>
      </c>
      <c r="G167">
        <v>2.84</v>
      </c>
      <c r="H167">
        <f>SalesData[[#This Row],[Quantity]]*SalesData[[#This Row],[UnitPrice]]</f>
        <v>93.72</v>
      </c>
    </row>
    <row r="168" spans="1:8" x14ac:dyDescent="0.35">
      <c r="A168" s="1">
        <v>44329</v>
      </c>
      <c r="B168" t="s">
        <v>19</v>
      </c>
      <c r="C168" t="s">
        <v>21</v>
      </c>
      <c r="D168" t="s">
        <v>13</v>
      </c>
      <c r="E168" t="s">
        <v>14</v>
      </c>
      <c r="F168">
        <v>82</v>
      </c>
      <c r="G168">
        <v>1.87</v>
      </c>
      <c r="H168">
        <f>SalesData[[#This Row],[Quantity]]*SalesData[[#This Row],[UnitPrice]]</f>
        <v>153.34</v>
      </c>
    </row>
    <row r="169" spans="1:8" x14ac:dyDescent="0.35">
      <c r="A169" s="1">
        <v>44332</v>
      </c>
      <c r="B169" t="s">
        <v>6</v>
      </c>
      <c r="C169" t="s">
        <v>7</v>
      </c>
      <c r="D169" t="s">
        <v>9</v>
      </c>
      <c r="E169" t="s">
        <v>12</v>
      </c>
      <c r="F169">
        <v>58</v>
      </c>
      <c r="G169">
        <v>1.77</v>
      </c>
      <c r="H169">
        <f>SalesData[[#This Row],[Quantity]]*SalesData[[#This Row],[UnitPrice]]</f>
        <v>102.66</v>
      </c>
    </row>
    <row r="170" spans="1:8" x14ac:dyDescent="0.35">
      <c r="A170" s="1">
        <v>44335</v>
      </c>
      <c r="B170" t="s">
        <v>6</v>
      </c>
      <c r="C170" t="s">
        <v>7</v>
      </c>
      <c r="D170" t="s">
        <v>16</v>
      </c>
      <c r="E170" t="s">
        <v>24</v>
      </c>
      <c r="F170">
        <v>30</v>
      </c>
      <c r="G170">
        <v>3.15</v>
      </c>
      <c r="H170">
        <f>SalesData[[#This Row],[Quantity]]*SalesData[[#This Row],[UnitPrice]]</f>
        <v>94.5</v>
      </c>
    </row>
    <row r="171" spans="1:8" x14ac:dyDescent="0.35">
      <c r="A171" s="1">
        <v>44338</v>
      </c>
      <c r="B171" t="s">
        <v>19</v>
      </c>
      <c r="C171" t="s">
        <v>20</v>
      </c>
      <c r="D171" t="s">
        <v>13</v>
      </c>
      <c r="E171" t="s">
        <v>14</v>
      </c>
      <c r="F171">
        <v>43</v>
      </c>
      <c r="G171">
        <v>1.8699999999999999</v>
      </c>
      <c r="H171">
        <f>SalesData[[#This Row],[Quantity]]*SalesData[[#This Row],[UnitPrice]]</f>
        <v>80.41</v>
      </c>
    </row>
    <row r="172" spans="1:8" x14ac:dyDescent="0.35">
      <c r="A172" s="1">
        <v>44341</v>
      </c>
      <c r="B172" t="s">
        <v>6</v>
      </c>
      <c r="C172" t="s">
        <v>18</v>
      </c>
      <c r="D172" t="s">
        <v>9</v>
      </c>
      <c r="E172" t="s">
        <v>12</v>
      </c>
      <c r="F172">
        <v>84</v>
      </c>
      <c r="G172">
        <v>1.77</v>
      </c>
      <c r="H172">
        <f>SalesData[[#This Row],[Quantity]]*SalesData[[#This Row],[UnitPrice]]</f>
        <v>148.68</v>
      </c>
    </row>
    <row r="173" spans="1:8" x14ac:dyDescent="0.35">
      <c r="A173" s="1">
        <v>44344</v>
      </c>
      <c r="B173" t="s">
        <v>19</v>
      </c>
      <c r="C173" t="s">
        <v>21</v>
      </c>
      <c r="D173" t="s">
        <v>13</v>
      </c>
      <c r="E173" t="s">
        <v>8</v>
      </c>
      <c r="F173">
        <v>36</v>
      </c>
      <c r="G173">
        <v>2.1800000000000002</v>
      </c>
      <c r="H173">
        <f>SalesData[[#This Row],[Quantity]]*SalesData[[#This Row],[UnitPrice]]</f>
        <v>78.48</v>
      </c>
    </row>
    <row r="174" spans="1:8" x14ac:dyDescent="0.35">
      <c r="A174" s="1">
        <v>44347</v>
      </c>
      <c r="B174" t="s">
        <v>19</v>
      </c>
      <c r="C174" t="s">
        <v>21</v>
      </c>
      <c r="D174" t="s">
        <v>13</v>
      </c>
      <c r="E174" t="s">
        <v>15</v>
      </c>
      <c r="F174">
        <v>44</v>
      </c>
      <c r="G174">
        <v>2.84</v>
      </c>
      <c r="H174">
        <f>SalesData[[#This Row],[Quantity]]*SalesData[[#This Row],[UnitPrice]]</f>
        <v>124.96</v>
      </c>
    </row>
    <row r="175" spans="1:8" x14ac:dyDescent="0.35">
      <c r="A175" s="1">
        <v>44350</v>
      </c>
      <c r="B175" t="s">
        <v>6</v>
      </c>
      <c r="C175" t="s">
        <v>7</v>
      </c>
      <c r="D175" t="s">
        <v>9</v>
      </c>
      <c r="E175" t="s">
        <v>11</v>
      </c>
      <c r="F175">
        <v>27</v>
      </c>
      <c r="G175">
        <v>1.87</v>
      </c>
      <c r="H175">
        <f>SalesData[[#This Row],[Quantity]]*SalesData[[#This Row],[UnitPrice]]</f>
        <v>50.49</v>
      </c>
    </row>
    <row r="176" spans="1:8" x14ac:dyDescent="0.35">
      <c r="A176" s="1">
        <v>44353</v>
      </c>
      <c r="B176" t="s">
        <v>6</v>
      </c>
      <c r="C176" t="s">
        <v>7</v>
      </c>
      <c r="D176" t="s">
        <v>13</v>
      </c>
      <c r="E176" t="s">
        <v>15</v>
      </c>
      <c r="F176">
        <v>120</v>
      </c>
      <c r="G176">
        <v>2.8400000000000003</v>
      </c>
      <c r="H176">
        <f>SalesData[[#This Row],[Quantity]]*SalesData[[#This Row],[UnitPrice]]</f>
        <v>340.8</v>
      </c>
    </row>
    <row r="177" spans="1:8" x14ac:dyDescent="0.35">
      <c r="A177" s="1">
        <v>44356</v>
      </c>
      <c r="B177" t="s">
        <v>6</v>
      </c>
      <c r="C177" t="s">
        <v>7</v>
      </c>
      <c r="D177" t="s">
        <v>22</v>
      </c>
      <c r="E177" t="s">
        <v>23</v>
      </c>
      <c r="F177">
        <v>26</v>
      </c>
      <c r="G177">
        <v>3.4899999999999998</v>
      </c>
      <c r="H177">
        <f>SalesData[[#This Row],[Quantity]]*SalesData[[#This Row],[UnitPrice]]</f>
        <v>90.74</v>
      </c>
    </row>
    <row r="178" spans="1:8" x14ac:dyDescent="0.35">
      <c r="A178" s="1">
        <v>44359</v>
      </c>
      <c r="B178" t="s">
        <v>19</v>
      </c>
      <c r="C178" t="s">
        <v>20</v>
      </c>
      <c r="D178" t="s">
        <v>9</v>
      </c>
      <c r="E178" t="s">
        <v>12</v>
      </c>
      <c r="F178">
        <v>73</v>
      </c>
      <c r="G178">
        <v>1.77</v>
      </c>
      <c r="H178">
        <f>SalesData[[#This Row],[Quantity]]*SalesData[[#This Row],[UnitPrice]]</f>
        <v>129.21</v>
      </c>
    </row>
    <row r="179" spans="1:8" x14ac:dyDescent="0.35">
      <c r="A179" s="1">
        <v>44362</v>
      </c>
      <c r="B179" t="s">
        <v>6</v>
      </c>
      <c r="C179" t="s">
        <v>18</v>
      </c>
      <c r="D179" t="s">
        <v>9</v>
      </c>
      <c r="E179" t="s">
        <v>11</v>
      </c>
      <c r="F179">
        <v>38</v>
      </c>
      <c r="G179">
        <v>1.87</v>
      </c>
      <c r="H179">
        <f>SalesData[[#This Row],[Quantity]]*SalesData[[#This Row],[UnitPrice]]</f>
        <v>71.06</v>
      </c>
    </row>
    <row r="180" spans="1:8" x14ac:dyDescent="0.35">
      <c r="A180" s="1">
        <v>44365</v>
      </c>
      <c r="B180" t="s">
        <v>6</v>
      </c>
      <c r="C180" t="s">
        <v>18</v>
      </c>
      <c r="D180" t="s">
        <v>13</v>
      </c>
      <c r="E180" t="s">
        <v>15</v>
      </c>
      <c r="F180">
        <v>40</v>
      </c>
      <c r="G180">
        <v>2.84</v>
      </c>
      <c r="H180">
        <f>SalesData[[#This Row],[Quantity]]*SalesData[[#This Row],[UnitPrice]]</f>
        <v>113.6</v>
      </c>
    </row>
    <row r="181" spans="1:8" x14ac:dyDescent="0.35">
      <c r="A181" s="1">
        <v>44368</v>
      </c>
      <c r="B181" t="s">
        <v>19</v>
      </c>
      <c r="C181" t="s">
        <v>21</v>
      </c>
      <c r="D181" t="s">
        <v>9</v>
      </c>
      <c r="E181" t="s">
        <v>12</v>
      </c>
      <c r="F181">
        <v>41</v>
      </c>
      <c r="G181">
        <v>1.7699999999999998</v>
      </c>
      <c r="H181">
        <f>SalesData[[#This Row],[Quantity]]*SalesData[[#This Row],[UnitPrice]]</f>
        <v>72.569999999999993</v>
      </c>
    </row>
    <row r="182" spans="1:8" x14ac:dyDescent="0.35">
      <c r="A182" s="1">
        <v>44371</v>
      </c>
      <c r="B182" t="s">
        <v>6</v>
      </c>
      <c r="C182" t="s">
        <v>7</v>
      </c>
      <c r="D182" t="s">
        <v>9</v>
      </c>
      <c r="E182" t="s">
        <v>10</v>
      </c>
      <c r="F182">
        <v>27</v>
      </c>
      <c r="G182">
        <v>2.27</v>
      </c>
      <c r="H182">
        <f>SalesData[[#This Row],[Quantity]]*SalesData[[#This Row],[UnitPrice]]</f>
        <v>61.29</v>
      </c>
    </row>
    <row r="183" spans="1:8" x14ac:dyDescent="0.35">
      <c r="A183" s="1">
        <v>44374</v>
      </c>
      <c r="B183" t="s">
        <v>6</v>
      </c>
      <c r="C183" t="s">
        <v>7</v>
      </c>
      <c r="D183" t="s">
        <v>13</v>
      </c>
      <c r="E183" t="s">
        <v>14</v>
      </c>
      <c r="F183">
        <v>38</v>
      </c>
      <c r="G183">
        <v>1.87</v>
      </c>
      <c r="H183">
        <f>SalesData[[#This Row],[Quantity]]*SalesData[[#This Row],[UnitPrice]]</f>
        <v>71.06</v>
      </c>
    </row>
    <row r="184" spans="1:8" x14ac:dyDescent="0.35">
      <c r="A184" s="1">
        <v>44377</v>
      </c>
      <c r="B184" t="s">
        <v>6</v>
      </c>
      <c r="C184" t="s">
        <v>7</v>
      </c>
      <c r="D184" t="s">
        <v>22</v>
      </c>
      <c r="E184" t="s">
        <v>23</v>
      </c>
      <c r="F184">
        <v>34</v>
      </c>
      <c r="G184">
        <v>3.4899999999999998</v>
      </c>
      <c r="H184">
        <f>SalesData[[#This Row],[Quantity]]*SalesData[[#This Row],[UnitPrice]]</f>
        <v>118.66</v>
      </c>
    </row>
    <row r="185" spans="1:8" x14ac:dyDescent="0.35">
      <c r="A185" s="1">
        <v>44380</v>
      </c>
      <c r="B185" t="s">
        <v>19</v>
      </c>
      <c r="C185" t="s">
        <v>20</v>
      </c>
      <c r="D185" t="s">
        <v>9</v>
      </c>
      <c r="E185" t="s">
        <v>11</v>
      </c>
      <c r="F185">
        <v>65</v>
      </c>
      <c r="G185">
        <v>1.8699999999999999</v>
      </c>
      <c r="H185">
        <f>SalesData[[#This Row],[Quantity]]*SalesData[[#This Row],[UnitPrice]]</f>
        <v>121.55</v>
      </c>
    </row>
    <row r="186" spans="1:8" x14ac:dyDescent="0.35">
      <c r="A186" s="1">
        <v>44383</v>
      </c>
      <c r="B186" t="s">
        <v>19</v>
      </c>
      <c r="C186" t="s">
        <v>20</v>
      </c>
      <c r="D186" t="s">
        <v>13</v>
      </c>
      <c r="E186" t="s">
        <v>15</v>
      </c>
      <c r="F186">
        <v>60</v>
      </c>
      <c r="G186">
        <v>2.8400000000000003</v>
      </c>
      <c r="H186">
        <f>SalesData[[#This Row],[Quantity]]*SalesData[[#This Row],[UnitPrice]]</f>
        <v>170.4</v>
      </c>
    </row>
    <row r="187" spans="1:8" x14ac:dyDescent="0.35">
      <c r="A187" s="1">
        <v>44386</v>
      </c>
      <c r="B187" t="s">
        <v>6</v>
      </c>
      <c r="C187" t="s">
        <v>18</v>
      </c>
      <c r="D187" t="s">
        <v>13</v>
      </c>
      <c r="E187" t="s">
        <v>8</v>
      </c>
      <c r="F187">
        <v>37</v>
      </c>
      <c r="G187">
        <v>2.1799999999999997</v>
      </c>
      <c r="H187">
        <f>SalesData[[#This Row],[Quantity]]*SalesData[[#This Row],[UnitPrice]]</f>
        <v>80.66</v>
      </c>
    </row>
    <row r="188" spans="1:8" x14ac:dyDescent="0.35">
      <c r="A188" s="1">
        <v>44389</v>
      </c>
      <c r="B188" t="s">
        <v>6</v>
      </c>
      <c r="C188" t="s">
        <v>18</v>
      </c>
      <c r="D188" t="s">
        <v>13</v>
      </c>
      <c r="E188" t="s">
        <v>14</v>
      </c>
      <c r="F188">
        <v>40</v>
      </c>
      <c r="G188">
        <v>1.8699999999999999</v>
      </c>
      <c r="H188">
        <f>SalesData[[#This Row],[Quantity]]*SalesData[[#This Row],[UnitPrice]]</f>
        <v>74.8</v>
      </c>
    </row>
    <row r="189" spans="1:8" x14ac:dyDescent="0.35">
      <c r="A189" s="1">
        <v>44392</v>
      </c>
      <c r="B189" t="s">
        <v>19</v>
      </c>
      <c r="C189" t="s">
        <v>21</v>
      </c>
      <c r="D189" t="s">
        <v>9</v>
      </c>
      <c r="E189" t="s">
        <v>11</v>
      </c>
      <c r="F189">
        <v>26</v>
      </c>
      <c r="G189">
        <v>1.8699999999999999</v>
      </c>
      <c r="H189">
        <f>SalesData[[#This Row],[Quantity]]*SalesData[[#This Row],[UnitPrice]]</f>
        <v>48.62</v>
      </c>
    </row>
    <row r="190" spans="1:8" x14ac:dyDescent="0.35">
      <c r="A190" s="1">
        <v>44395</v>
      </c>
      <c r="B190" t="s">
        <v>6</v>
      </c>
      <c r="C190" t="s">
        <v>7</v>
      </c>
      <c r="D190" t="s">
        <v>9</v>
      </c>
      <c r="E190" t="s">
        <v>10</v>
      </c>
      <c r="F190">
        <v>22</v>
      </c>
      <c r="G190">
        <v>2.27</v>
      </c>
      <c r="H190">
        <f>SalesData[[#This Row],[Quantity]]*SalesData[[#This Row],[UnitPrice]]</f>
        <v>49.94</v>
      </c>
    </row>
    <row r="191" spans="1:8" x14ac:dyDescent="0.35">
      <c r="A191" s="1">
        <v>44398</v>
      </c>
      <c r="B191" t="s">
        <v>6</v>
      </c>
      <c r="C191" t="s">
        <v>7</v>
      </c>
      <c r="D191" t="s">
        <v>13</v>
      </c>
      <c r="E191" t="s">
        <v>14</v>
      </c>
      <c r="F191">
        <v>32</v>
      </c>
      <c r="G191">
        <v>1.87</v>
      </c>
      <c r="H191">
        <f>SalesData[[#This Row],[Quantity]]*SalesData[[#This Row],[UnitPrice]]</f>
        <v>59.84</v>
      </c>
    </row>
    <row r="192" spans="1:8" x14ac:dyDescent="0.35">
      <c r="A192" s="1">
        <v>44401</v>
      </c>
      <c r="B192" t="s">
        <v>6</v>
      </c>
      <c r="C192" t="s">
        <v>7</v>
      </c>
      <c r="D192" t="s">
        <v>22</v>
      </c>
      <c r="E192" t="s">
        <v>23</v>
      </c>
      <c r="F192">
        <v>23</v>
      </c>
      <c r="G192">
        <v>3.4899999999999998</v>
      </c>
      <c r="H192">
        <f>SalesData[[#This Row],[Quantity]]*SalesData[[#This Row],[UnitPrice]]</f>
        <v>80.27</v>
      </c>
    </row>
    <row r="193" spans="1:8" x14ac:dyDescent="0.35">
      <c r="A193" s="1">
        <v>44404</v>
      </c>
      <c r="B193" t="s">
        <v>19</v>
      </c>
      <c r="C193" t="s">
        <v>20</v>
      </c>
      <c r="D193" t="s">
        <v>13</v>
      </c>
      <c r="E193" t="s">
        <v>8</v>
      </c>
      <c r="F193">
        <v>20</v>
      </c>
      <c r="G193">
        <v>2.1800000000000002</v>
      </c>
      <c r="H193">
        <f>SalesData[[#This Row],[Quantity]]*SalesData[[#This Row],[UnitPrice]]</f>
        <v>43.6</v>
      </c>
    </row>
    <row r="194" spans="1:8" x14ac:dyDescent="0.35">
      <c r="A194" s="1">
        <v>44407</v>
      </c>
      <c r="B194" t="s">
        <v>19</v>
      </c>
      <c r="C194" t="s">
        <v>20</v>
      </c>
      <c r="D194" t="s">
        <v>13</v>
      </c>
      <c r="E194" t="s">
        <v>14</v>
      </c>
      <c r="F194">
        <v>64</v>
      </c>
      <c r="G194">
        <v>1.87</v>
      </c>
      <c r="H194">
        <f>SalesData[[#This Row],[Quantity]]*SalesData[[#This Row],[UnitPrice]]</f>
        <v>119.68</v>
      </c>
    </row>
    <row r="195" spans="1:8" x14ac:dyDescent="0.35">
      <c r="A195" s="1">
        <v>44410</v>
      </c>
      <c r="B195" t="s">
        <v>6</v>
      </c>
      <c r="C195" t="s">
        <v>18</v>
      </c>
      <c r="D195" t="s">
        <v>9</v>
      </c>
      <c r="E195" t="s">
        <v>12</v>
      </c>
      <c r="F195">
        <v>71</v>
      </c>
      <c r="G195">
        <v>1.77</v>
      </c>
      <c r="H195">
        <f>SalesData[[#This Row],[Quantity]]*SalesData[[#This Row],[UnitPrice]]</f>
        <v>125.67</v>
      </c>
    </row>
    <row r="196" spans="1:8" x14ac:dyDescent="0.35">
      <c r="A196" s="1">
        <v>44413</v>
      </c>
      <c r="B196" t="s">
        <v>19</v>
      </c>
      <c r="C196" t="s">
        <v>21</v>
      </c>
      <c r="D196" t="s">
        <v>13</v>
      </c>
      <c r="E196" t="s">
        <v>8</v>
      </c>
      <c r="F196">
        <v>90</v>
      </c>
      <c r="G196">
        <v>2.1799999999999997</v>
      </c>
      <c r="H196">
        <f>SalesData[[#This Row],[Quantity]]*SalesData[[#This Row],[UnitPrice]]</f>
        <v>196.2</v>
      </c>
    </row>
    <row r="197" spans="1:8" x14ac:dyDescent="0.35">
      <c r="A197" s="1">
        <v>44416</v>
      </c>
      <c r="B197" t="s">
        <v>19</v>
      </c>
      <c r="C197" t="s">
        <v>21</v>
      </c>
      <c r="D197" t="s">
        <v>13</v>
      </c>
      <c r="E197" t="s">
        <v>15</v>
      </c>
      <c r="F197">
        <v>38</v>
      </c>
      <c r="G197">
        <v>2.84</v>
      </c>
      <c r="H197">
        <f>SalesData[[#This Row],[Quantity]]*SalesData[[#This Row],[UnitPrice]]</f>
        <v>107.91999999999999</v>
      </c>
    </row>
    <row r="198" spans="1:8" x14ac:dyDescent="0.35">
      <c r="A198" s="1">
        <v>44419</v>
      </c>
      <c r="B198" t="s">
        <v>6</v>
      </c>
      <c r="C198" t="s">
        <v>7</v>
      </c>
      <c r="D198" t="s">
        <v>9</v>
      </c>
      <c r="E198" t="s">
        <v>12</v>
      </c>
      <c r="F198">
        <v>55</v>
      </c>
      <c r="G198">
        <v>1.7699999999999998</v>
      </c>
      <c r="H198">
        <f>SalesData[[#This Row],[Quantity]]*SalesData[[#This Row],[UnitPrice]]</f>
        <v>97.35</v>
      </c>
    </row>
    <row r="199" spans="1:8" x14ac:dyDescent="0.35">
      <c r="A199" s="1">
        <v>44422</v>
      </c>
      <c r="B199" t="s">
        <v>6</v>
      </c>
      <c r="C199" t="s">
        <v>7</v>
      </c>
      <c r="D199" t="s">
        <v>16</v>
      </c>
      <c r="E199" t="s">
        <v>24</v>
      </c>
      <c r="F199">
        <v>22</v>
      </c>
      <c r="G199">
        <v>3.15</v>
      </c>
      <c r="H199">
        <f>SalesData[[#This Row],[Quantity]]*SalesData[[#This Row],[UnitPrice]]</f>
        <v>69.3</v>
      </c>
    </row>
    <row r="200" spans="1:8" x14ac:dyDescent="0.35">
      <c r="A200" s="1">
        <v>44425</v>
      </c>
      <c r="B200" t="s">
        <v>19</v>
      </c>
      <c r="C200" t="s">
        <v>20</v>
      </c>
      <c r="D200" t="s">
        <v>9</v>
      </c>
      <c r="E200" t="s">
        <v>12</v>
      </c>
      <c r="F200">
        <v>34</v>
      </c>
      <c r="G200">
        <v>1.77</v>
      </c>
      <c r="H200">
        <f>SalesData[[#This Row],[Quantity]]*SalesData[[#This Row],[UnitPrice]]</f>
        <v>60.18</v>
      </c>
    </row>
    <row r="201" spans="1:8" x14ac:dyDescent="0.35">
      <c r="A201" s="1">
        <v>44428</v>
      </c>
      <c r="B201" t="s">
        <v>6</v>
      </c>
      <c r="C201" t="s">
        <v>18</v>
      </c>
      <c r="D201" t="s">
        <v>9</v>
      </c>
      <c r="E201" t="s">
        <v>11</v>
      </c>
      <c r="F201">
        <v>39</v>
      </c>
      <c r="G201">
        <v>1.87</v>
      </c>
      <c r="H201">
        <f>SalesData[[#This Row],[Quantity]]*SalesData[[#This Row],[UnitPrice]]</f>
        <v>72.930000000000007</v>
      </c>
    </row>
    <row r="202" spans="1:8" x14ac:dyDescent="0.35">
      <c r="A202" s="1">
        <v>44431</v>
      </c>
      <c r="B202" t="s">
        <v>6</v>
      </c>
      <c r="C202" t="s">
        <v>18</v>
      </c>
      <c r="D202" t="s">
        <v>13</v>
      </c>
      <c r="E202" t="s">
        <v>15</v>
      </c>
      <c r="F202">
        <v>41</v>
      </c>
      <c r="G202">
        <v>2.84</v>
      </c>
      <c r="H202">
        <f>SalesData[[#This Row],[Quantity]]*SalesData[[#This Row],[UnitPrice]]</f>
        <v>116.44</v>
      </c>
    </row>
    <row r="203" spans="1:8" x14ac:dyDescent="0.35">
      <c r="A203" s="1">
        <v>44434</v>
      </c>
      <c r="B203" t="s">
        <v>19</v>
      </c>
      <c r="C203" t="s">
        <v>21</v>
      </c>
      <c r="D203" t="s">
        <v>9</v>
      </c>
      <c r="E203" t="s">
        <v>12</v>
      </c>
      <c r="F203">
        <v>41</v>
      </c>
      <c r="G203">
        <v>1.7699999999999998</v>
      </c>
      <c r="H203">
        <f>SalesData[[#This Row],[Quantity]]*SalesData[[#This Row],[UnitPrice]]</f>
        <v>72.569999999999993</v>
      </c>
    </row>
    <row r="204" spans="1:8" x14ac:dyDescent="0.35">
      <c r="A204" s="1">
        <v>44437</v>
      </c>
      <c r="B204" t="s">
        <v>6</v>
      </c>
      <c r="C204" t="s">
        <v>7</v>
      </c>
      <c r="D204" t="s">
        <v>13</v>
      </c>
      <c r="E204" t="s">
        <v>8</v>
      </c>
      <c r="F204">
        <v>136</v>
      </c>
      <c r="G204">
        <v>2.1800000000000002</v>
      </c>
      <c r="H204">
        <f>SalesData[[#This Row],[Quantity]]*SalesData[[#This Row],[UnitPrice]]</f>
        <v>296.48</v>
      </c>
    </row>
    <row r="205" spans="1:8" x14ac:dyDescent="0.35">
      <c r="A205" s="1">
        <v>44440</v>
      </c>
      <c r="B205" t="s">
        <v>6</v>
      </c>
      <c r="C205" t="s">
        <v>7</v>
      </c>
      <c r="D205" t="s">
        <v>9</v>
      </c>
      <c r="E205" t="s">
        <v>12</v>
      </c>
      <c r="F205">
        <v>25</v>
      </c>
      <c r="G205">
        <v>1.77</v>
      </c>
      <c r="H205">
        <f>SalesData[[#This Row],[Quantity]]*SalesData[[#This Row],[UnitPrice]]</f>
        <v>44.25</v>
      </c>
    </row>
    <row r="206" spans="1:8" x14ac:dyDescent="0.35">
      <c r="A206" s="1">
        <v>44443</v>
      </c>
      <c r="B206" t="s">
        <v>6</v>
      </c>
      <c r="C206" t="s">
        <v>7</v>
      </c>
      <c r="D206" t="s">
        <v>16</v>
      </c>
      <c r="E206" t="s">
        <v>24</v>
      </c>
      <c r="F206">
        <v>26</v>
      </c>
      <c r="G206">
        <v>3.1500000000000004</v>
      </c>
      <c r="H206">
        <f>SalesData[[#This Row],[Quantity]]*SalesData[[#This Row],[UnitPrice]]</f>
        <v>81.900000000000006</v>
      </c>
    </row>
    <row r="207" spans="1:8" x14ac:dyDescent="0.35">
      <c r="A207" s="1">
        <v>44446</v>
      </c>
      <c r="B207" t="s">
        <v>19</v>
      </c>
      <c r="C207" t="s">
        <v>20</v>
      </c>
      <c r="D207" t="s">
        <v>9</v>
      </c>
      <c r="E207" t="s">
        <v>11</v>
      </c>
      <c r="F207">
        <v>50</v>
      </c>
      <c r="G207">
        <v>1.87</v>
      </c>
      <c r="H207">
        <f>SalesData[[#This Row],[Quantity]]*SalesData[[#This Row],[UnitPrice]]</f>
        <v>93.5</v>
      </c>
    </row>
    <row r="208" spans="1:8" x14ac:dyDescent="0.35">
      <c r="A208" s="1">
        <v>44449</v>
      </c>
      <c r="B208" t="s">
        <v>19</v>
      </c>
      <c r="C208" t="s">
        <v>20</v>
      </c>
      <c r="D208" t="s">
        <v>13</v>
      </c>
      <c r="E208" t="s">
        <v>15</v>
      </c>
      <c r="F208">
        <v>79</v>
      </c>
      <c r="G208">
        <v>2.8400000000000003</v>
      </c>
      <c r="H208">
        <f>SalesData[[#This Row],[Quantity]]*SalesData[[#This Row],[UnitPrice]]</f>
        <v>224.36</v>
      </c>
    </row>
    <row r="209" spans="1:8" x14ac:dyDescent="0.35">
      <c r="A209" s="1">
        <v>44452</v>
      </c>
      <c r="B209" t="s">
        <v>6</v>
      </c>
      <c r="C209" t="s">
        <v>18</v>
      </c>
      <c r="D209" t="s">
        <v>9</v>
      </c>
      <c r="E209" t="s">
        <v>12</v>
      </c>
      <c r="F209">
        <v>30</v>
      </c>
      <c r="G209">
        <v>1.77</v>
      </c>
      <c r="H209">
        <f>SalesData[[#This Row],[Quantity]]*SalesData[[#This Row],[UnitPrice]]</f>
        <v>53.1</v>
      </c>
    </row>
    <row r="210" spans="1:8" x14ac:dyDescent="0.35">
      <c r="A210" s="1">
        <v>44455</v>
      </c>
      <c r="B210" t="s">
        <v>6</v>
      </c>
      <c r="C210" t="s">
        <v>18</v>
      </c>
      <c r="D210" t="s">
        <v>16</v>
      </c>
      <c r="E210" t="s">
        <v>17</v>
      </c>
      <c r="F210">
        <v>20</v>
      </c>
      <c r="G210">
        <v>1.6800000000000002</v>
      </c>
      <c r="H210">
        <f>SalesData[[#This Row],[Quantity]]*SalesData[[#This Row],[UnitPrice]]</f>
        <v>33.6</v>
      </c>
    </row>
    <row r="211" spans="1:8" x14ac:dyDescent="0.35">
      <c r="A211" s="1">
        <v>44458</v>
      </c>
      <c r="B211" t="s">
        <v>19</v>
      </c>
      <c r="C211" t="s">
        <v>21</v>
      </c>
      <c r="D211" t="s">
        <v>9</v>
      </c>
      <c r="E211" t="s">
        <v>12</v>
      </c>
      <c r="F211">
        <v>49</v>
      </c>
      <c r="G211">
        <v>1.77</v>
      </c>
      <c r="H211">
        <f>SalesData[[#This Row],[Quantity]]*SalesData[[#This Row],[UnitPrice]]</f>
        <v>86.73</v>
      </c>
    </row>
    <row r="212" spans="1:8" x14ac:dyDescent="0.35">
      <c r="A212" s="1">
        <v>44461</v>
      </c>
      <c r="B212" t="s">
        <v>6</v>
      </c>
      <c r="C212" t="s">
        <v>7</v>
      </c>
      <c r="D212" t="s">
        <v>13</v>
      </c>
      <c r="E212" t="s">
        <v>8</v>
      </c>
      <c r="F212">
        <v>40</v>
      </c>
      <c r="G212">
        <v>2.1800000000000002</v>
      </c>
      <c r="H212">
        <f>SalesData[[#This Row],[Quantity]]*SalesData[[#This Row],[UnitPrice]]</f>
        <v>87.2</v>
      </c>
    </row>
    <row r="213" spans="1:8" x14ac:dyDescent="0.35">
      <c r="A213" s="1">
        <v>44464</v>
      </c>
      <c r="B213" t="s">
        <v>6</v>
      </c>
      <c r="C213" t="s">
        <v>7</v>
      </c>
      <c r="D213" t="s">
        <v>9</v>
      </c>
      <c r="E213" t="s">
        <v>12</v>
      </c>
      <c r="F213">
        <v>31</v>
      </c>
      <c r="G213">
        <v>1.77</v>
      </c>
      <c r="H213">
        <f>SalesData[[#This Row],[Quantity]]*SalesData[[#This Row],[UnitPrice]]</f>
        <v>54.87</v>
      </c>
    </row>
    <row r="214" spans="1:8" x14ac:dyDescent="0.35">
      <c r="A214" s="1">
        <v>44467</v>
      </c>
      <c r="B214" t="s">
        <v>6</v>
      </c>
      <c r="C214" t="s">
        <v>7</v>
      </c>
      <c r="D214" t="s">
        <v>16</v>
      </c>
      <c r="E214" t="s">
        <v>24</v>
      </c>
      <c r="F214">
        <v>21</v>
      </c>
      <c r="G214">
        <v>3.1500000000000004</v>
      </c>
      <c r="H214">
        <f>SalesData[[#This Row],[Quantity]]*SalesData[[#This Row],[UnitPrice]]</f>
        <v>66.150000000000006</v>
      </c>
    </row>
    <row r="215" spans="1:8" x14ac:dyDescent="0.35">
      <c r="A215" s="1">
        <v>44470</v>
      </c>
      <c r="B215" t="s">
        <v>19</v>
      </c>
      <c r="C215" t="s">
        <v>20</v>
      </c>
      <c r="D215" t="s">
        <v>9</v>
      </c>
      <c r="E215" t="s">
        <v>11</v>
      </c>
      <c r="F215">
        <v>43</v>
      </c>
      <c r="G215">
        <v>1.8699999999999999</v>
      </c>
      <c r="H215">
        <f>SalesData[[#This Row],[Quantity]]*SalesData[[#This Row],[UnitPrice]]</f>
        <v>80.41</v>
      </c>
    </row>
    <row r="216" spans="1:8" x14ac:dyDescent="0.35">
      <c r="A216" s="1">
        <v>44473</v>
      </c>
      <c r="B216" t="s">
        <v>19</v>
      </c>
      <c r="C216" t="s">
        <v>20</v>
      </c>
      <c r="D216" t="s">
        <v>13</v>
      </c>
      <c r="E216" t="s">
        <v>15</v>
      </c>
      <c r="F216">
        <v>47</v>
      </c>
      <c r="G216">
        <v>2.84</v>
      </c>
      <c r="H216">
        <f>SalesData[[#This Row],[Quantity]]*SalesData[[#This Row],[UnitPrice]]</f>
        <v>133.47999999999999</v>
      </c>
    </row>
    <row r="217" spans="1:8" x14ac:dyDescent="0.35">
      <c r="A217" s="1">
        <v>44476</v>
      </c>
      <c r="B217" t="s">
        <v>6</v>
      </c>
      <c r="C217" t="s">
        <v>18</v>
      </c>
      <c r="D217" t="s">
        <v>13</v>
      </c>
      <c r="E217" t="s">
        <v>8</v>
      </c>
      <c r="F217">
        <v>175</v>
      </c>
      <c r="G217">
        <v>2.1800000000000002</v>
      </c>
      <c r="H217">
        <f>SalesData[[#This Row],[Quantity]]*SalesData[[#This Row],[UnitPrice]]</f>
        <v>381.5</v>
      </c>
    </row>
    <row r="218" spans="1:8" x14ac:dyDescent="0.35">
      <c r="A218" s="1">
        <v>44479</v>
      </c>
      <c r="B218" t="s">
        <v>6</v>
      </c>
      <c r="C218" t="s">
        <v>18</v>
      </c>
      <c r="D218" t="s">
        <v>13</v>
      </c>
      <c r="E218" t="s">
        <v>14</v>
      </c>
      <c r="F218">
        <v>23</v>
      </c>
      <c r="G218">
        <v>1.8699999999999999</v>
      </c>
      <c r="H218">
        <f>SalesData[[#This Row],[Quantity]]*SalesData[[#This Row],[UnitPrice]]</f>
        <v>43.01</v>
      </c>
    </row>
    <row r="219" spans="1:8" x14ac:dyDescent="0.35">
      <c r="A219" s="1">
        <v>44482</v>
      </c>
      <c r="B219" t="s">
        <v>19</v>
      </c>
      <c r="C219" t="s">
        <v>21</v>
      </c>
      <c r="D219" t="s">
        <v>9</v>
      </c>
      <c r="E219" t="s">
        <v>12</v>
      </c>
      <c r="F219">
        <v>40</v>
      </c>
      <c r="G219">
        <v>1.77</v>
      </c>
      <c r="H219">
        <f>SalesData[[#This Row],[Quantity]]*SalesData[[#This Row],[UnitPrice]]</f>
        <v>70.8</v>
      </c>
    </row>
    <row r="220" spans="1:8" x14ac:dyDescent="0.35">
      <c r="A220" s="1">
        <v>44485</v>
      </c>
      <c r="B220" t="s">
        <v>6</v>
      </c>
      <c r="C220" t="s">
        <v>7</v>
      </c>
      <c r="D220" t="s">
        <v>13</v>
      </c>
      <c r="E220" t="s">
        <v>8</v>
      </c>
      <c r="F220">
        <v>87</v>
      </c>
      <c r="G220">
        <v>2.1800000000000002</v>
      </c>
      <c r="H220">
        <f>SalesData[[#This Row],[Quantity]]*SalesData[[#This Row],[UnitPrice]]</f>
        <v>189.66000000000003</v>
      </c>
    </row>
    <row r="221" spans="1:8" x14ac:dyDescent="0.35">
      <c r="A221" s="1">
        <v>44488</v>
      </c>
      <c r="B221" t="s">
        <v>6</v>
      </c>
      <c r="C221" t="s">
        <v>7</v>
      </c>
      <c r="D221" t="s">
        <v>9</v>
      </c>
      <c r="E221" t="s">
        <v>12</v>
      </c>
      <c r="F221">
        <v>43</v>
      </c>
      <c r="G221">
        <v>1.77</v>
      </c>
      <c r="H221">
        <f>SalesData[[#This Row],[Quantity]]*SalesData[[#This Row],[UnitPrice]]</f>
        <v>76.11</v>
      </c>
    </row>
    <row r="222" spans="1:8" x14ac:dyDescent="0.35">
      <c r="A222" s="1">
        <v>44491</v>
      </c>
      <c r="B222" t="s">
        <v>6</v>
      </c>
      <c r="C222" t="s">
        <v>7</v>
      </c>
      <c r="D222" t="s">
        <v>22</v>
      </c>
      <c r="E222" t="s">
        <v>23</v>
      </c>
      <c r="F222">
        <v>30</v>
      </c>
      <c r="G222">
        <v>3.49</v>
      </c>
      <c r="H222">
        <f>SalesData[[#This Row],[Quantity]]*SalesData[[#This Row],[UnitPrice]]</f>
        <v>104.7</v>
      </c>
    </row>
    <row r="223" spans="1:8" x14ac:dyDescent="0.35">
      <c r="A223" s="1">
        <v>44494</v>
      </c>
      <c r="B223" t="s">
        <v>19</v>
      </c>
      <c r="C223" t="s">
        <v>20</v>
      </c>
      <c r="D223" t="s">
        <v>9</v>
      </c>
      <c r="E223" t="s">
        <v>12</v>
      </c>
      <c r="F223">
        <v>35</v>
      </c>
      <c r="G223">
        <v>1.77</v>
      </c>
      <c r="H223">
        <f>SalesData[[#This Row],[Quantity]]*SalesData[[#This Row],[UnitPrice]]</f>
        <v>61.95</v>
      </c>
    </row>
    <row r="224" spans="1:8" x14ac:dyDescent="0.35">
      <c r="A224" s="1">
        <v>44497</v>
      </c>
      <c r="B224" t="s">
        <v>6</v>
      </c>
      <c r="C224" t="s">
        <v>18</v>
      </c>
      <c r="D224" t="s">
        <v>9</v>
      </c>
      <c r="E224" t="s">
        <v>11</v>
      </c>
      <c r="F224">
        <v>57</v>
      </c>
      <c r="G224">
        <v>1.87</v>
      </c>
      <c r="H224">
        <f>SalesData[[#This Row],[Quantity]]*SalesData[[#This Row],[UnitPrice]]</f>
        <v>106.59</v>
      </c>
    </row>
    <row r="225" spans="1:8" x14ac:dyDescent="0.35">
      <c r="A225" s="1">
        <v>44500</v>
      </c>
      <c r="B225" t="s">
        <v>6</v>
      </c>
      <c r="C225" t="s">
        <v>18</v>
      </c>
      <c r="D225" t="s">
        <v>16</v>
      </c>
      <c r="E225" t="s">
        <v>17</v>
      </c>
      <c r="F225">
        <v>25</v>
      </c>
      <c r="G225">
        <v>1.68</v>
      </c>
      <c r="H225">
        <f>SalesData[[#This Row],[Quantity]]*SalesData[[#This Row],[UnitPrice]]</f>
        <v>42</v>
      </c>
    </row>
    <row r="226" spans="1:8" x14ac:dyDescent="0.35">
      <c r="A226" s="1">
        <v>44503</v>
      </c>
      <c r="B226" t="s">
        <v>19</v>
      </c>
      <c r="C226" t="s">
        <v>21</v>
      </c>
      <c r="D226" t="s">
        <v>13</v>
      </c>
      <c r="E226" t="s">
        <v>14</v>
      </c>
      <c r="F226">
        <v>24</v>
      </c>
      <c r="G226">
        <v>1.87</v>
      </c>
      <c r="H226">
        <f>SalesData[[#This Row],[Quantity]]*SalesData[[#This Row],[UnitPrice]]</f>
        <v>44.88</v>
      </c>
    </row>
    <row r="227" spans="1:8" x14ac:dyDescent="0.35">
      <c r="A227" s="1">
        <v>44506</v>
      </c>
      <c r="B227" t="s">
        <v>6</v>
      </c>
      <c r="C227" t="s">
        <v>7</v>
      </c>
      <c r="D227" t="s">
        <v>9</v>
      </c>
      <c r="E227" t="s">
        <v>11</v>
      </c>
      <c r="F227">
        <v>83</v>
      </c>
      <c r="G227">
        <v>1.87</v>
      </c>
      <c r="H227">
        <f>SalesData[[#This Row],[Quantity]]*SalesData[[#This Row],[UnitPrice]]</f>
        <v>155.21</v>
      </c>
    </row>
    <row r="228" spans="1:8" x14ac:dyDescent="0.35">
      <c r="A228" s="1">
        <v>44509</v>
      </c>
      <c r="B228" t="s">
        <v>6</v>
      </c>
      <c r="C228" t="s">
        <v>7</v>
      </c>
      <c r="D228" t="s">
        <v>13</v>
      </c>
      <c r="E228" t="s">
        <v>15</v>
      </c>
      <c r="F228">
        <v>124</v>
      </c>
      <c r="G228">
        <v>2.8400000000000003</v>
      </c>
      <c r="H228">
        <f>SalesData[[#This Row],[Quantity]]*SalesData[[#This Row],[UnitPrice]]</f>
        <v>352.16</v>
      </c>
    </row>
    <row r="229" spans="1:8" x14ac:dyDescent="0.35">
      <c r="A229" s="1">
        <v>44512</v>
      </c>
      <c r="B229" t="s">
        <v>19</v>
      </c>
      <c r="C229" t="s">
        <v>20</v>
      </c>
      <c r="D229" t="s">
        <v>9</v>
      </c>
      <c r="E229" t="s">
        <v>12</v>
      </c>
      <c r="F229">
        <v>137</v>
      </c>
      <c r="G229">
        <v>1.77</v>
      </c>
      <c r="H229">
        <f>SalesData[[#This Row],[Quantity]]*SalesData[[#This Row],[UnitPrice]]</f>
        <v>242.49</v>
      </c>
    </row>
    <row r="230" spans="1:8" x14ac:dyDescent="0.35">
      <c r="A230" s="1">
        <v>44515</v>
      </c>
      <c r="B230" t="s">
        <v>6</v>
      </c>
      <c r="C230" t="s">
        <v>18</v>
      </c>
      <c r="D230" t="s">
        <v>13</v>
      </c>
      <c r="E230" t="s">
        <v>8</v>
      </c>
      <c r="F230">
        <v>146</v>
      </c>
      <c r="G230">
        <v>2.1799999999999997</v>
      </c>
      <c r="H230">
        <f>SalesData[[#This Row],[Quantity]]*SalesData[[#This Row],[UnitPrice]]</f>
        <v>318.27999999999997</v>
      </c>
    </row>
    <row r="231" spans="1:8" x14ac:dyDescent="0.35">
      <c r="A231" s="1">
        <v>44518</v>
      </c>
      <c r="B231" t="s">
        <v>6</v>
      </c>
      <c r="C231" t="s">
        <v>18</v>
      </c>
      <c r="D231" t="s">
        <v>13</v>
      </c>
      <c r="E231" t="s">
        <v>14</v>
      </c>
      <c r="F231">
        <v>34</v>
      </c>
      <c r="G231">
        <v>1.8699999999999999</v>
      </c>
      <c r="H231">
        <f>SalesData[[#This Row],[Quantity]]*SalesData[[#This Row],[UnitPrice]]</f>
        <v>63.58</v>
      </c>
    </row>
    <row r="232" spans="1:8" x14ac:dyDescent="0.35">
      <c r="A232" s="1">
        <v>44521</v>
      </c>
      <c r="B232" t="s">
        <v>19</v>
      </c>
      <c r="C232" t="s">
        <v>21</v>
      </c>
      <c r="D232" t="s">
        <v>9</v>
      </c>
      <c r="E232" t="s">
        <v>12</v>
      </c>
      <c r="F232">
        <v>20</v>
      </c>
      <c r="G232">
        <v>1.77</v>
      </c>
      <c r="H232">
        <f>SalesData[[#This Row],[Quantity]]*SalesData[[#This Row],[UnitPrice]]</f>
        <v>35.4</v>
      </c>
    </row>
    <row r="233" spans="1:8" x14ac:dyDescent="0.35">
      <c r="A233" s="1">
        <v>44524</v>
      </c>
      <c r="B233" t="s">
        <v>6</v>
      </c>
      <c r="C233" t="s">
        <v>7</v>
      </c>
      <c r="D233" t="s">
        <v>13</v>
      </c>
      <c r="E233" t="s">
        <v>8</v>
      </c>
      <c r="F233">
        <v>139</v>
      </c>
      <c r="G233">
        <v>2.1799999999999997</v>
      </c>
      <c r="H233">
        <f>SalesData[[#This Row],[Quantity]]*SalesData[[#This Row],[UnitPrice]]</f>
        <v>303.02</v>
      </c>
    </row>
    <row r="234" spans="1:8" x14ac:dyDescent="0.35">
      <c r="A234" s="1">
        <v>44527</v>
      </c>
      <c r="B234" t="s">
        <v>6</v>
      </c>
      <c r="C234" t="s">
        <v>7</v>
      </c>
      <c r="D234" t="s">
        <v>13</v>
      </c>
      <c r="E234" t="s">
        <v>14</v>
      </c>
      <c r="F234">
        <v>211</v>
      </c>
      <c r="G234">
        <v>1.8699999999999999</v>
      </c>
      <c r="H234">
        <f>SalesData[[#This Row],[Quantity]]*SalesData[[#This Row],[UnitPrice]]</f>
        <v>394.57</v>
      </c>
    </row>
    <row r="235" spans="1:8" x14ac:dyDescent="0.35">
      <c r="A235" s="1">
        <v>44530</v>
      </c>
      <c r="B235" t="s">
        <v>6</v>
      </c>
      <c r="C235" t="s">
        <v>7</v>
      </c>
      <c r="D235" t="s">
        <v>22</v>
      </c>
      <c r="E235" t="s">
        <v>23</v>
      </c>
      <c r="F235">
        <v>20</v>
      </c>
      <c r="G235">
        <v>3.4899999999999998</v>
      </c>
      <c r="H235">
        <f>SalesData[[#This Row],[Quantity]]*SalesData[[#This Row],[UnitPrice]]</f>
        <v>69.8</v>
      </c>
    </row>
    <row r="236" spans="1:8" x14ac:dyDescent="0.35">
      <c r="A236" s="1">
        <v>44533</v>
      </c>
      <c r="B236" t="s">
        <v>19</v>
      </c>
      <c r="C236" t="s">
        <v>20</v>
      </c>
      <c r="D236" t="s">
        <v>9</v>
      </c>
      <c r="E236" t="s">
        <v>11</v>
      </c>
      <c r="F236">
        <v>42</v>
      </c>
      <c r="G236">
        <v>1.87</v>
      </c>
      <c r="H236">
        <f>SalesData[[#This Row],[Quantity]]*SalesData[[#This Row],[UnitPrice]]</f>
        <v>78.540000000000006</v>
      </c>
    </row>
    <row r="237" spans="1:8" x14ac:dyDescent="0.35">
      <c r="A237" s="1">
        <v>44536</v>
      </c>
      <c r="B237" t="s">
        <v>19</v>
      </c>
      <c r="C237" t="s">
        <v>20</v>
      </c>
      <c r="D237" t="s">
        <v>13</v>
      </c>
      <c r="E237" t="s">
        <v>15</v>
      </c>
      <c r="F237">
        <v>100</v>
      </c>
      <c r="G237">
        <v>2.84</v>
      </c>
      <c r="H237">
        <f>SalesData[[#This Row],[Quantity]]*SalesData[[#This Row],[UnitPrice]]</f>
        <v>284</v>
      </c>
    </row>
    <row r="238" spans="1:8" x14ac:dyDescent="0.35">
      <c r="A238" s="1">
        <v>44539</v>
      </c>
      <c r="B238" t="s">
        <v>6</v>
      </c>
      <c r="C238" t="s">
        <v>18</v>
      </c>
      <c r="D238" t="s">
        <v>9</v>
      </c>
      <c r="E238" t="s">
        <v>12</v>
      </c>
      <c r="F238">
        <v>38</v>
      </c>
      <c r="G238">
        <v>1.7700000000000002</v>
      </c>
      <c r="H238">
        <f>SalesData[[#This Row],[Quantity]]*SalesData[[#This Row],[UnitPrice]]</f>
        <v>67.260000000000005</v>
      </c>
    </row>
    <row r="239" spans="1:8" x14ac:dyDescent="0.35">
      <c r="A239" s="1">
        <v>44542</v>
      </c>
      <c r="B239" t="s">
        <v>6</v>
      </c>
      <c r="C239" t="s">
        <v>18</v>
      </c>
      <c r="D239" t="s">
        <v>22</v>
      </c>
      <c r="E239" t="s">
        <v>23</v>
      </c>
      <c r="F239">
        <v>25</v>
      </c>
      <c r="G239">
        <v>3.49</v>
      </c>
      <c r="H239">
        <f>SalesData[[#This Row],[Quantity]]*SalesData[[#This Row],[UnitPrice]]</f>
        <v>87.25</v>
      </c>
    </row>
    <row r="240" spans="1:8" x14ac:dyDescent="0.35">
      <c r="A240" s="1">
        <v>44545</v>
      </c>
      <c r="B240" t="s">
        <v>19</v>
      </c>
      <c r="C240" t="s">
        <v>21</v>
      </c>
      <c r="D240" t="s">
        <v>13</v>
      </c>
      <c r="E240" t="s">
        <v>14</v>
      </c>
      <c r="F240">
        <v>96</v>
      </c>
      <c r="G240">
        <v>1.87</v>
      </c>
      <c r="H240">
        <f>SalesData[[#This Row],[Quantity]]*SalesData[[#This Row],[UnitPrice]]</f>
        <v>179.52</v>
      </c>
    </row>
    <row r="241" spans="1:8" x14ac:dyDescent="0.35">
      <c r="A241" s="1">
        <v>44548</v>
      </c>
      <c r="B241" t="s">
        <v>6</v>
      </c>
      <c r="C241" t="s">
        <v>7</v>
      </c>
      <c r="D241" t="s">
        <v>13</v>
      </c>
      <c r="E241" t="s">
        <v>8</v>
      </c>
      <c r="F241">
        <v>34</v>
      </c>
      <c r="G241">
        <v>2.1800000000000002</v>
      </c>
      <c r="H241">
        <f>SalesData[[#This Row],[Quantity]]*SalesData[[#This Row],[UnitPrice]]</f>
        <v>74.12</v>
      </c>
    </row>
    <row r="242" spans="1:8" x14ac:dyDescent="0.35">
      <c r="A242" s="1">
        <v>44551</v>
      </c>
      <c r="B242" t="s">
        <v>6</v>
      </c>
      <c r="C242" t="s">
        <v>7</v>
      </c>
      <c r="D242" t="s">
        <v>13</v>
      </c>
      <c r="E242" t="s">
        <v>14</v>
      </c>
      <c r="F242">
        <v>245</v>
      </c>
      <c r="G242">
        <v>1.8699999999999999</v>
      </c>
      <c r="H242">
        <f>SalesData[[#This Row],[Quantity]]*SalesData[[#This Row],[UnitPrice]]</f>
        <v>458.15</v>
      </c>
    </row>
    <row r="243" spans="1:8" x14ac:dyDescent="0.35">
      <c r="A243" s="1">
        <v>44554</v>
      </c>
      <c r="B243" t="s">
        <v>6</v>
      </c>
      <c r="C243" t="s">
        <v>7</v>
      </c>
      <c r="D243" t="s">
        <v>22</v>
      </c>
      <c r="E243" t="s">
        <v>23</v>
      </c>
      <c r="F243">
        <v>30</v>
      </c>
      <c r="G243">
        <v>3.49</v>
      </c>
      <c r="H243">
        <f>SalesData[[#This Row],[Quantity]]*SalesData[[#This Row],[UnitPrice]]</f>
        <v>104.7</v>
      </c>
    </row>
    <row r="244" spans="1:8" x14ac:dyDescent="0.35">
      <c r="A244" s="1">
        <v>44557</v>
      </c>
      <c r="B244" t="s">
        <v>19</v>
      </c>
      <c r="C244" t="s">
        <v>20</v>
      </c>
      <c r="D244" t="s">
        <v>9</v>
      </c>
      <c r="E244" t="s">
        <v>11</v>
      </c>
      <c r="F244">
        <v>30</v>
      </c>
      <c r="G244">
        <v>1.87</v>
      </c>
      <c r="H244">
        <f>SalesData[[#This Row],[Quantity]]*SalesData[[#This Row],[UnitPrice]]</f>
        <v>56.1</v>
      </c>
    </row>
    <row r="245" spans="1:8" x14ac:dyDescent="0.35">
      <c r="A245" s="1">
        <v>44560</v>
      </c>
      <c r="B245" t="s">
        <v>19</v>
      </c>
      <c r="C245" t="s">
        <v>20</v>
      </c>
      <c r="D245" t="s">
        <v>13</v>
      </c>
      <c r="E245" t="s">
        <v>15</v>
      </c>
      <c r="F245">
        <v>44</v>
      </c>
      <c r="G245">
        <v>2.84</v>
      </c>
      <c r="H245">
        <f>SalesData[[#This Row],[Quantity]]*SalesData[[#This Row],[UnitPrice]]</f>
        <v>124.96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1C574-1535-48D5-8852-2C278E8F5EA9}">
  <dimension ref="A1:M7"/>
  <sheetViews>
    <sheetView showGridLines="0" workbookViewId="0">
      <selection activeCell="H18" sqref="H18"/>
    </sheetView>
  </sheetViews>
  <sheetFormatPr defaultRowHeight="14.5" x14ac:dyDescent="0.35"/>
  <cols>
    <col min="2" max="2" width="11.08984375" customWidth="1"/>
    <col min="3" max="4" width="12.36328125" customWidth="1"/>
    <col min="5" max="5" width="9.36328125" customWidth="1"/>
  </cols>
  <sheetData>
    <row r="1" spans="1:13" x14ac:dyDescent="0.35">
      <c r="A1" s="11" t="s">
        <v>32</v>
      </c>
      <c r="B1" s="11"/>
      <c r="C1" s="11"/>
      <c r="D1" s="11"/>
      <c r="E1" s="11"/>
    </row>
    <row r="3" spans="1:13" x14ac:dyDescent="0.35">
      <c r="B3" s="5" t="s">
        <v>2</v>
      </c>
      <c r="C3" s="6" t="s">
        <v>5</v>
      </c>
      <c r="D3" s="6"/>
      <c r="E3" s="6" t="s">
        <v>33</v>
      </c>
      <c r="K3" s="9" t="s">
        <v>2</v>
      </c>
      <c r="L3" s="10" t="s">
        <v>5</v>
      </c>
      <c r="M3" s="10" t="s">
        <v>33</v>
      </c>
    </row>
    <row r="4" spans="1:13" x14ac:dyDescent="0.35">
      <c r="B4" s="7" t="s">
        <v>7</v>
      </c>
      <c r="C4" s="7">
        <f>SUMIFS(SalesData[TotalPrice],SalesData[City],B4)</f>
        <v>13265.53</v>
      </c>
      <c r="D4" s="7">
        <v>13265.53</v>
      </c>
      <c r="E4" s="7">
        <f>SUMIFS(SalesData[UnitPrice],SalesData[City],B4)</f>
        <v>213.48000000000027</v>
      </c>
      <c r="K4" s="7" t="s">
        <v>7</v>
      </c>
      <c r="L4" s="7">
        <f>SUMIFS(SalesData[TotalPrice],SalesData[City],K4)</f>
        <v>13265.53</v>
      </c>
      <c r="M4" s="7">
        <f>SUMIFS(SalesData[UnitPrice],SalesData[City],K4)</f>
        <v>213.48000000000027</v>
      </c>
    </row>
    <row r="5" spans="1:13" x14ac:dyDescent="0.35">
      <c r="B5" s="7" t="s">
        <v>18</v>
      </c>
      <c r="C5" s="7">
        <f>SUMIFS(SalesData[TotalPrice],SalesData[City],B5)</f>
        <v>8258.8300000000017</v>
      </c>
      <c r="D5" s="7">
        <v>8258.8300000000017</v>
      </c>
      <c r="E5" s="7">
        <f>SUMIFS(SalesData[UnitPrice],SalesData[City],B5)</f>
        <v>129.59000000000006</v>
      </c>
      <c r="K5" s="7" t="s">
        <v>20</v>
      </c>
      <c r="L5" s="7">
        <f>SUMIFS(SalesData[TotalPrice],SalesData[City],K5)</f>
        <v>7687.3199999999979</v>
      </c>
      <c r="M5" s="7">
        <f>SUMIFS(SalesData[UnitPrice],SalesData[City],K5)</f>
        <v>112.06000000000004</v>
      </c>
    </row>
    <row r="6" spans="1:13" x14ac:dyDescent="0.35">
      <c r="B6" s="7" t="s">
        <v>20</v>
      </c>
      <c r="C6" s="7">
        <f>SUMIFS(SalesData[TotalPrice],SalesData[City],B6)</f>
        <v>7687.3199999999979</v>
      </c>
      <c r="D6" s="7">
        <v>7687.3199999999979</v>
      </c>
      <c r="E6" s="7">
        <f>SUMIFS(SalesData[UnitPrice],SalesData[City],B6)</f>
        <v>112.06000000000004</v>
      </c>
      <c r="K6" s="7" t="s">
        <v>18</v>
      </c>
      <c r="L6" s="7">
        <f>SUMIFS(SalesData[TotalPrice],SalesData[City],K6)</f>
        <v>8258.8300000000017</v>
      </c>
      <c r="M6" s="7">
        <f>SUMIFS(SalesData[UnitPrice],SalesData[City],K6)</f>
        <v>129.59000000000006</v>
      </c>
    </row>
    <row r="7" spans="1:13" x14ac:dyDescent="0.35">
      <c r="B7" s="8" t="s">
        <v>21</v>
      </c>
      <c r="C7" s="8">
        <f>SUMIFS(SalesData[TotalPrice],SalesData[City],B7)</f>
        <v>4113.9000000000015</v>
      </c>
      <c r="D7" s="8">
        <v>4113.9000000000015</v>
      </c>
      <c r="E7" s="8">
        <f>SUMIFS(SalesData[UnitPrice],SalesData[City],B7)</f>
        <v>81.87</v>
      </c>
      <c r="K7" s="8" t="s">
        <v>21</v>
      </c>
      <c r="L7" s="8">
        <f>SUMIFS(SalesData[TotalPrice],SalesData[City],K7)</f>
        <v>4113.9000000000015</v>
      </c>
      <c r="M7" s="8">
        <f>SUMIFS(SalesData[UnitPrice],SalesData[City],K7)</f>
        <v>81.87</v>
      </c>
    </row>
  </sheetData>
  <autoFilter ref="B3:E7" xr:uid="{8141C574-1535-48D5-8852-2C278E8F5EA9}">
    <sortState xmlns:xlrd2="http://schemas.microsoft.com/office/spreadsheetml/2017/richdata2" ref="B4:E7">
      <sortCondition descending="1" ref="C3:C7"/>
    </sortState>
  </autoFilter>
  <mergeCells count="1">
    <mergeCell ref="A1:E1"/>
  </mergeCells>
  <conditionalFormatting sqref="D4:D7">
    <cfRule type="dataBar" priority="1">
      <dataBar showValue="0">
        <cfvo type="min"/>
        <cfvo type="max"/>
        <color rgb="FF638EC6"/>
      </dataBar>
      <extLst>
        <ext xmlns:x14="http://schemas.microsoft.com/office/spreadsheetml/2009/9/main" uri="{B025F937-C7B1-47D3-B67F-A62EFF666E3E}">
          <x14:id>{114B8720-8522-404C-8BD1-52B2C6FFA1A7}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14B8720-8522-404C-8BD1-52B2C6FFA1A7}">
            <x14:dataBar minLength="0" maxLength="100" gradient="0">
              <x14:cfvo type="autoMin"/>
              <x14:cfvo type="autoMax"/>
              <x14:negativeFillColor rgb="FFFF0000"/>
              <x14:axisColor rgb="FF000000"/>
            </x14:dataBar>
          </x14:cfRule>
          <xm:sqref>D4:D7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1420-6DC1-43C4-B7BE-0D902FD56B39}">
  <dimension ref="A1:F13"/>
  <sheetViews>
    <sheetView workbookViewId="0">
      <selection activeCell="I19" sqref="I19"/>
    </sheetView>
  </sheetViews>
  <sheetFormatPr defaultRowHeight="14.5" x14ac:dyDescent="0.35"/>
  <cols>
    <col min="2" max="2" width="10.81640625" customWidth="1"/>
    <col min="3" max="3" width="9.54296875" customWidth="1"/>
  </cols>
  <sheetData>
    <row r="1" spans="1:6" x14ac:dyDescent="0.35">
      <c r="A1" s="11" t="s">
        <v>49</v>
      </c>
      <c r="B1" s="11"/>
    </row>
    <row r="3" spans="1:6" x14ac:dyDescent="0.35">
      <c r="C3" t="s">
        <v>5</v>
      </c>
      <c r="D3" t="s">
        <v>26</v>
      </c>
    </row>
    <row r="4" spans="1:6" x14ac:dyDescent="0.35">
      <c r="B4" t="s">
        <v>44</v>
      </c>
      <c r="C4">
        <f>AVERAGE(SalesData[TotalPrice])</f>
        <v>136.5802459016393</v>
      </c>
      <c r="D4">
        <f>AVERAGE(SalesData[UnitPrice])</f>
        <v>2.2008196721311459</v>
      </c>
    </row>
    <row r="5" spans="1:6" x14ac:dyDescent="0.35">
      <c r="B5" t="s">
        <v>50</v>
      </c>
      <c r="C5">
        <f>MEDIAN(SalesData[TotalPrice])</f>
        <v>102.755</v>
      </c>
      <c r="D5">
        <f>MEDIAN(SalesData[UnitPrice])</f>
        <v>1.87</v>
      </c>
    </row>
    <row r="6" spans="1:6" x14ac:dyDescent="0.35">
      <c r="B6" t="s">
        <v>51</v>
      </c>
      <c r="C6">
        <f>MIN(SalesData[TotalPrice])</f>
        <v>33.6</v>
      </c>
      <c r="D6">
        <f>MIN(SalesData[UnitPrice])</f>
        <v>1.35</v>
      </c>
    </row>
    <row r="7" spans="1:6" x14ac:dyDescent="0.35">
      <c r="B7" t="s">
        <v>52</v>
      </c>
      <c r="C7">
        <f>MAX(SalesData[TotalPrice])</f>
        <v>817.92</v>
      </c>
      <c r="D7">
        <f>MAX(SalesData[UnitPrice])</f>
        <v>3.49</v>
      </c>
    </row>
    <row r="8" spans="1:6" x14ac:dyDescent="0.35">
      <c r="B8" t="s">
        <v>53</v>
      </c>
      <c r="C8">
        <f>C7-C6</f>
        <v>784.31999999999994</v>
      </c>
      <c r="D8">
        <f>D7-D6</f>
        <v>2.14</v>
      </c>
    </row>
    <row r="10" spans="1:6" x14ac:dyDescent="0.35">
      <c r="B10" t="s">
        <v>54</v>
      </c>
      <c r="C10">
        <f>_xlfn.PERCENTILE.EXC(SalesData[TotalPrice],0.25)</f>
        <v>72.569999999999993</v>
      </c>
      <c r="D10">
        <f>_xlfn.PERCENTILE.EXC(SalesData[UnitPrice],0.25)</f>
        <v>1.77</v>
      </c>
    </row>
    <row r="11" spans="1:6" x14ac:dyDescent="0.35">
      <c r="B11" t="s">
        <v>55</v>
      </c>
      <c r="C11">
        <f>_xlfn.PERCENTILE.EXC(SalesData[TotalPrice],0.75)</f>
        <v>159.30000000000001</v>
      </c>
      <c r="D11">
        <f>_xlfn.PERCENTILE.EXC(SalesData[UnitPrice],0.75)</f>
        <v>2.84</v>
      </c>
    </row>
    <row r="13" spans="1:6" x14ac:dyDescent="0.35">
      <c r="C13" s="13" t="s">
        <v>56</v>
      </c>
      <c r="D13" s="13"/>
      <c r="E13" s="13"/>
      <c r="F13">
        <f>COUNTA(_xlfn.UNIQUE(SalesData[Product]))</f>
        <v>9</v>
      </c>
    </row>
  </sheetData>
  <mergeCells count="2">
    <mergeCell ref="A1:B1"/>
    <mergeCell ref="C13:E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E5D1-A66F-4871-9447-762C22A38ADC}">
  <dimension ref="A1:E7"/>
  <sheetViews>
    <sheetView workbookViewId="0">
      <selection activeCell="C20" sqref="C20"/>
    </sheetView>
  </sheetViews>
  <sheetFormatPr defaultRowHeight="14.5" x14ac:dyDescent="0.35"/>
  <cols>
    <col min="2" max="2" width="12.36328125" bestFit="1" customWidth="1"/>
    <col min="3" max="3" width="15.54296875" bestFit="1" customWidth="1"/>
    <col min="4" max="4" width="1.26953125" bestFit="1" customWidth="1"/>
    <col min="5" max="5" width="14.81640625" bestFit="1" customWidth="1"/>
  </cols>
  <sheetData>
    <row r="1" spans="1:5" x14ac:dyDescent="0.35">
      <c r="A1" s="11" t="s">
        <v>31</v>
      </c>
      <c r="B1" s="11"/>
      <c r="C1" s="11"/>
    </row>
    <row r="3" spans="1:5" x14ac:dyDescent="0.35">
      <c r="B3" s="2" t="s">
        <v>27</v>
      </c>
      <c r="C3" t="s">
        <v>28</v>
      </c>
      <c r="D3" t="s">
        <v>30</v>
      </c>
      <c r="E3" t="s">
        <v>29</v>
      </c>
    </row>
    <row r="4" spans="1:5" x14ac:dyDescent="0.35">
      <c r="B4" s="3" t="s">
        <v>7</v>
      </c>
      <c r="C4" s="4">
        <v>2533.7399999999998</v>
      </c>
      <c r="D4">
        <v>2533.7399999999998</v>
      </c>
      <c r="E4">
        <v>59.330000000000013</v>
      </c>
    </row>
    <row r="5" spans="1:5" x14ac:dyDescent="0.35">
      <c r="B5" s="3" t="s">
        <v>18</v>
      </c>
      <c r="C5" s="4">
        <v>492.09</v>
      </c>
      <c r="D5">
        <v>492.09</v>
      </c>
      <c r="E5">
        <v>17.45</v>
      </c>
    </row>
    <row r="6" spans="1:5" x14ac:dyDescent="0.35">
      <c r="B6" s="3" t="s">
        <v>21</v>
      </c>
      <c r="C6" s="4">
        <v>167.51999999999998</v>
      </c>
      <c r="D6">
        <v>167.51999999999998</v>
      </c>
      <c r="E6">
        <v>6.9799999999999995</v>
      </c>
    </row>
    <row r="7" spans="1:5" x14ac:dyDescent="0.35">
      <c r="B7" s="3" t="s">
        <v>20</v>
      </c>
      <c r="C7" s="4">
        <v>146.58000000000001</v>
      </c>
      <c r="D7">
        <v>146.58000000000001</v>
      </c>
      <c r="E7">
        <v>6.98</v>
      </c>
    </row>
  </sheetData>
  <mergeCells count="1">
    <mergeCell ref="A1:C1"/>
  </mergeCells>
  <conditionalFormatting pivot="1" sqref="D4:D7">
    <cfRule type="dataBar" priority="1">
      <dataBar showValue="0">
        <cfvo type="min"/>
        <cfvo type="max"/>
        <color theme="5"/>
      </dataBar>
      <extLst>
        <ext xmlns:x14="http://schemas.microsoft.com/office/spreadsheetml/2009/9/main" uri="{B025F937-C7B1-47D3-B67F-A62EFF666E3E}">
          <x14:id>{FE58C426-DE9D-4A81-8934-B7C3AE5A43AE}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E58C426-DE9D-4A81-8934-B7C3AE5A43AE}">
            <x14:dataBar minLength="0" maxLength="100" gradient="0">
              <x14:cfvo type="autoMin"/>
              <x14:cfvo type="autoMax"/>
              <x14:negativeFillColor rgb="FFFF0000"/>
              <x14:axisColor rgb="FF000000"/>
            </x14:dataBar>
          </x14:cfRule>
          <xm:sqref>D4:D7</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D6C4-FB58-4F61-98E9-0F6B2E9DDCE7}">
  <dimension ref="A1:D9"/>
  <sheetViews>
    <sheetView workbookViewId="0">
      <selection activeCell="G12" sqref="G12"/>
    </sheetView>
  </sheetViews>
  <sheetFormatPr defaultRowHeight="14.5" x14ac:dyDescent="0.35"/>
  <cols>
    <col min="2" max="2" width="13.36328125" bestFit="1" customWidth="1"/>
    <col min="3" max="5" width="12.26953125" bestFit="1" customWidth="1"/>
    <col min="6" max="6" width="14.81640625" bestFit="1" customWidth="1"/>
  </cols>
  <sheetData>
    <row r="1" spans="1:4" x14ac:dyDescent="0.35">
      <c r="A1" s="11" t="s">
        <v>34</v>
      </c>
      <c r="B1" s="11"/>
      <c r="C1" s="11"/>
      <c r="D1" s="11"/>
    </row>
    <row r="3" spans="1:4" x14ac:dyDescent="0.35">
      <c r="B3" s="2" t="s">
        <v>27</v>
      </c>
      <c r="C3" t="s">
        <v>36</v>
      </c>
    </row>
    <row r="4" spans="1:4" x14ac:dyDescent="0.35">
      <c r="B4" s="3" t="s">
        <v>15</v>
      </c>
      <c r="C4" s="15">
        <v>83.032258064516057</v>
      </c>
    </row>
    <row r="5" spans="1:4" x14ac:dyDescent="0.35">
      <c r="B5" s="3" t="s">
        <v>8</v>
      </c>
      <c r="C5" s="15">
        <v>78.870967741935459</v>
      </c>
    </row>
    <row r="6" spans="1:4" x14ac:dyDescent="0.35">
      <c r="B6" s="3" t="s">
        <v>14</v>
      </c>
      <c r="C6" s="15">
        <v>74.090909090909136</v>
      </c>
    </row>
    <row r="7" spans="1:4" x14ac:dyDescent="0.35">
      <c r="B7" s="3" t="s">
        <v>12</v>
      </c>
      <c r="C7" s="15">
        <v>65.421875000000043</v>
      </c>
    </row>
    <row r="8" spans="1:4" x14ac:dyDescent="0.35">
      <c r="B8" s="3" t="s">
        <v>11</v>
      </c>
      <c r="C8" s="15">
        <v>58.333333333333357</v>
      </c>
    </row>
    <row r="9" spans="1:4" x14ac:dyDescent="0.35">
      <c r="B9" s="3" t="s">
        <v>35</v>
      </c>
      <c r="C9" s="15">
        <v>72.33967462608237</v>
      </c>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82229-82F2-4C62-9A87-6ED1C0B909BA}">
  <dimension ref="A1:W246"/>
  <sheetViews>
    <sheetView workbookViewId="0">
      <selection activeCell="N11" sqref="N11"/>
    </sheetView>
  </sheetViews>
  <sheetFormatPr defaultRowHeight="14.5" x14ac:dyDescent="0.35"/>
  <cols>
    <col min="16" max="16" width="10.6328125" customWidth="1"/>
    <col min="18" max="18" width="12.90625" customWidth="1"/>
    <col min="20" max="20" width="13.08984375" customWidth="1"/>
  </cols>
  <sheetData>
    <row r="1" spans="1:23" x14ac:dyDescent="0.35">
      <c r="A1" s="11" t="s">
        <v>37</v>
      </c>
      <c r="B1" s="11"/>
      <c r="C1" s="11"/>
    </row>
    <row r="2" spans="1:23" x14ac:dyDescent="0.35">
      <c r="P2" s="1" t="s">
        <v>0</v>
      </c>
      <c r="Q2" t="s">
        <v>1</v>
      </c>
      <c r="R2" t="s">
        <v>2</v>
      </c>
      <c r="S2" t="s">
        <v>3</v>
      </c>
      <c r="T2" t="s">
        <v>4</v>
      </c>
      <c r="U2" t="s">
        <v>25</v>
      </c>
      <c r="V2" t="s">
        <v>26</v>
      </c>
      <c r="W2" t="s">
        <v>5</v>
      </c>
    </row>
    <row r="3" spans="1:23" x14ac:dyDescent="0.35">
      <c r="P3" s="1">
        <v>43831</v>
      </c>
      <c r="Q3" t="s">
        <v>6</v>
      </c>
      <c r="R3" t="s">
        <v>7</v>
      </c>
      <c r="S3" t="s">
        <v>9</v>
      </c>
      <c r="T3" t="s">
        <v>12</v>
      </c>
      <c r="U3">
        <v>33</v>
      </c>
      <c r="V3">
        <v>1.7699999999999998</v>
      </c>
      <c r="W3">
        <f>SalesData3[[#This Row],[Quantity]]*SalesData3[[#This Row],[UnitPrice]]</f>
        <v>58.41</v>
      </c>
    </row>
    <row r="4" spans="1:23" x14ac:dyDescent="0.35">
      <c r="P4" s="1">
        <v>43834</v>
      </c>
      <c r="Q4" t="s">
        <v>6</v>
      </c>
      <c r="R4" t="s">
        <v>7</v>
      </c>
      <c r="S4" t="s">
        <v>22</v>
      </c>
      <c r="T4" t="s">
        <v>23</v>
      </c>
      <c r="U4">
        <v>87</v>
      </c>
      <c r="V4">
        <v>3.4899999999999998</v>
      </c>
      <c r="W4">
        <f>SalesData3[[#This Row],[Quantity]]*SalesData3[[#This Row],[UnitPrice]]</f>
        <v>303.63</v>
      </c>
    </row>
    <row r="5" spans="1:23" x14ac:dyDescent="0.35">
      <c r="P5" s="1">
        <v>43837</v>
      </c>
      <c r="Q5" t="s">
        <v>19</v>
      </c>
      <c r="R5" t="s">
        <v>20</v>
      </c>
      <c r="S5" t="s">
        <v>13</v>
      </c>
      <c r="T5" t="s">
        <v>14</v>
      </c>
      <c r="U5">
        <v>58</v>
      </c>
      <c r="V5">
        <v>1.8699999999999999</v>
      </c>
      <c r="W5">
        <f>SalesData3[[#This Row],[Quantity]]*SalesData3[[#This Row],[UnitPrice]]</f>
        <v>108.46</v>
      </c>
    </row>
    <row r="6" spans="1:23" x14ac:dyDescent="0.35">
      <c r="P6" s="1">
        <v>43840</v>
      </c>
      <c r="Q6" t="s">
        <v>6</v>
      </c>
      <c r="R6" t="s">
        <v>18</v>
      </c>
      <c r="S6" t="s">
        <v>13</v>
      </c>
      <c r="T6" t="s">
        <v>14</v>
      </c>
      <c r="U6">
        <v>82</v>
      </c>
      <c r="V6">
        <v>1.87</v>
      </c>
      <c r="W6">
        <f>SalesData3[[#This Row],[Quantity]]*SalesData3[[#This Row],[UnitPrice]]</f>
        <v>153.34</v>
      </c>
    </row>
    <row r="7" spans="1:23" x14ac:dyDescent="0.35">
      <c r="P7" s="1">
        <v>43843</v>
      </c>
      <c r="Q7" t="s">
        <v>6</v>
      </c>
      <c r="R7" t="s">
        <v>7</v>
      </c>
      <c r="S7" t="s">
        <v>13</v>
      </c>
      <c r="T7" t="s">
        <v>8</v>
      </c>
      <c r="U7">
        <v>38</v>
      </c>
      <c r="V7">
        <v>2.1800000000000002</v>
      </c>
      <c r="W7">
        <f>SalesData3[[#This Row],[Quantity]]*SalesData3[[#This Row],[UnitPrice]]</f>
        <v>82.84</v>
      </c>
    </row>
    <row r="8" spans="1:23" x14ac:dyDescent="0.35">
      <c r="P8" s="1">
        <v>43846</v>
      </c>
      <c r="Q8" t="s">
        <v>6</v>
      </c>
      <c r="R8" t="s">
        <v>7</v>
      </c>
      <c r="S8" t="s">
        <v>9</v>
      </c>
      <c r="T8" t="s">
        <v>12</v>
      </c>
      <c r="U8">
        <v>54</v>
      </c>
      <c r="V8">
        <v>1.77</v>
      </c>
      <c r="W8">
        <f>SalesData3[[#This Row],[Quantity]]*SalesData3[[#This Row],[UnitPrice]]</f>
        <v>95.58</v>
      </c>
    </row>
    <row r="9" spans="1:23" x14ac:dyDescent="0.35">
      <c r="P9" s="1">
        <v>43849</v>
      </c>
      <c r="Q9" t="s">
        <v>6</v>
      </c>
      <c r="R9" t="s">
        <v>7</v>
      </c>
      <c r="S9" t="s">
        <v>22</v>
      </c>
      <c r="T9" t="s">
        <v>23</v>
      </c>
      <c r="U9">
        <v>149</v>
      </c>
      <c r="V9">
        <v>3.4899999999999998</v>
      </c>
      <c r="W9">
        <f>SalesData3[[#This Row],[Quantity]]*SalesData3[[#This Row],[UnitPrice]]</f>
        <v>520.01</v>
      </c>
    </row>
    <row r="10" spans="1:23" x14ac:dyDescent="0.35">
      <c r="P10" s="1">
        <v>43852</v>
      </c>
      <c r="Q10" t="s">
        <v>19</v>
      </c>
      <c r="R10" t="s">
        <v>20</v>
      </c>
      <c r="S10" t="s">
        <v>9</v>
      </c>
      <c r="T10" t="s">
        <v>12</v>
      </c>
      <c r="U10">
        <v>51</v>
      </c>
      <c r="V10">
        <v>1.77</v>
      </c>
      <c r="W10">
        <f>SalesData3[[#This Row],[Quantity]]*SalesData3[[#This Row],[UnitPrice]]</f>
        <v>90.27</v>
      </c>
    </row>
    <row r="11" spans="1:23" x14ac:dyDescent="0.35">
      <c r="P11" s="1">
        <v>43855</v>
      </c>
      <c r="Q11" t="s">
        <v>6</v>
      </c>
      <c r="R11" t="s">
        <v>18</v>
      </c>
      <c r="S11" t="s">
        <v>9</v>
      </c>
      <c r="T11" t="s">
        <v>12</v>
      </c>
      <c r="U11">
        <v>100</v>
      </c>
      <c r="V11">
        <v>1.77</v>
      </c>
      <c r="W11">
        <f>SalesData3[[#This Row],[Quantity]]*SalesData3[[#This Row],[UnitPrice]]</f>
        <v>177</v>
      </c>
    </row>
    <row r="12" spans="1:23" x14ac:dyDescent="0.35">
      <c r="P12" s="1">
        <v>43858</v>
      </c>
      <c r="Q12" t="s">
        <v>6</v>
      </c>
      <c r="R12" t="s">
        <v>18</v>
      </c>
      <c r="S12" t="s">
        <v>16</v>
      </c>
      <c r="T12" t="s">
        <v>17</v>
      </c>
      <c r="U12">
        <v>28</v>
      </c>
      <c r="V12">
        <v>1.35</v>
      </c>
      <c r="W12">
        <f>SalesData3[[#This Row],[Quantity]]*SalesData3[[#This Row],[UnitPrice]]</f>
        <v>37.800000000000004</v>
      </c>
    </row>
    <row r="13" spans="1:23" x14ac:dyDescent="0.35">
      <c r="P13" s="1">
        <v>43861</v>
      </c>
      <c r="Q13" t="s">
        <v>6</v>
      </c>
      <c r="R13" t="s">
        <v>7</v>
      </c>
      <c r="S13" t="s">
        <v>13</v>
      </c>
      <c r="T13" t="s">
        <v>8</v>
      </c>
      <c r="U13">
        <v>36</v>
      </c>
      <c r="V13">
        <v>2.1800000000000002</v>
      </c>
      <c r="W13">
        <f>SalesData3[[#This Row],[Quantity]]*SalesData3[[#This Row],[UnitPrice]]</f>
        <v>78.48</v>
      </c>
    </row>
    <row r="14" spans="1:23" x14ac:dyDescent="0.35">
      <c r="P14" s="1">
        <v>43864</v>
      </c>
      <c r="Q14" t="s">
        <v>6</v>
      </c>
      <c r="R14" t="s">
        <v>7</v>
      </c>
      <c r="S14" t="s">
        <v>13</v>
      </c>
      <c r="T14" t="s">
        <v>14</v>
      </c>
      <c r="U14">
        <v>31</v>
      </c>
      <c r="V14">
        <v>1.8699999999999999</v>
      </c>
      <c r="W14">
        <f>SalesData3[[#This Row],[Quantity]]*SalesData3[[#This Row],[UnitPrice]]</f>
        <v>57.97</v>
      </c>
    </row>
    <row r="15" spans="1:23" x14ac:dyDescent="0.35">
      <c r="P15" s="1">
        <v>43867</v>
      </c>
      <c r="Q15" t="s">
        <v>6</v>
      </c>
      <c r="R15" t="s">
        <v>7</v>
      </c>
      <c r="S15" t="s">
        <v>22</v>
      </c>
      <c r="T15" t="s">
        <v>23</v>
      </c>
      <c r="U15">
        <v>28</v>
      </c>
      <c r="V15">
        <v>3.4899999999999998</v>
      </c>
      <c r="W15">
        <f>SalesData3[[#This Row],[Quantity]]*SalesData3[[#This Row],[UnitPrice]]</f>
        <v>97.72</v>
      </c>
    </row>
    <row r="16" spans="1:23" x14ac:dyDescent="0.35">
      <c r="P16" s="1">
        <v>43870</v>
      </c>
      <c r="Q16" t="s">
        <v>19</v>
      </c>
      <c r="R16" t="s">
        <v>20</v>
      </c>
      <c r="S16" t="s">
        <v>9</v>
      </c>
      <c r="T16" t="s">
        <v>12</v>
      </c>
      <c r="U16">
        <v>44</v>
      </c>
      <c r="V16">
        <v>1.7699999999999998</v>
      </c>
      <c r="W16">
        <f>SalesData3[[#This Row],[Quantity]]*SalesData3[[#This Row],[UnitPrice]]</f>
        <v>77.88</v>
      </c>
    </row>
    <row r="17" spans="16:23" x14ac:dyDescent="0.35">
      <c r="P17" s="1">
        <v>43873</v>
      </c>
      <c r="Q17" t="s">
        <v>6</v>
      </c>
      <c r="R17" t="s">
        <v>18</v>
      </c>
      <c r="S17" t="s">
        <v>9</v>
      </c>
      <c r="T17" t="s">
        <v>12</v>
      </c>
      <c r="U17">
        <v>23</v>
      </c>
      <c r="V17">
        <v>1.77</v>
      </c>
      <c r="W17">
        <f>SalesData3[[#This Row],[Quantity]]*SalesData3[[#This Row],[UnitPrice]]</f>
        <v>40.71</v>
      </c>
    </row>
    <row r="18" spans="16:23" x14ac:dyDescent="0.35">
      <c r="P18" s="1">
        <v>43876</v>
      </c>
      <c r="Q18" t="s">
        <v>6</v>
      </c>
      <c r="R18" t="s">
        <v>18</v>
      </c>
      <c r="S18" t="s">
        <v>16</v>
      </c>
      <c r="T18" t="s">
        <v>17</v>
      </c>
      <c r="U18">
        <v>27</v>
      </c>
      <c r="V18">
        <v>1.35</v>
      </c>
      <c r="W18">
        <f>SalesData3[[#This Row],[Quantity]]*SalesData3[[#This Row],[UnitPrice]]</f>
        <v>36.450000000000003</v>
      </c>
    </row>
    <row r="19" spans="16:23" x14ac:dyDescent="0.35">
      <c r="P19" s="1">
        <v>43879</v>
      </c>
      <c r="Q19" t="s">
        <v>6</v>
      </c>
      <c r="R19" t="s">
        <v>7</v>
      </c>
      <c r="S19" t="s">
        <v>13</v>
      </c>
      <c r="T19" t="s">
        <v>8</v>
      </c>
      <c r="U19">
        <v>43</v>
      </c>
      <c r="V19">
        <v>2.1799999999999997</v>
      </c>
      <c r="W19">
        <f>SalesData3[[#This Row],[Quantity]]*SalesData3[[#This Row],[UnitPrice]]</f>
        <v>93.739999999999981</v>
      </c>
    </row>
    <row r="20" spans="16:23" x14ac:dyDescent="0.35">
      <c r="P20" s="1">
        <v>43882</v>
      </c>
      <c r="Q20" t="s">
        <v>6</v>
      </c>
      <c r="R20" t="s">
        <v>7</v>
      </c>
      <c r="S20" t="s">
        <v>13</v>
      </c>
      <c r="T20" t="s">
        <v>15</v>
      </c>
      <c r="U20">
        <v>123</v>
      </c>
      <c r="V20">
        <v>2.84</v>
      </c>
      <c r="W20">
        <f>SalesData3[[#This Row],[Quantity]]*SalesData3[[#This Row],[UnitPrice]]</f>
        <v>349.32</v>
      </c>
    </row>
    <row r="21" spans="16:23" x14ac:dyDescent="0.35">
      <c r="P21" s="1">
        <v>43885</v>
      </c>
      <c r="Q21" t="s">
        <v>19</v>
      </c>
      <c r="R21" t="s">
        <v>20</v>
      </c>
      <c r="S21" t="s">
        <v>9</v>
      </c>
      <c r="T21" t="s">
        <v>11</v>
      </c>
      <c r="U21">
        <v>42</v>
      </c>
      <c r="V21">
        <v>1.87</v>
      </c>
      <c r="W21">
        <f>SalesData3[[#This Row],[Quantity]]*SalesData3[[#This Row],[UnitPrice]]</f>
        <v>78.540000000000006</v>
      </c>
    </row>
    <row r="22" spans="16:23" x14ac:dyDescent="0.35">
      <c r="P22" s="1">
        <v>43888</v>
      </c>
      <c r="Q22" t="s">
        <v>19</v>
      </c>
      <c r="R22" t="s">
        <v>20</v>
      </c>
      <c r="S22" t="s">
        <v>13</v>
      </c>
      <c r="T22" t="s">
        <v>15</v>
      </c>
      <c r="U22">
        <v>33</v>
      </c>
      <c r="V22">
        <v>2.84</v>
      </c>
      <c r="W22">
        <f>SalesData3[[#This Row],[Quantity]]*SalesData3[[#This Row],[UnitPrice]]</f>
        <v>93.72</v>
      </c>
    </row>
    <row r="23" spans="16:23" x14ac:dyDescent="0.35">
      <c r="P23" s="1">
        <v>43892</v>
      </c>
      <c r="Q23" t="s">
        <v>6</v>
      </c>
      <c r="R23" t="s">
        <v>18</v>
      </c>
      <c r="S23" t="s">
        <v>13</v>
      </c>
      <c r="T23" t="s">
        <v>14</v>
      </c>
      <c r="U23">
        <v>85</v>
      </c>
      <c r="V23">
        <v>1.8699999999999999</v>
      </c>
      <c r="W23">
        <f>SalesData3[[#This Row],[Quantity]]*SalesData3[[#This Row],[UnitPrice]]</f>
        <v>158.94999999999999</v>
      </c>
    </row>
    <row r="24" spans="16:23" x14ac:dyDescent="0.35">
      <c r="P24" s="1">
        <v>43895</v>
      </c>
      <c r="Q24" t="s">
        <v>19</v>
      </c>
      <c r="R24" t="s">
        <v>21</v>
      </c>
      <c r="S24" t="s">
        <v>13</v>
      </c>
      <c r="T24" t="s">
        <v>15</v>
      </c>
      <c r="U24">
        <v>30</v>
      </c>
      <c r="V24">
        <v>2.8400000000000003</v>
      </c>
      <c r="W24">
        <f>SalesData3[[#This Row],[Quantity]]*SalesData3[[#This Row],[UnitPrice]]</f>
        <v>85.2</v>
      </c>
    </row>
    <row r="25" spans="16:23" x14ac:dyDescent="0.35">
      <c r="P25" s="1">
        <v>43898</v>
      </c>
      <c r="Q25" t="s">
        <v>6</v>
      </c>
      <c r="R25" t="s">
        <v>7</v>
      </c>
      <c r="S25" t="s">
        <v>9</v>
      </c>
      <c r="T25" t="s">
        <v>12</v>
      </c>
      <c r="U25">
        <v>61</v>
      </c>
      <c r="V25">
        <v>1.77</v>
      </c>
      <c r="W25">
        <f>SalesData3[[#This Row],[Quantity]]*SalesData3[[#This Row],[UnitPrice]]</f>
        <v>107.97</v>
      </c>
    </row>
    <row r="26" spans="16:23" x14ac:dyDescent="0.35">
      <c r="P26" s="1">
        <v>43901</v>
      </c>
      <c r="Q26" t="s">
        <v>6</v>
      </c>
      <c r="R26" t="s">
        <v>7</v>
      </c>
      <c r="S26" t="s">
        <v>22</v>
      </c>
      <c r="T26" t="s">
        <v>23</v>
      </c>
      <c r="U26">
        <v>40</v>
      </c>
      <c r="V26">
        <v>3.4899999999999998</v>
      </c>
      <c r="W26">
        <f>SalesData3[[#This Row],[Quantity]]*SalesData3[[#This Row],[UnitPrice]]</f>
        <v>139.6</v>
      </c>
    </row>
    <row r="27" spans="16:23" x14ac:dyDescent="0.35">
      <c r="P27" s="1">
        <v>43904</v>
      </c>
      <c r="Q27" t="s">
        <v>19</v>
      </c>
      <c r="R27" t="s">
        <v>20</v>
      </c>
      <c r="S27" t="s">
        <v>13</v>
      </c>
      <c r="T27" t="s">
        <v>14</v>
      </c>
      <c r="U27">
        <v>86</v>
      </c>
      <c r="V27">
        <v>1.8699999999999999</v>
      </c>
      <c r="W27">
        <f>SalesData3[[#This Row],[Quantity]]*SalesData3[[#This Row],[UnitPrice]]</f>
        <v>160.82</v>
      </c>
    </row>
    <row r="28" spans="16:23" x14ac:dyDescent="0.35">
      <c r="P28" s="1">
        <v>43907</v>
      </c>
      <c r="Q28" t="s">
        <v>6</v>
      </c>
      <c r="R28" t="s">
        <v>18</v>
      </c>
      <c r="S28" t="s">
        <v>9</v>
      </c>
      <c r="T28" t="s">
        <v>12</v>
      </c>
      <c r="U28">
        <v>38</v>
      </c>
      <c r="V28">
        <v>1.7700000000000002</v>
      </c>
      <c r="W28">
        <f>SalesData3[[#This Row],[Quantity]]*SalesData3[[#This Row],[UnitPrice]]</f>
        <v>67.260000000000005</v>
      </c>
    </row>
    <row r="29" spans="16:23" x14ac:dyDescent="0.35">
      <c r="P29" s="1">
        <v>43910</v>
      </c>
      <c r="Q29" t="s">
        <v>6</v>
      </c>
      <c r="R29" t="s">
        <v>18</v>
      </c>
      <c r="S29" t="s">
        <v>16</v>
      </c>
      <c r="T29" t="s">
        <v>17</v>
      </c>
      <c r="U29">
        <v>68</v>
      </c>
      <c r="V29">
        <v>1.68</v>
      </c>
      <c r="W29">
        <f>SalesData3[[#This Row],[Quantity]]*SalesData3[[#This Row],[UnitPrice]]</f>
        <v>114.24</v>
      </c>
    </row>
    <row r="30" spans="16:23" x14ac:dyDescent="0.35">
      <c r="P30" s="1">
        <v>43913</v>
      </c>
      <c r="Q30" t="s">
        <v>19</v>
      </c>
      <c r="R30" t="s">
        <v>21</v>
      </c>
      <c r="S30" t="s">
        <v>13</v>
      </c>
      <c r="T30" t="s">
        <v>14</v>
      </c>
      <c r="U30">
        <v>39</v>
      </c>
      <c r="V30">
        <v>1.87</v>
      </c>
      <c r="W30">
        <f>SalesData3[[#This Row],[Quantity]]*SalesData3[[#This Row],[UnitPrice]]</f>
        <v>72.930000000000007</v>
      </c>
    </row>
    <row r="31" spans="16:23" x14ac:dyDescent="0.35">
      <c r="P31" s="1">
        <v>43916</v>
      </c>
      <c r="Q31" t="s">
        <v>6</v>
      </c>
      <c r="R31" t="s">
        <v>7</v>
      </c>
      <c r="S31" t="s">
        <v>9</v>
      </c>
      <c r="T31" t="s">
        <v>11</v>
      </c>
      <c r="U31">
        <v>103</v>
      </c>
      <c r="V31">
        <v>1.87</v>
      </c>
      <c r="W31">
        <f>SalesData3[[#This Row],[Quantity]]*SalesData3[[#This Row],[UnitPrice]]</f>
        <v>192.61</v>
      </c>
    </row>
    <row r="32" spans="16:23" x14ac:dyDescent="0.35">
      <c r="P32" s="1">
        <v>43919</v>
      </c>
      <c r="Q32" t="s">
        <v>6</v>
      </c>
      <c r="R32" t="s">
        <v>7</v>
      </c>
      <c r="S32" t="s">
        <v>13</v>
      </c>
      <c r="T32" t="s">
        <v>15</v>
      </c>
      <c r="U32">
        <v>193</v>
      </c>
      <c r="V32">
        <v>2.84</v>
      </c>
      <c r="W32">
        <f>SalesData3[[#This Row],[Quantity]]*SalesData3[[#This Row],[UnitPrice]]</f>
        <v>548.12</v>
      </c>
    </row>
    <row r="33" spans="16:23" x14ac:dyDescent="0.35">
      <c r="P33" s="1">
        <v>43922</v>
      </c>
      <c r="Q33" t="s">
        <v>19</v>
      </c>
      <c r="R33" t="s">
        <v>20</v>
      </c>
      <c r="S33" t="s">
        <v>9</v>
      </c>
      <c r="T33" t="s">
        <v>12</v>
      </c>
      <c r="U33">
        <v>58</v>
      </c>
      <c r="V33">
        <v>1.77</v>
      </c>
      <c r="W33">
        <f>SalesData3[[#This Row],[Quantity]]*SalesData3[[#This Row],[UnitPrice]]</f>
        <v>102.66</v>
      </c>
    </row>
    <row r="34" spans="16:23" x14ac:dyDescent="0.35">
      <c r="P34" s="1">
        <v>43925</v>
      </c>
      <c r="Q34" t="s">
        <v>19</v>
      </c>
      <c r="R34" t="s">
        <v>20</v>
      </c>
      <c r="S34" t="s">
        <v>16</v>
      </c>
      <c r="T34" t="s">
        <v>17</v>
      </c>
      <c r="U34">
        <v>68</v>
      </c>
      <c r="V34">
        <v>1.68</v>
      </c>
      <c r="W34">
        <f>SalesData3[[#This Row],[Quantity]]*SalesData3[[#This Row],[UnitPrice]]</f>
        <v>114.24</v>
      </c>
    </row>
    <row r="35" spans="16:23" x14ac:dyDescent="0.35">
      <c r="P35" s="1">
        <v>43928</v>
      </c>
      <c r="Q35" t="s">
        <v>6</v>
      </c>
      <c r="R35" t="s">
        <v>18</v>
      </c>
      <c r="S35" t="s">
        <v>9</v>
      </c>
      <c r="T35" t="s">
        <v>12</v>
      </c>
      <c r="U35">
        <v>91</v>
      </c>
      <c r="V35">
        <v>1.77</v>
      </c>
      <c r="W35">
        <f>SalesData3[[#This Row],[Quantity]]*SalesData3[[#This Row],[UnitPrice]]</f>
        <v>161.07</v>
      </c>
    </row>
    <row r="36" spans="16:23" x14ac:dyDescent="0.35">
      <c r="P36" s="1">
        <v>43931</v>
      </c>
      <c r="Q36" t="s">
        <v>6</v>
      </c>
      <c r="R36" t="s">
        <v>18</v>
      </c>
      <c r="S36" t="s">
        <v>22</v>
      </c>
      <c r="T36" t="s">
        <v>23</v>
      </c>
      <c r="U36">
        <v>23</v>
      </c>
      <c r="V36">
        <v>3.4899999999999998</v>
      </c>
      <c r="W36">
        <f>SalesData3[[#This Row],[Quantity]]*SalesData3[[#This Row],[UnitPrice]]</f>
        <v>80.27</v>
      </c>
    </row>
    <row r="37" spans="16:23" x14ac:dyDescent="0.35">
      <c r="P37" s="1">
        <v>43934</v>
      </c>
      <c r="Q37" t="s">
        <v>19</v>
      </c>
      <c r="R37" t="s">
        <v>21</v>
      </c>
      <c r="S37" t="s">
        <v>16</v>
      </c>
      <c r="T37" t="s">
        <v>17</v>
      </c>
      <c r="U37">
        <v>28</v>
      </c>
      <c r="V37">
        <v>1.68</v>
      </c>
      <c r="W37">
        <f>SalesData3[[#This Row],[Quantity]]*SalesData3[[#This Row],[UnitPrice]]</f>
        <v>47.04</v>
      </c>
    </row>
    <row r="38" spans="16:23" x14ac:dyDescent="0.35">
      <c r="P38" s="1">
        <v>43937</v>
      </c>
      <c r="Q38" t="s">
        <v>6</v>
      </c>
      <c r="R38" t="s">
        <v>7</v>
      </c>
      <c r="S38" t="s">
        <v>9</v>
      </c>
      <c r="T38" t="s">
        <v>12</v>
      </c>
      <c r="U38">
        <v>48</v>
      </c>
      <c r="V38">
        <v>1.7699999999999998</v>
      </c>
      <c r="W38">
        <f>SalesData3[[#This Row],[Quantity]]*SalesData3[[#This Row],[UnitPrice]]</f>
        <v>84.96</v>
      </c>
    </row>
    <row r="39" spans="16:23" x14ac:dyDescent="0.35">
      <c r="P39" s="1">
        <v>43940</v>
      </c>
      <c r="Q39" t="s">
        <v>6</v>
      </c>
      <c r="R39" t="s">
        <v>7</v>
      </c>
      <c r="S39" t="s">
        <v>16</v>
      </c>
      <c r="T39" t="s">
        <v>17</v>
      </c>
      <c r="U39">
        <v>134</v>
      </c>
      <c r="V39">
        <v>1.68</v>
      </c>
      <c r="W39">
        <f>SalesData3[[#This Row],[Quantity]]*SalesData3[[#This Row],[UnitPrice]]</f>
        <v>225.12</v>
      </c>
    </row>
    <row r="40" spans="16:23" x14ac:dyDescent="0.35">
      <c r="P40" s="1">
        <v>43943</v>
      </c>
      <c r="Q40" t="s">
        <v>19</v>
      </c>
      <c r="R40" t="s">
        <v>20</v>
      </c>
      <c r="S40" t="s">
        <v>9</v>
      </c>
      <c r="T40" t="s">
        <v>12</v>
      </c>
      <c r="U40">
        <v>20</v>
      </c>
      <c r="V40">
        <v>1.77</v>
      </c>
      <c r="W40">
        <f>SalesData3[[#This Row],[Quantity]]*SalesData3[[#This Row],[UnitPrice]]</f>
        <v>35.4</v>
      </c>
    </row>
    <row r="41" spans="16:23" x14ac:dyDescent="0.35">
      <c r="P41" s="1">
        <v>43946</v>
      </c>
      <c r="Q41" t="s">
        <v>6</v>
      </c>
      <c r="R41" t="s">
        <v>18</v>
      </c>
      <c r="S41" t="s">
        <v>9</v>
      </c>
      <c r="T41" t="s">
        <v>12</v>
      </c>
      <c r="U41">
        <v>53</v>
      </c>
      <c r="V41">
        <v>1.77</v>
      </c>
      <c r="W41">
        <f>SalesData3[[#This Row],[Quantity]]*SalesData3[[#This Row],[UnitPrice]]</f>
        <v>93.81</v>
      </c>
    </row>
    <row r="42" spans="16:23" x14ac:dyDescent="0.35">
      <c r="P42" s="1">
        <v>43949</v>
      </c>
      <c r="Q42" t="s">
        <v>6</v>
      </c>
      <c r="R42" t="s">
        <v>18</v>
      </c>
      <c r="S42" t="s">
        <v>16</v>
      </c>
      <c r="T42" t="s">
        <v>17</v>
      </c>
      <c r="U42">
        <v>64</v>
      </c>
      <c r="V42">
        <v>1.68</v>
      </c>
      <c r="W42">
        <f>SalesData3[[#This Row],[Quantity]]*SalesData3[[#This Row],[UnitPrice]]</f>
        <v>107.52</v>
      </c>
    </row>
    <row r="43" spans="16:23" x14ac:dyDescent="0.35">
      <c r="P43" s="1">
        <v>43952</v>
      </c>
      <c r="Q43" t="s">
        <v>19</v>
      </c>
      <c r="R43" t="s">
        <v>21</v>
      </c>
      <c r="S43" t="s">
        <v>13</v>
      </c>
      <c r="T43" t="s">
        <v>14</v>
      </c>
      <c r="U43">
        <v>63</v>
      </c>
      <c r="V43">
        <v>1.87</v>
      </c>
      <c r="W43">
        <f>SalesData3[[#This Row],[Quantity]]*SalesData3[[#This Row],[UnitPrice]]</f>
        <v>117.81</v>
      </c>
    </row>
    <row r="44" spans="16:23" x14ac:dyDescent="0.35">
      <c r="P44" s="1">
        <v>43955</v>
      </c>
      <c r="Q44" t="s">
        <v>6</v>
      </c>
      <c r="R44" t="s">
        <v>7</v>
      </c>
      <c r="S44" t="s">
        <v>9</v>
      </c>
      <c r="T44" t="s">
        <v>11</v>
      </c>
      <c r="U44">
        <v>105</v>
      </c>
      <c r="V44">
        <v>1.8699999999999999</v>
      </c>
      <c r="W44">
        <f>SalesData3[[#This Row],[Quantity]]*SalesData3[[#This Row],[UnitPrice]]</f>
        <v>196.35</v>
      </c>
    </row>
    <row r="45" spans="16:23" x14ac:dyDescent="0.35">
      <c r="P45" s="1">
        <v>43958</v>
      </c>
      <c r="Q45" t="s">
        <v>6</v>
      </c>
      <c r="R45" t="s">
        <v>7</v>
      </c>
      <c r="S45" t="s">
        <v>13</v>
      </c>
      <c r="T45" t="s">
        <v>15</v>
      </c>
      <c r="U45">
        <v>138</v>
      </c>
      <c r="V45">
        <v>2.8400000000000003</v>
      </c>
      <c r="W45">
        <f>SalesData3[[#This Row],[Quantity]]*SalesData3[[#This Row],[UnitPrice]]</f>
        <v>391.92</v>
      </c>
    </row>
    <row r="46" spans="16:23" x14ac:dyDescent="0.35">
      <c r="P46" s="1">
        <v>43961</v>
      </c>
      <c r="Q46" t="s">
        <v>19</v>
      </c>
      <c r="R46" t="s">
        <v>20</v>
      </c>
      <c r="S46" t="s">
        <v>9</v>
      </c>
      <c r="T46" t="s">
        <v>12</v>
      </c>
      <c r="U46">
        <v>25</v>
      </c>
      <c r="V46">
        <v>1.77</v>
      </c>
      <c r="W46">
        <f>SalesData3[[#This Row],[Quantity]]*SalesData3[[#This Row],[UnitPrice]]</f>
        <v>44.25</v>
      </c>
    </row>
    <row r="47" spans="16:23" x14ac:dyDescent="0.35">
      <c r="P47" s="1">
        <v>43964</v>
      </c>
      <c r="Q47" t="s">
        <v>19</v>
      </c>
      <c r="R47" t="s">
        <v>20</v>
      </c>
      <c r="S47" t="s">
        <v>22</v>
      </c>
      <c r="T47" t="s">
        <v>23</v>
      </c>
      <c r="U47">
        <v>21</v>
      </c>
      <c r="V47">
        <v>3.49</v>
      </c>
      <c r="W47">
        <f>SalesData3[[#This Row],[Quantity]]*SalesData3[[#This Row],[UnitPrice]]</f>
        <v>73.290000000000006</v>
      </c>
    </row>
    <row r="48" spans="16:23" x14ac:dyDescent="0.35">
      <c r="P48" s="1">
        <v>43967</v>
      </c>
      <c r="Q48" t="s">
        <v>6</v>
      </c>
      <c r="R48" t="s">
        <v>18</v>
      </c>
      <c r="S48" t="s">
        <v>9</v>
      </c>
      <c r="T48" t="s">
        <v>12</v>
      </c>
      <c r="U48">
        <v>61</v>
      </c>
      <c r="V48">
        <v>1.77</v>
      </c>
      <c r="W48">
        <f>SalesData3[[#This Row],[Quantity]]*SalesData3[[#This Row],[UnitPrice]]</f>
        <v>107.97</v>
      </c>
    </row>
    <row r="49" spans="16:23" x14ac:dyDescent="0.35">
      <c r="P49" s="1">
        <v>43970</v>
      </c>
      <c r="Q49" t="s">
        <v>6</v>
      </c>
      <c r="R49" t="s">
        <v>18</v>
      </c>
      <c r="S49" t="s">
        <v>16</v>
      </c>
      <c r="T49" t="s">
        <v>17</v>
      </c>
      <c r="U49">
        <v>49</v>
      </c>
      <c r="V49">
        <v>1.68</v>
      </c>
      <c r="W49">
        <f>SalesData3[[#This Row],[Quantity]]*SalesData3[[#This Row],[UnitPrice]]</f>
        <v>82.32</v>
      </c>
    </row>
    <row r="50" spans="16:23" x14ac:dyDescent="0.35">
      <c r="P50" s="1">
        <v>43973</v>
      </c>
      <c r="Q50" t="s">
        <v>19</v>
      </c>
      <c r="R50" t="s">
        <v>21</v>
      </c>
      <c r="S50" t="s">
        <v>13</v>
      </c>
      <c r="T50" t="s">
        <v>14</v>
      </c>
      <c r="U50">
        <v>55</v>
      </c>
      <c r="V50">
        <v>1.8699999999999999</v>
      </c>
      <c r="W50">
        <f>SalesData3[[#This Row],[Quantity]]*SalesData3[[#This Row],[UnitPrice]]</f>
        <v>102.85</v>
      </c>
    </row>
    <row r="51" spans="16:23" x14ac:dyDescent="0.35">
      <c r="P51" s="1">
        <v>43976</v>
      </c>
      <c r="Q51" t="s">
        <v>6</v>
      </c>
      <c r="R51" t="s">
        <v>7</v>
      </c>
      <c r="S51" t="s">
        <v>13</v>
      </c>
      <c r="T51" t="s">
        <v>8</v>
      </c>
      <c r="U51">
        <v>27</v>
      </c>
      <c r="V51">
        <v>2.1800000000000002</v>
      </c>
      <c r="W51">
        <f>SalesData3[[#This Row],[Quantity]]*SalesData3[[#This Row],[UnitPrice]]</f>
        <v>58.860000000000007</v>
      </c>
    </row>
    <row r="52" spans="16:23" x14ac:dyDescent="0.35">
      <c r="P52" s="1">
        <v>43979</v>
      </c>
      <c r="Q52" t="s">
        <v>6</v>
      </c>
      <c r="R52" t="s">
        <v>7</v>
      </c>
      <c r="S52" t="s">
        <v>9</v>
      </c>
      <c r="T52" t="s">
        <v>12</v>
      </c>
      <c r="U52">
        <v>58</v>
      </c>
      <c r="V52">
        <v>1.77</v>
      </c>
      <c r="W52">
        <f>SalesData3[[#This Row],[Quantity]]*SalesData3[[#This Row],[UnitPrice]]</f>
        <v>102.66</v>
      </c>
    </row>
    <row r="53" spans="16:23" x14ac:dyDescent="0.35">
      <c r="P53" s="1">
        <v>43982</v>
      </c>
      <c r="Q53" t="s">
        <v>6</v>
      </c>
      <c r="R53" t="s">
        <v>7</v>
      </c>
      <c r="S53" t="s">
        <v>22</v>
      </c>
      <c r="T53" t="s">
        <v>23</v>
      </c>
      <c r="U53">
        <v>33</v>
      </c>
      <c r="V53">
        <v>3.49</v>
      </c>
      <c r="W53">
        <f>SalesData3[[#This Row],[Quantity]]*SalesData3[[#This Row],[UnitPrice]]</f>
        <v>115.17</v>
      </c>
    </row>
    <row r="54" spans="16:23" x14ac:dyDescent="0.35">
      <c r="P54" s="1">
        <v>43985</v>
      </c>
      <c r="Q54" t="s">
        <v>19</v>
      </c>
      <c r="R54" t="s">
        <v>20</v>
      </c>
      <c r="S54" t="s">
        <v>13</v>
      </c>
      <c r="T54" t="s">
        <v>15</v>
      </c>
      <c r="U54">
        <v>288</v>
      </c>
      <c r="V54">
        <v>2.84</v>
      </c>
      <c r="W54">
        <f>SalesData3[[#This Row],[Quantity]]*SalesData3[[#This Row],[UnitPrice]]</f>
        <v>817.92</v>
      </c>
    </row>
    <row r="55" spans="16:23" x14ac:dyDescent="0.35">
      <c r="P55" s="1">
        <v>43988</v>
      </c>
      <c r="Q55" t="s">
        <v>6</v>
      </c>
      <c r="R55" t="s">
        <v>18</v>
      </c>
      <c r="S55" t="s">
        <v>13</v>
      </c>
      <c r="T55" t="s">
        <v>14</v>
      </c>
      <c r="U55">
        <v>76</v>
      </c>
      <c r="V55">
        <v>1.87</v>
      </c>
      <c r="W55">
        <f>SalesData3[[#This Row],[Quantity]]*SalesData3[[#This Row],[UnitPrice]]</f>
        <v>142.12</v>
      </c>
    </row>
    <row r="56" spans="16:23" x14ac:dyDescent="0.35">
      <c r="P56" s="1">
        <v>43991</v>
      </c>
      <c r="Q56" t="s">
        <v>19</v>
      </c>
      <c r="R56" t="s">
        <v>21</v>
      </c>
      <c r="S56" t="s">
        <v>9</v>
      </c>
      <c r="T56" t="s">
        <v>12</v>
      </c>
      <c r="U56">
        <v>42</v>
      </c>
      <c r="V56">
        <v>1.77</v>
      </c>
      <c r="W56">
        <f>SalesData3[[#This Row],[Quantity]]*SalesData3[[#This Row],[UnitPrice]]</f>
        <v>74.34</v>
      </c>
    </row>
    <row r="57" spans="16:23" x14ac:dyDescent="0.35">
      <c r="P57" s="1">
        <v>43994</v>
      </c>
      <c r="Q57" t="s">
        <v>19</v>
      </c>
      <c r="R57" t="s">
        <v>21</v>
      </c>
      <c r="S57" t="s">
        <v>22</v>
      </c>
      <c r="T57" t="s">
        <v>23</v>
      </c>
      <c r="U57">
        <v>20</v>
      </c>
      <c r="V57">
        <v>3.4899999999999998</v>
      </c>
      <c r="W57">
        <f>SalesData3[[#This Row],[Quantity]]*SalesData3[[#This Row],[UnitPrice]]</f>
        <v>69.8</v>
      </c>
    </row>
    <row r="58" spans="16:23" x14ac:dyDescent="0.35">
      <c r="P58" s="1">
        <v>43997</v>
      </c>
      <c r="Q58" t="s">
        <v>6</v>
      </c>
      <c r="R58" t="s">
        <v>7</v>
      </c>
      <c r="S58" t="s">
        <v>9</v>
      </c>
      <c r="T58" t="s">
        <v>12</v>
      </c>
      <c r="U58">
        <v>75</v>
      </c>
      <c r="V58">
        <v>1.77</v>
      </c>
      <c r="W58">
        <f>SalesData3[[#This Row],[Quantity]]*SalesData3[[#This Row],[UnitPrice]]</f>
        <v>132.75</v>
      </c>
    </row>
    <row r="59" spans="16:23" x14ac:dyDescent="0.35">
      <c r="P59" s="1">
        <v>44000</v>
      </c>
      <c r="Q59" t="s">
        <v>6</v>
      </c>
      <c r="R59" t="s">
        <v>7</v>
      </c>
      <c r="S59" t="s">
        <v>22</v>
      </c>
      <c r="T59" t="s">
        <v>23</v>
      </c>
      <c r="U59">
        <v>38</v>
      </c>
      <c r="V59">
        <v>3.49</v>
      </c>
      <c r="W59">
        <f>SalesData3[[#This Row],[Quantity]]*SalesData3[[#This Row],[UnitPrice]]</f>
        <v>132.62</v>
      </c>
    </row>
    <row r="60" spans="16:23" x14ac:dyDescent="0.35">
      <c r="P60" s="1">
        <v>44003</v>
      </c>
      <c r="Q60" t="s">
        <v>19</v>
      </c>
      <c r="R60" t="s">
        <v>20</v>
      </c>
      <c r="S60" t="s">
        <v>9</v>
      </c>
      <c r="T60" t="s">
        <v>12</v>
      </c>
      <c r="U60">
        <v>306</v>
      </c>
      <c r="V60">
        <v>1.77</v>
      </c>
      <c r="W60">
        <f>SalesData3[[#This Row],[Quantity]]*SalesData3[[#This Row],[UnitPrice]]</f>
        <v>541.62</v>
      </c>
    </row>
    <row r="61" spans="16:23" x14ac:dyDescent="0.35">
      <c r="P61" s="1">
        <v>44006</v>
      </c>
      <c r="Q61" t="s">
        <v>19</v>
      </c>
      <c r="R61" t="s">
        <v>20</v>
      </c>
      <c r="S61" t="s">
        <v>16</v>
      </c>
      <c r="T61" t="s">
        <v>17</v>
      </c>
      <c r="U61">
        <v>28</v>
      </c>
      <c r="V61">
        <v>1.68</v>
      </c>
      <c r="W61">
        <f>SalesData3[[#This Row],[Quantity]]*SalesData3[[#This Row],[UnitPrice]]</f>
        <v>47.04</v>
      </c>
    </row>
    <row r="62" spans="16:23" x14ac:dyDescent="0.35">
      <c r="P62" s="1">
        <v>44009</v>
      </c>
      <c r="Q62" t="s">
        <v>6</v>
      </c>
      <c r="R62" t="s">
        <v>18</v>
      </c>
      <c r="S62" t="s">
        <v>9</v>
      </c>
      <c r="T62" t="s">
        <v>11</v>
      </c>
      <c r="U62">
        <v>110</v>
      </c>
      <c r="V62">
        <v>1.8699999999999999</v>
      </c>
      <c r="W62">
        <f>SalesData3[[#This Row],[Quantity]]*SalesData3[[#This Row],[UnitPrice]]</f>
        <v>205.7</v>
      </c>
    </row>
    <row r="63" spans="16:23" x14ac:dyDescent="0.35">
      <c r="P63" s="1">
        <v>44012</v>
      </c>
      <c r="Q63" t="s">
        <v>6</v>
      </c>
      <c r="R63" t="s">
        <v>18</v>
      </c>
      <c r="S63" t="s">
        <v>13</v>
      </c>
      <c r="T63" t="s">
        <v>15</v>
      </c>
      <c r="U63">
        <v>51</v>
      </c>
      <c r="V63">
        <v>2.84</v>
      </c>
      <c r="W63">
        <f>SalesData3[[#This Row],[Quantity]]*SalesData3[[#This Row],[UnitPrice]]</f>
        <v>144.84</v>
      </c>
    </row>
    <row r="64" spans="16:23" x14ac:dyDescent="0.35">
      <c r="P64" s="1">
        <v>44015</v>
      </c>
      <c r="Q64" t="s">
        <v>19</v>
      </c>
      <c r="R64" t="s">
        <v>21</v>
      </c>
      <c r="S64" t="s">
        <v>9</v>
      </c>
      <c r="T64" t="s">
        <v>12</v>
      </c>
      <c r="U64">
        <v>52</v>
      </c>
      <c r="V64">
        <v>1.77</v>
      </c>
      <c r="W64">
        <f>SalesData3[[#This Row],[Quantity]]*SalesData3[[#This Row],[UnitPrice]]</f>
        <v>92.04</v>
      </c>
    </row>
    <row r="65" spans="16:23" x14ac:dyDescent="0.35">
      <c r="P65" s="1">
        <v>44018</v>
      </c>
      <c r="Q65" t="s">
        <v>19</v>
      </c>
      <c r="R65" t="s">
        <v>21</v>
      </c>
      <c r="S65" t="s">
        <v>22</v>
      </c>
      <c r="T65" t="s">
        <v>23</v>
      </c>
      <c r="U65">
        <v>28</v>
      </c>
      <c r="V65">
        <v>3.4899999999999998</v>
      </c>
      <c r="W65">
        <f>SalesData3[[#This Row],[Quantity]]*SalesData3[[#This Row],[UnitPrice]]</f>
        <v>97.72</v>
      </c>
    </row>
    <row r="66" spans="16:23" x14ac:dyDescent="0.35">
      <c r="P66" s="1">
        <v>44021</v>
      </c>
      <c r="Q66" t="s">
        <v>6</v>
      </c>
      <c r="R66" t="s">
        <v>7</v>
      </c>
      <c r="S66" t="s">
        <v>9</v>
      </c>
      <c r="T66" t="s">
        <v>12</v>
      </c>
      <c r="U66">
        <v>136</v>
      </c>
      <c r="V66">
        <v>1.77</v>
      </c>
      <c r="W66">
        <f>SalesData3[[#This Row],[Quantity]]*SalesData3[[#This Row],[UnitPrice]]</f>
        <v>240.72</v>
      </c>
    </row>
    <row r="67" spans="16:23" x14ac:dyDescent="0.35">
      <c r="P67" s="1">
        <v>44024</v>
      </c>
      <c r="Q67" t="s">
        <v>6</v>
      </c>
      <c r="R67" t="s">
        <v>7</v>
      </c>
      <c r="S67" t="s">
        <v>22</v>
      </c>
      <c r="T67" t="s">
        <v>23</v>
      </c>
      <c r="U67">
        <v>42</v>
      </c>
      <c r="V67">
        <v>3.49</v>
      </c>
      <c r="W67">
        <f>SalesData3[[#This Row],[Quantity]]*SalesData3[[#This Row],[UnitPrice]]</f>
        <v>146.58000000000001</v>
      </c>
    </row>
    <row r="68" spans="16:23" x14ac:dyDescent="0.35">
      <c r="P68" s="1">
        <v>44027</v>
      </c>
      <c r="Q68" t="s">
        <v>19</v>
      </c>
      <c r="R68" t="s">
        <v>20</v>
      </c>
      <c r="S68" t="s">
        <v>13</v>
      </c>
      <c r="T68" t="s">
        <v>14</v>
      </c>
      <c r="U68">
        <v>75</v>
      </c>
      <c r="V68">
        <v>1.87</v>
      </c>
      <c r="W68">
        <f>SalesData3[[#This Row],[Quantity]]*SalesData3[[#This Row],[UnitPrice]]</f>
        <v>140.25</v>
      </c>
    </row>
    <row r="69" spans="16:23" x14ac:dyDescent="0.35">
      <c r="P69" s="1">
        <v>44030</v>
      </c>
      <c r="Q69" t="s">
        <v>6</v>
      </c>
      <c r="R69" t="s">
        <v>18</v>
      </c>
      <c r="S69" t="s">
        <v>9</v>
      </c>
      <c r="T69" t="s">
        <v>11</v>
      </c>
      <c r="U69">
        <v>72</v>
      </c>
      <c r="V69">
        <v>1.8699999999999999</v>
      </c>
      <c r="W69">
        <f>SalesData3[[#This Row],[Quantity]]*SalesData3[[#This Row],[UnitPrice]]</f>
        <v>134.63999999999999</v>
      </c>
    </row>
    <row r="70" spans="16:23" x14ac:dyDescent="0.35">
      <c r="P70" s="1">
        <v>44033</v>
      </c>
      <c r="Q70" t="s">
        <v>6</v>
      </c>
      <c r="R70" t="s">
        <v>18</v>
      </c>
      <c r="S70" t="s">
        <v>13</v>
      </c>
      <c r="T70" t="s">
        <v>15</v>
      </c>
      <c r="U70">
        <v>56</v>
      </c>
      <c r="V70">
        <v>2.84</v>
      </c>
      <c r="W70">
        <f>SalesData3[[#This Row],[Quantity]]*SalesData3[[#This Row],[UnitPrice]]</f>
        <v>159.04</v>
      </c>
    </row>
    <row r="71" spans="16:23" x14ac:dyDescent="0.35">
      <c r="P71" s="1">
        <v>44036</v>
      </c>
      <c r="Q71" t="s">
        <v>19</v>
      </c>
      <c r="R71" t="s">
        <v>21</v>
      </c>
      <c r="S71" t="s">
        <v>9</v>
      </c>
      <c r="T71" t="s">
        <v>11</v>
      </c>
      <c r="U71">
        <v>51</v>
      </c>
      <c r="V71">
        <v>1.87</v>
      </c>
      <c r="W71">
        <f>SalesData3[[#This Row],[Quantity]]*SalesData3[[#This Row],[UnitPrice]]</f>
        <v>95.37</v>
      </c>
    </row>
    <row r="72" spans="16:23" x14ac:dyDescent="0.35">
      <c r="P72" s="1">
        <v>44039</v>
      </c>
      <c r="Q72" t="s">
        <v>19</v>
      </c>
      <c r="R72" t="s">
        <v>21</v>
      </c>
      <c r="S72" t="s">
        <v>16</v>
      </c>
      <c r="T72" t="s">
        <v>17</v>
      </c>
      <c r="U72">
        <v>31</v>
      </c>
      <c r="V72">
        <v>1.68</v>
      </c>
      <c r="W72">
        <f>SalesData3[[#This Row],[Quantity]]*SalesData3[[#This Row],[UnitPrice]]</f>
        <v>52.08</v>
      </c>
    </row>
    <row r="73" spans="16:23" x14ac:dyDescent="0.35">
      <c r="P73" s="1">
        <v>44042</v>
      </c>
      <c r="Q73" t="s">
        <v>6</v>
      </c>
      <c r="R73" t="s">
        <v>7</v>
      </c>
      <c r="S73" t="s">
        <v>9</v>
      </c>
      <c r="T73" t="s">
        <v>11</v>
      </c>
      <c r="U73">
        <v>56</v>
      </c>
      <c r="V73">
        <v>1.8699999999999999</v>
      </c>
      <c r="W73">
        <f>SalesData3[[#This Row],[Quantity]]*SalesData3[[#This Row],[UnitPrice]]</f>
        <v>104.72</v>
      </c>
    </row>
    <row r="74" spans="16:23" x14ac:dyDescent="0.35">
      <c r="P74" s="1">
        <v>44045</v>
      </c>
      <c r="Q74" t="s">
        <v>6</v>
      </c>
      <c r="R74" t="s">
        <v>7</v>
      </c>
      <c r="S74" t="s">
        <v>13</v>
      </c>
      <c r="T74" t="s">
        <v>15</v>
      </c>
      <c r="U74">
        <v>137</v>
      </c>
      <c r="V74">
        <v>2.84</v>
      </c>
      <c r="W74">
        <f>SalesData3[[#This Row],[Quantity]]*SalesData3[[#This Row],[UnitPrice]]</f>
        <v>389.08</v>
      </c>
    </row>
    <row r="75" spans="16:23" x14ac:dyDescent="0.35">
      <c r="P75" s="1">
        <v>44048</v>
      </c>
      <c r="Q75" t="s">
        <v>19</v>
      </c>
      <c r="R75" t="s">
        <v>20</v>
      </c>
      <c r="S75" t="s">
        <v>13</v>
      </c>
      <c r="T75" t="s">
        <v>14</v>
      </c>
      <c r="U75">
        <v>107</v>
      </c>
      <c r="V75">
        <v>1.87</v>
      </c>
      <c r="W75">
        <f>SalesData3[[#This Row],[Quantity]]*SalesData3[[#This Row],[UnitPrice]]</f>
        <v>200.09</v>
      </c>
    </row>
    <row r="76" spans="16:23" x14ac:dyDescent="0.35">
      <c r="P76" s="1">
        <v>44051</v>
      </c>
      <c r="Q76" t="s">
        <v>6</v>
      </c>
      <c r="R76" t="s">
        <v>18</v>
      </c>
      <c r="S76" t="s">
        <v>9</v>
      </c>
      <c r="T76" t="s">
        <v>12</v>
      </c>
      <c r="U76">
        <v>24</v>
      </c>
      <c r="V76">
        <v>1.7699999999999998</v>
      </c>
      <c r="W76">
        <f>SalesData3[[#This Row],[Quantity]]*SalesData3[[#This Row],[UnitPrice]]</f>
        <v>42.48</v>
      </c>
    </row>
    <row r="77" spans="16:23" x14ac:dyDescent="0.35">
      <c r="P77" s="1">
        <v>44054</v>
      </c>
      <c r="Q77" t="s">
        <v>6</v>
      </c>
      <c r="R77" t="s">
        <v>18</v>
      </c>
      <c r="S77" t="s">
        <v>22</v>
      </c>
      <c r="T77" t="s">
        <v>23</v>
      </c>
      <c r="U77">
        <v>30</v>
      </c>
      <c r="V77">
        <v>3.49</v>
      </c>
      <c r="W77">
        <f>SalesData3[[#This Row],[Quantity]]*SalesData3[[#This Row],[UnitPrice]]</f>
        <v>104.7</v>
      </c>
    </row>
    <row r="78" spans="16:23" x14ac:dyDescent="0.35">
      <c r="P78" s="1">
        <v>44057</v>
      </c>
      <c r="Q78" t="s">
        <v>19</v>
      </c>
      <c r="R78" t="s">
        <v>21</v>
      </c>
      <c r="S78" t="s">
        <v>13</v>
      </c>
      <c r="T78" t="s">
        <v>14</v>
      </c>
      <c r="U78">
        <v>70</v>
      </c>
      <c r="V78">
        <v>1.87</v>
      </c>
      <c r="W78">
        <f>SalesData3[[#This Row],[Quantity]]*SalesData3[[#This Row],[UnitPrice]]</f>
        <v>130.9</v>
      </c>
    </row>
    <row r="79" spans="16:23" x14ac:dyDescent="0.35">
      <c r="P79" s="1">
        <v>44060</v>
      </c>
      <c r="Q79" t="s">
        <v>6</v>
      </c>
      <c r="R79" t="s">
        <v>7</v>
      </c>
      <c r="S79" t="s">
        <v>13</v>
      </c>
      <c r="T79" t="s">
        <v>8</v>
      </c>
      <c r="U79">
        <v>31</v>
      </c>
      <c r="V79">
        <v>2.1800000000000002</v>
      </c>
      <c r="W79">
        <f>SalesData3[[#This Row],[Quantity]]*SalesData3[[#This Row],[UnitPrice]]</f>
        <v>67.58</v>
      </c>
    </row>
    <row r="80" spans="16:23" x14ac:dyDescent="0.35">
      <c r="P80" s="1">
        <v>44063</v>
      </c>
      <c r="Q80" t="s">
        <v>6</v>
      </c>
      <c r="R80" t="s">
        <v>7</v>
      </c>
      <c r="S80" t="s">
        <v>9</v>
      </c>
      <c r="T80" t="s">
        <v>12</v>
      </c>
      <c r="U80">
        <v>109</v>
      </c>
      <c r="V80">
        <v>1.77</v>
      </c>
      <c r="W80">
        <f>SalesData3[[#This Row],[Quantity]]*SalesData3[[#This Row],[UnitPrice]]</f>
        <v>192.93</v>
      </c>
    </row>
    <row r="81" spans="16:23" x14ac:dyDescent="0.35">
      <c r="P81" s="1">
        <v>44066</v>
      </c>
      <c r="Q81" t="s">
        <v>6</v>
      </c>
      <c r="R81" t="s">
        <v>7</v>
      </c>
      <c r="S81" t="s">
        <v>22</v>
      </c>
      <c r="T81" t="s">
        <v>23</v>
      </c>
      <c r="U81">
        <v>21</v>
      </c>
      <c r="V81">
        <v>3.49</v>
      </c>
      <c r="W81">
        <f>SalesData3[[#This Row],[Quantity]]*SalesData3[[#This Row],[UnitPrice]]</f>
        <v>73.290000000000006</v>
      </c>
    </row>
    <row r="82" spans="16:23" x14ac:dyDescent="0.35">
      <c r="P82" s="1">
        <v>44069</v>
      </c>
      <c r="Q82" t="s">
        <v>19</v>
      </c>
      <c r="R82" t="s">
        <v>20</v>
      </c>
      <c r="S82" t="s">
        <v>13</v>
      </c>
      <c r="T82" t="s">
        <v>14</v>
      </c>
      <c r="U82">
        <v>80</v>
      </c>
      <c r="V82">
        <v>1.8699999999999999</v>
      </c>
      <c r="W82">
        <f>SalesData3[[#This Row],[Quantity]]*SalesData3[[#This Row],[UnitPrice]]</f>
        <v>149.6</v>
      </c>
    </row>
    <row r="83" spans="16:23" x14ac:dyDescent="0.35">
      <c r="P83" s="1">
        <v>44072</v>
      </c>
      <c r="Q83" t="s">
        <v>6</v>
      </c>
      <c r="R83" t="s">
        <v>18</v>
      </c>
      <c r="S83" t="s">
        <v>9</v>
      </c>
      <c r="T83" t="s">
        <v>11</v>
      </c>
      <c r="U83">
        <v>75</v>
      </c>
      <c r="V83">
        <v>1.87</v>
      </c>
      <c r="W83">
        <f>SalesData3[[#This Row],[Quantity]]*SalesData3[[#This Row],[UnitPrice]]</f>
        <v>140.25</v>
      </c>
    </row>
    <row r="84" spans="16:23" x14ac:dyDescent="0.35">
      <c r="P84" s="1">
        <v>44075</v>
      </c>
      <c r="Q84" t="s">
        <v>6</v>
      </c>
      <c r="R84" t="s">
        <v>18</v>
      </c>
      <c r="S84" t="s">
        <v>13</v>
      </c>
      <c r="T84" t="s">
        <v>15</v>
      </c>
      <c r="U84">
        <v>74</v>
      </c>
      <c r="V84">
        <v>2.84</v>
      </c>
      <c r="W84">
        <f>SalesData3[[#This Row],[Quantity]]*SalesData3[[#This Row],[UnitPrice]]</f>
        <v>210.16</v>
      </c>
    </row>
    <row r="85" spans="16:23" x14ac:dyDescent="0.35">
      <c r="P85" s="1">
        <v>44078</v>
      </c>
      <c r="Q85" t="s">
        <v>19</v>
      </c>
      <c r="R85" t="s">
        <v>21</v>
      </c>
      <c r="S85" t="s">
        <v>9</v>
      </c>
      <c r="T85" t="s">
        <v>12</v>
      </c>
      <c r="U85">
        <v>45</v>
      </c>
      <c r="V85">
        <v>1.77</v>
      </c>
      <c r="W85">
        <f>SalesData3[[#This Row],[Quantity]]*SalesData3[[#This Row],[UnitPrice]]</f>
        <v>79.650000000000006</v>
      </c>
    </row>
    <row r="86" spans="16:23" x14ac:dyDescent="0.35">
      <c r="P86" s="1">
        <v>44081</v>
      </c>
      <c r="Q86" t="s">
        <v>6</v>
      </c>
      <c r="R86" t="s">
        <v>7</v>
      </c>
      <c r="S86" t="s">
        <v>13</v>
      </c>
      <c r="T86" t="s">
        <v>8</v>
      </c>
      <c r="U86">
        <v>28</v>
      </c>
      <c r="V86">
        <v>2.1800000000000002</v>
      </c>
      <c r="W86">
        <f>SalesData3[[#This Row],[Quantity]]*SalesData3[[#This Row],[UnitPrice]]</f>
        <v>61.040000000000006</v>
      </c>
    </row>
    <row r="87" spans="16:23" x14ac:dyDescent="0.35">
      <c r="P87" s="1">
        <v>44084</v>
      </c>
      <c r="Q87" t="s">
        <v>6</v>
      </c>
      <c r="R87" t="s">
        <v>7</v>
      </c>
      <c r="S87" t="s">
        <v>9</v>
      </c>
      <c r="T87" t="s">
        <v>12</v>
      </c>
      <c r="U87">
        <v>143</v>
      </c>
      <c r="V87">
        <v>1.77</v>
      </c>
      <c r="W87">
        <f>SalesData3[[#This Row],[Quantity]]*SalesData3[[#This Row],[UnitPrice]]</f>
        <v>253.11</v>
      </c>
    </row>
    <row r="88" spans="16:23" x14ac:dyDescent="0.35">
      <c r="P88" s="1">
        <v>44087</v>
      </c>
      <c r="Q88" t="s">
        <v>6</v>
      </c>
      <c r="R88" t="s">
        <v>7</v>
      </c>
      <c r="S88" t="s">
        <v>16</v>
      </c>
      <c r="T88" t="s">
        <v>24</v>
      </c>
      <c r="U88">
        <v>27</v>
      </c>
      <c r="V88">
        <v>3.15</v>
      </c>
      <c r="W88">
        <f>SalesData3[[#This Row],[Quantity]]*SalesData3[[#This Row],[UnitPrice]]</f>
        <v>85.05</v>
      </c>
    </row>
    <row r="89" spans="16:23" x14ac:dyDescent="0.35">
      <c r="P89" s="1">
        <v>44090</v>
      </c>
      <c r="Q89" t="s">
        <v>19</v>
      </c>
      <c r="R89" t="s">
        <v>20</v>
      </c>
      <c r="S89" t="s">
        <v>9</v>
      </c>
      <c r="T89" t="s">
        <v>12</v>
      </c>
      <c r="U89">
        <v>133</v>
      </c>
      <c r="V89">
        <v>1.77</v>
      </c>
      <c r="W89">
        <f>SalesData3[[#This Row],[Quantity]]*SalesData3[[#This Row],[UnitPrice]]</f>
        <v>235.41</v>
      </c>
    </row>
    <row r="90" spans="16:23" x14ac:dyDescent="0.35">
      <c r="P90" s="1">
        <v>44093</v>
      </c>
      <c r="Q90" t="s">
        <v>6</v>
      </c>
      <c r="R90" t="s">
        <v>18</v>
      </c>
      <c r="S90" t="s">
        <v>13</v>
      </c>
      <c r="T90" t="s">
        <v>8</v>
      </c>
      <c r="U90">
        <v>110</v>
      </c>
      <c r="V90">
        <v>2.1800000000000002</v>
      </c>
      <c r="W90">
        <f>SalesData3[[#This Row],[Quantity]]*SalesData3[[#This Row],[UnitPrice]]</f>
        <v>239.8</v>
      </c>
    </row>
    <row r="91" spans="16:23" x14ac:dyDescent="0.35">
      <c r="P91" s="1">
        <v>44096</v>
      </c>
      <c r="Q91" t="s">
        <v>6</v>
      </c>
      <c r="R91" t="s">
        <v>18</v>
      </c>
      <c r="S91" t="s">
        <v>13</v>
      </c>
      <c r="T91" t="s">
        <v>14</v>
      </c>
      <c r="U91">
        <v>65</v>
      </c>
      <c r="V91">
        <v>1.8699999999999999</v>
      </c>
      <c r="W91">
        <f>SalesData3[[#This Row],[Quantity]]*SalesData3[[#This Row],[UnitPrice]]</f>
        <v>121.55</v>
      </c>
    </row>
    <row r="92" spans="16:23" x14ac:dyDescent="0.35">
      <c r="P92" s="1">
        <v>44099</v>
      </c>
      <c r="Q92" t="s">
        <v>19</v>
      </c>
      <c r="R92" t="s">
        <v>21</v>
      </c>
      <c r="S92" t="s">
        <v>9</v>
      </c>
      <c r="T92" t="s">
        <v>11</v>
      </c>
      <c r="U92">
        <v>33</v>
      </c>
      <c r="V92">
        <v>1.87</v>
      </c>
      <c r="W92">
        <f>SalesData3[[#This Row],[Quantity]]*SalesData3[[#This Row],[UnitPrice]]</f>
        <v>61.71</v>
      </c>
    </row>
    <row r="93" spans="16:23" x14ac:dyDescent="0.35">
      <c r="P93" s="1">
        <v>44102</v>
      </c>
      <c r="Q93" t="s">
        <v>6</v>
      </c>
      <c r="R93" t="s">
        <v>7</v>
      </c>
      <c r="S93" t="s">
        <v>13</v>
      </c>
      <c r="T93" t="s">
        <v>8</v>
      </c>
      <c r="U93">
        <v>81</v>
      </c>
      <c r="V93">
        <v>2.1800000000000002</v>
      </c>
      <c r="W93">
        <f>SalesData3[[#This Row],[Quantity]]*SalesData3[[#This Row],[UnitPrice]]</f>
        <v>176.58</v>
      </c>
    </row>
    <row r="94" spans="16:23" x14ac:dyDescent="0.35">
      <c r="P94" s="1">
        <v>44105</v>
      </c>
      <c r="Q94" t="s">
        <v>6</v>
      </c>
      <c r="R94" t="s">
        <v>7</v>
      </c>
      <c r="S94" t="s">
        <v>9</v>
      </c>
      <c r="T94" t="s">
        <v>12</v>
      </c>
      <c r="U94">
        <v>77</v>
      </c>
      <c r="V94">
        <v>1.7699999999999998</v>
      </c>
      <c r="W94">
        <f>SalesData3[[#This Row],[Quantity]]*SalesData3[[#This Row],[UnitPrice]]</f>
        <v>136.29</v>
      </c>
    </row>
    <row r="95" spans="16:23" x14ac:dyDescent="0.35">
      <c r="P95" s="1">
        <v>44108</v>
      </c>
      <c r="Q95" t="s">
        <v>6</v>
      </c>
      <c r="R95" t="s">
        <v>7</v>
      </c>
      <c r="S95" t="s">
        <v>22</v>
      </c>
      <c r="T95" t="s">
        <v>23</v>
      </c>
      <c r="U95">
        <v>38</v>
      </c>
      <c r="V95">
        <v>3.49</v>
      </c>
      <c r="W95">
        <f>SalesData3[[#This Row],[Quantity]]*SalesData3[[#This Row],[UnitPrice]]</f>
        <v>132.62</v>
      </c>
    </row>
    <row r="96" spans="16:23" x14ac:dyDescent="0.35">
      <c r="P96" s="1">
        <v>44111</v>
      </c>
      <c r="Q96" t="s">
        <v>19</v>
      </c>
      <c r="R96" t="s">
        <v>20</v>
      </c>
      <c r="S96" t="s">
        <v>9</v>
      </c>
      <c r="T96" t="s">
        <v>12</v>
      </c>
      <c r="U96">
        <v>40</v>
      </c>
      <c r="V96">
        <v>1.77</v>
      </c>
      <c r="W96">
        <f>SalesData3[[#This Row],[Quantity]]*SalesData3[[#This Row],[UnitPrice]]</f>
        <v>70.8</v>
      </c>
    </row>
    <row r="97" spans="16:23" x14ac:dyDescent="0.35">
      <c r="P97" s="1">
        <v>44114</v>
      </c>
      <c r="Q97" t="s">
        <v>19</v>
      </c>
      <c r="R97" t="s">
        <v>20</v>
      </c>
      <c r="S97" t="s">
        <v>16</v>
      </c>
      <c r="T97" t="s">
        <v>17</v>
      </c>
      <c r="U97">
        <v>114</v>
      </c>
      <c r="V97">
        <v>1.6800000000000002</v>
      </c>
      <c r="W97">
        <f>SalesData3[[#This Row],[Quantity]]*SalesData3[[#This Row],[UnitPrice]]</f>
        <v>191.52</v>
      </c>
    </row>
    <row r="98" spans="16:23" x14ac:dyDescent="0.35">
      <c r="P98" s="1">
        <v>44117</v>
      </c>
      <c r="Q98" t="s">
        <v>6</v>
      </c>
      <c r="R98" t="s">
        <v>18</v>
      </c>
      <c r="S98" t="s">
        <v>13</v>
      </c>
      <c r="T98" t="s">
        <v>8</v>
      </c>
      <c r="U98">
        <v>224</v>
      </c>
      <c r="V98">
        <v>2.1800000000000002</v>
      </c>
      <c r="W98">
        <f>SalesData3[[#This Row],[Quantity]]*SalesData3[[#This Row],[UnitPrice]]</f>
        <v>488.32000000000005</v>
      </c>
    </row>
    <row r="99" spans="16:23" x14ac:dyDescent="0.35">
      <c r="P99" s="1">
        <v>44120</v>
      </c>
      <c r="Q99" t="s">
        <v>6</v>
      </c>
      <c r="R99" t="s">
        <v>18</v>
      </c>
      <c r="S99" t="s">
        <v>9</v>
      </c>
      <c r="T99" t="s">
        <v>12</v>
      </c>
      <c r="U99">
        <v>141</v>
      </c>
      <c r="V99">
        <v>1.77</v>
      </c>
      <c r="W99">
        <f>SalesData3[[#This Row],[Quantity]]*SalesData3[[#This Row],[UnitPrice]]</f>
        <v>249.57</v>
      </c>
    </row>
    <row r="100" spans="16:23" x14ac:dyDescent="0.35">
      <c r="P100" s="1">
        <v>44123</v>
      </c>
      <c r="Q100" t="s">
        <v>6</v>
      </c>
      <c r="R100" t="s">
        <v>18</v>
      </c>
      <c r="S100" t="s">
        <v>22</v>
      </c>
      <c r="T100" t="s">
        <v>23</v>
      </c>
      <c r="U100">
        <v>32</v>
      </c>
      <c r="V100">
        <v>3.49</v>
      </c>
      <c r="W100">
        <f>SalesData3[[#This Row],[Quantity]]*SalesData3[[#This Row],[UnitPrice]]</f>
        <v>111.68</v>
      </c>
    </row>
    <row r="101" spans="16:23" x14ac:dyDescent="0.35">
      <c r="P101" s="1">
        <v>44126</v>
      </c>
      <c r="Q101" t="s">
        <v>19</v>
      </c>
      <c r="R101" t="s">
        <v>21</v>
      </c>
      <c r="S101" t="s">
        <v>9</v>
      </c>
      <c r="T101" t="s">
        <v>12</v>
      </c>
      <c r="U101">
        <v>20</v>
      </c>
      <c r="V101">
        <v>1.77</v>
      </c>
      <c r="W101">
        <f>SalesData3[[#This Row],[Quantity]]*SalesData3[[#This Row],[UnitPrice]]</f>
        <v>35.4</v>
      </c>
    </row>
    <row r="102" spans="16:23" x14ac:dyDescent="0.35">
      <c r="P102" s="1">
        <v>44129</v>
      </c>
      <c r="Q102" t="s">
        <v>6</v>
      </c>
      <c r="R102" t="s">
        <v>7</v>
      </c>
      <c r="S102" t="s">
        <v>13</v>
      </c>
      <c r="T102" t="s">
        <v>8</v>
      </c>
      <c r="U102">
        <v>40</v>
      </c>
      <c r="V102">
        <v>2.1800000000000002</v>
      </c>
      <c r="W102">
        <f>SalesData3[[#This Row],[Quantity]]*SalesData3[[#This Row],[UnitPrice]]</f>
        <v>87.2</v>
      </c>
    </row>
    <row r="103" spans="16:23" x14ac:dyDescent="0.35">
      <c r="P103" s="1">
        <v>44132</v>
      </c>
      <c r="Q103" t="s">
        <v>6</v>
      </c>
      <c r="R103" t="s">
        <v>7</v>
      </c>
      <c r="S103" t="s">
        <v>13</v>
      </c>
      <c r="T103" t="s">
        <v>14</v>
      </c>
      <c r="U103">
        <v>49</v>
      </c>
      <c r="V103">
        <v>1.8699999999999999</v>
      </c>
      <c r="W103">
        <f>SalesData3[[#This Row],[Quantity]]*SalesData3[[#This Row],[UnitPrice]]</f>
        <v>91.63</v>
      </c>
    </row>
    <row r="104" spans="16:23" x14ac:dyDescent="0.35">
      <c r="P104" s="1">
        <v>44135</v>
      </c>
      <c r="Q104" t="s">
        <v>6</v>
      </c>
      <c r="R104" t="s">
        <v>7</v>
      </c>
      <c r="S104" t="s">
        <v>22</v>
      </c>
      <c r="T104" t="s">
        <v>23</v>
      </c>
      <c r="U104">
        <v>46</v>
      </c>
      <c r="V104">
        <v>3.4899999999999998</v>
      </c>
      <c r="W104">
        <f>SalesData3[[#This Row],[Quantity]]*SalesData3[[#This Row],[UnitPrice]]</f>
        <v>160.54</v>
      </c>
    </row>
    <row r="105" spans="16:23" x14ac:dyDescent="0.35">
      <c r="P105" s="1">
        <v>44138</v>
      </c>
      <c r="Q105" t="s">
        <v>19</v>
      </c>
      <c r="R105" t="s">
        <v>20</v>
      </c>
      <c r="S105" t="s">
        <v>9</v>
      </c>
      <c r="T105" t="s">
        <v>12</v>
      </c>
      <c r="U105">
        <v>39</v>
      </c>
      <c r="V105">
        <v>1.77</v>
      </c>
      <c r="W105">
        <f>SalesData3[[#This Row],[Quantity]]*SalesData3[[#This Row],[UnitPrice]]</f>
        <v>69.03</v>
      </c>
    </row>
    <row r="106" spans="16:23" x14ac:dyDescent="0.35">
      <c r="P106" s="1">
        <v>44141</v>
      </c>
      <c r="Q106" t="s">
        <v>19</v>
      </c>
      <c r="R106" t="s">
        <v>20</v>
      </c>
      <c r="S106" t="s">
        <v>16</v>
      </c>
      <c r="T106" t="s">
        <v>17</v>
      </c>
      <c r="U106">
        <v>62</v>
      </c>
      <c r="V106">
        <v>1.68</v>
      </c>
      <c r="W106">
        <f>SalesData3[[#This Row],[Quantity]]*SalesData3[[#This Row],[UnitPrice]]</f>
        <v>104.16</v>
      </c>
    </row>
    <row r="107" spans="16:23" x14ac:dyDescent="0.35">
      <c r="P107" s="1">
        <v>44144</v>
      </c>
      <c r="Q107" t="s">
        <v>6</v>
      </c>
      <c r="R107" t="s">
        <v>18</v>
      </c>
      <c r="S107" t="s">
        <v>9</v>
      </c>
      <c r="T107" t="s">
        <v>12</v>
      </c>
      <c r="U107">
        <v>90</v>
      </c>
      <c r="V107">
        <v>1.77</v>
      </c>
      <c r="W107">
        <f>SalesData3[[#This Row],[Quantity]]*SalesData3[[#This Row],[UnitPrice]]</f>
        <v>159.30000000000001</v>
      </c>
    </row>
    <row r="108" spans="16:23" x14ac:dyDescent="0.35">
      <c r="P108" s="1">
        <v>44147</v>
      </c>
      <c r="Q108" t="s">
        <v>19</v>
      </c>
      <c r="R108" t="s">
        <v>21</v>
      </c>
      <c r="S108" t="s">
        <v>13</v>
      </c>
      <c r="T108" t="s">
        <v>8</v>
      </c>
      <c r="U108">
        <v>103</v>
      </c>
      <c r="V108">
        <v>2.1799999999999997</v>
      </c>
      <c r="W108">
        <f>SalesData3[[#This Row],[Quantity]]*SalesData3[[#This Row],[UnitPrice]]</f>
        <v>224.53999999999996</v>
      </c>
    </row>
    <row r="109" spans="16:23" x14ac:dyDescent="0.35">
      <c r="P109" s="1">
        <v>44150</v>
      </c>
      <c r="Q109" t="s">
        <v>19</v>
      </c>
      <c r="R109" t="s">
        <v>21</v>
      </c>
      <c r="S109" t="s">
        <v>13</v>
      </c>
      <c r="T109" t="s">
        <v>15</v>
      </c>
      <c r="U109">
        <v>32</v>
      </c>
      <c r="V109">
        <v>2.84</v>
      </c>
      <c r="W109">
        <f>SalesData3[[#This Row],[Quantity]]*SalesData3[[#This Row],[UnitPrice]]</f>
        <v>90.88</v>
      </c>
    </row>
    <row r="110" spans="16:23" x14ac:dyDescent="0.35">
      <c r="P110" s="1">
        <v>44153</v>
      </c>
      <c r="Q110" t="s">
        <v>6</v>
      </c>
      <c r="R110" t="s">
        <v>7</v>
      </c>
      <c r="S110" t="s">
        <v>9</v>
      </c>
      <c r="T110" t="s">
        <v>11</v>
      </c>
      <c r="U110">
        <v>66</v>
      </c>
      <c r="V110">
        <v>1.87</v>
      </c>
      <c r="W110">
        <f>SalesData3[[#This Row],[Quantity]]*SalesData3[[#This Row],[UnitPrice]]</f>
        <v>123.42</v>
      </c>
    </row>
    <row r="111" spans="16:23" x14ac:dyDescent="0.35">
      <c r="P111" s="1">
        <v>44156</v>
      </c>
      <c r="Q111" t="s">
        <v>6</v>
      </c>
      <c r="R111" t="s">
        <v>7</v>
      </c>
      <c r="S111" t="s">
        <v>13</v>
      </c>
      <c r="T111" t="s">
        <v>15</v>
      </c>
      <c r="U111">
        <v>97</v>
      </c>
      <c r="V111">
        <v>2.8400000000000003</v>
      </c>
      <c r="W111">
        <f>SalesData3[[#This Row],[Quantity]]*SalesData3[[#This Row],[UnitPrice]]</f>
        <v>275.48</v>
      </c>
    </row>
    <row r="112" spans="16:23" x14ac:dyDescent="0.35">
      <c r="P112" s="1">
        <v>44159</v>
      </c>
      <c r="Q112" t="s">
        <v>19</v>
      </c>
      <c r="R112" t="s">
        <v>20</v>
      </c>
      <c r="S112" t="s">
        <v>9</v>
      </c>
      <c r="T112" t="s">
        <v>12</v>
      </c>
      <c r="U112">
        <v>30</v>
      </c>
      <c r="V112">
        <v>1.77</v>
      </c>
      <c r="W112">
        <f>SalesData3[[#This Row],[Quantity]]*SalesData3[[#This Row],[UnitPrice]]</f>
        <v>53.1</v>
      </c>
    </row>
    <row r="113" spans="16:23" x14ac:dyDescent="0.35">
      <c r="P113" s="1">
        <v>44162</v>
      </c>
      <c r="Q113" t="s">
        <v>19</v>
      </c>
      <c r="R113" t="s">
        <v>20</v>
      </c>
      <c r="S113" t="s">
        <v>16</v>
      </c>
      <c r="T113" t="s">
        <v>17</v>
      </c>
      <c r="U113">
        <v>29</v>
      </c>
      <c r="V113">
        <v>1.68</v>
      </c>
      <c r="W113">
        <f>SalesData3[[#This Row],[Quantity]]*SalesData3[[#This Row],[UnitPrice]]</f>
        <v>48.72</v>
      </c>
    </row>
    <row r="114" spans="16:23" x14ac:dyDescent="0.35">
      <c r="P114" s="1">
        <v>44165</v>
      </c>
      <c r="Q114" t="s">
        <v>6</v>
      </c>
      <c r="R114" t="s">
        <v>18</v>
      </c>
      <c r="S114" t="s">
        <v>9</v>
      </c>
      <c r="T114" t="s">
        <v>12</v>
      </c>
      <c r="U114">
        <v>92</v>
      </c>
      <c r="V114">
        <v>1.77</v>
      </c>
      <c r="W114">
        <f>SalesData3[[#This Row],[Quantity]]*SalesData3[[#This Row],[UnitPrice]]</f>
        <v>162.84</v>
      </c>
    </row>
    <row r="115" spans="16:23" x14ac:dyDescent="0.35">
      <c r="P115" s="1">
        <v>44168</v>
      </c>
      <c r="Q115" t="s">
        <v>19</v>
      </c>
      <c r="R115" t="s">
        <v>21</v>
      </c>
      <c r="S115" t="s">
        <v>13</v>
      </c>
      <c r="T115" t="s">
        <v>8</v>
      </c>
      <c r="U115">
        <v>139</v>
      </c>
      <c r="V115">
        <v>2.1799999999999997</v>
      </c>
      <c r="W115">
        <f>SalesData3[[#This Row],[Quantity]]*SalesData3[[#This Row],[UnitPrice]]</f>
        <v>303.02</v>
      </c>
    </row>
    <row r="116" spans="16:23" x14ac:dyDescent="0.35">
      <c r="P116" s="1">
        <v>44171</v>
      </c>
      <c r="Q116" t="s">
        <v>19</v>
      </c>
      <c r="R116" t="s">
        <v>21</v>
      </c>
      <c r="S116" t="s">
        <v>13</v>
      </c>
      <c r="T116" t="s">
        <v>15</v>
      </c>
      <c r="U116">
        <v>29</v>
      </c>
      <c r="V116">
        <v>2.84</v>
      </c>
      <c r="W116">
        <f>SalesData3[[#This Row],[Quantity]]*SalesData3[[#This Row],[UnitPrice]]</f>
        <v>82.36</v>
      </c>
    </row>
    <row r="117" spans="16:23" x14ac:dyDescent="0.35">
      <c r="P117" s="1">
        <v>44174</v>
      </c>
      <c r="Q117" t="s">
        <v>6</v>
      </c>
      <c r="R117" t="s">
        <v>7</v>
      </c>
      <c r="S117" t="s">
        <v>9</v>
      </c>
      <c r="T117" t="s">
        <v>10</v>
      </c>
      <c r="U117">
        <v>30</v>
      </c>
      <c r="V117">
        <v>2.27</v>
      </c>
      <c r="W117">
        <f>SalesData3[[#This Row],[Quantity]]*SalesData3[[#This Row],[UnitPrice]]</f>
        <v>68.099999999999994</v>
      </c>
    </row>
    <row r="118" spans="16:23" x14ac:dyDescent="0.35">
      <c r="P118" s="1">
        <v>44177</v>
      </c>
      <c r="Q118" t="s">
        <v>6</v>
      </c>
      <c r="R118" t="s">
        <v>7</v>
      </c>
      <c r="S118" t="s">
        <v>13</v>
      </c>
      <c r="T118" t="s">
        <v>14</v>
      </c>
      <c r="U118">
        <v>36</v>
      </c>
      <c r="V118">
        <v>1.8699999999999999</v>
      </c>
      <c r="W118">
        <f>SalesData3[[#This Row],[Quantity]]*SalesData3[[#This Row],[UnitPrice]]</f>
        <v>67.319999999999993</v>
      </c>
    </row>
    <row r="119" spans="16:23" x14ac:dyDescent="0.35">
      <c r="P119" s="1">
        <v>44180</v>
      </c>
      <c r="Q119" t="s">
        <v>6</v>
      </c>
      <c r="R119" t="s">
        <v>7</v>
      </c>
      <c r="S119" t="s">
        <v>22</v>
      </c>
      <c r="T119" t="s">
        <v>23</v>
      </c>
      <c r="U119">
        <v>41</v>
      </c>
      <c r="V119">
        <v>3.49</v>
      </c>
      <c r="W119">
        <f>SalesData3[[#This Row],[Quantity]]*SalesData3[[#This Row],[UnitPrice]]</f>
        <v>143.09</v>
      </c>
    </row>
    <row r="120" spans="16:23" x14ac:dyDescent="0.35">
      <c r="P120" s="1">
        <v>44183</v>
      </c>
      <c r="Q120" t="s">
        <v>19</v>
      </c>
      <c r="R120" t="s">
        <v>20</v>
      </c>
      <c r="S120" t="s">
        <v>9</v>
      </c>
      <c r="T120" t="s">
        <v>12</v>
      </c>
      <c r="U120">
        <v>44</v>
      </c>
      <c r="V120">
        <v>1.7699999999999998</v>
      </c>
      <c r="W120">
        <f>SalesData3[[#This Row],[Quantity]]*SalesData3[[#This Row],[UnitPrice]]</f>
        <v>77.88</v>
      </c>
    </row>
    <row r="121" spans="16:23" x14ac:dyDescent="0.35">
      <c r="P121" s="1">
        <v>44186</v>
      </c>
      <c r="Q121" t="s">
        <v>19</v>
      </c>
      <c r="R121" t="s">
        <v>20</v>
      </c>
      <c r="S121" t="s">
        <v>16</v>
      </c>
      <c r="T121" t="s">
        <v>17</v>
      </c>
      <c r="U121">
        <v>29</v>
      </c>
      <c r="V121">
        <v>1.68</v>
      </c>
      <c r="W121">
        <f>SalesData3[[#This Row],[Quantity]]*SalesData3[[#This Row],[UnitPrice]]</f>
        <v>48.72</v>
      </c>
    </row>
    <row r="122" spans="16:23" x14ac:dyDescent="0.35">
      <c r="P122" s="1">
        <v>44189</v>
      </c>
      <c r="Q122" t="s">
        <v>6</v>
      </c>
      <c r="R122" t="s">
        <v>18</v>
      </c>
      <c r="S122" t="s">
        <v>13</v>
      </c>
      <c r="T122" t="s">
        <v>8</v>
      </c>
      <c r="U122">
        <v>237</v>
      </c>
      <c r="V122">
        <v>2.1799999999999997</v>
      </c>
      <c r="W122">
        <f>SalesData3[[#This Row],[Quantity]]*SalesData3[[#This Row],[UnitPrice]]</f>
        <v>516.66</v>
      </c>
    </row>
    <row r="123" spans="16:23" x14ac:dyDescent="0.35">
      <c r="P123" s="1">
        <v>44192</v>
      </c>
      <c r="Q123" t="s">
        <v>6</v>
      </c>
      <c r="R123" t="s">
        <v>18</v>
      </c>
      <c r="S123" t="s">
        <v>13</v>
      </c>
      <c r="T123" t="s">
        <v>14</v>
      </c>
      <c r="U123">
        <v>65</v>
      </c>
      <c r="V123">
        <v>1.8699999999999999</v>
      </c>
      <c r="W123">
        <f>SalesData3[[#This Row],[Quantity]]*SalesData3[[#This Row],[UnitPrice]]</f>
        <v>121.55</v>
      </c>
    </row>
    <row r="124" spans="16:23" x14ac:dyDescent="0.35">
      <c r="P124" s="1">
        <v>44195</v>
      </c>
      <c r="Q124" t="s">
        <v>19</v>
      </c>
      <c r="R124" t="s">
        <v>21</v>
      </c>
      <c r="S124" t="s">
        <v>13</v>
      </c>
      <c r="T124" t="s">
        <v>8</v>
      </c>
      <c r="U124">
        <v>83</v>
      </c>
      <c r="V124">
        <v>2.1800000000000002</v>
      </c>
      <c r="W124">
        <f>SalesData3[[#This Row],[Quantity]]*SalesData3[[#This Row],[UnitPrice]]</f>
        <v>180.94000000000003</v>
      </c>
    </row>
    <row r="125" spans="16:23" x14ac:dyDescent="0.35">
      <c r="P125" s="1">
        <v>44198</v>
      </c>
      <c r="Q125" t="s">
        <v>6</v>
      </c>
      <c r="R125" t="s">
        <v>7</v>
      </c>
      <c r="S125" t="s">
        <v>13</v>
      </c>
      <c r="T125" t="s">
        <v>8</v>
      </c>
      <c r="U125">
        <v>32</v>
      </c>
      <c r="V125">
        <v>2.1800000000000002</v>
      </c>
      <c r="W125">
        <f>SalesData3[[#This Row],[Quantity]]*SalesData3[[#This Row],[UnitPrice]]</f>
        <v>69.760000000000005</v>
      </c>
    </row>
    <row r="126" spans="16:23" x14ac:dyDescent="0.35">
      <c r="P126" s="1">
        <v>44201</v>
      </c>
      <c r="Q126" t="s">
        <v>6</v>
      </c>
      <c r="R126" t="s">
        <v>7</v>
      </c>
      <c r="S126" t="s">
        <v>9</v>
      </c>
      <c r="T126" t="s">
        <v>12</v>
      </c>
      <c r="U126">
        <v>63</v>
      </c>
      <c r="V126">
        <v>1.77</v>
      </c>
      <c r="W126">
        <f>SalesData3[[#This Row],[Quantity]]*SalesData3[[#This Row],[UnitPrice]]</f>
        <v>111.51</v>
      </c>
    </row>
    <row r="127" spans="16:23" x14ac:dyDescent="0.35">
      <c r="P127" s="1">
        <v>44204</v>
      </c>
      <c r="Q127" t="s">
        <v>6</v>
      </c>
      <c r="R127" t="s">
        <v>7</v>
      </c>
      <c r="S127" t="s">
        <v>16</v>
      </c>
      <c r="T127" t="s">
        <v>24</v>
      </c>
      <c r="U127">
        <v>29</v>
      </c>
      <c r="V127">
        <v>3.15</v>
      </c>
      <c r="W127">
        <f>SalesData3[[#This Row],[Quantity]]*SalesData3[[#This Row],[UnitPrice]]</f>
        <v>91.35</v>
      </c>
    </row>
    <row r="128" spans="16:23" x14ac:dyDescent="0.35">
      <c r="P128" s="1">
        <v>44207</v>
      </c>
      <c r="Q128" t="s">
        <v>19</v>
      </c>
      <c r="R128" t="s">
        <v>20</v>
      </c>
      <c r="S128" t="s">
        <v>9</v>
      </c>
      <c r="T128" t="s">
        <v>11</v>
      </c>
      <c r="U128">
        <v>77</v>
      </c>
      <c r="V128">
        <v>1.87</v>
      </c>
      <c r="W128">
        <f>SalesData3[[#This Row],[Quantity]]*SalesData3[[#This Row],[UnitPrice]]</f>
        <v>143.99</v>
      </c>
    </row>
    <row r="129" spans="16:23" x14ac:dyDescent="0.35">
      <c r="P129" s="1">
        <v>44210</v>
      </c>
      <c r="Q129" t="s">
        <v>19</v>
      </c>
      <c r="R129" t="s">
        <v>20</v>
      </c>
      <c r="S129" t="s">
        <v>13</v>
      </c>
      <c r="T129" t="s">
        <v>15</v>
      </c>
      <c r="U129">
        <v>80</v>
      </c>
      <c r="V129">
        <v>2.84</v>
      </c>
      <c r="W129">
        <f>SalesData3[[#This Row],[Quantity]]*SalesData3[[#This Row],[UnitPrice]]</f>
        <v>227.2</v>
      </c>
    </row>
    <row r="130" spans="16:23" x14ac:dyDescent="0.35">
      <c r="P130" s="1">
        <v>44213</v>
      </c>
      <c r="Q130" t="s">
        <v>6</v>
      </c>
      <c r="R130" t="s">
        <v>18</v>
      </c>
      <c r="S130" t="s">
        <v>9</v>
      </c>
      <c r="T130" t="s">
        <v>12</v>
      </c>
      <c r="U130">
        <v>102</v>
      </c>
      <c r="V130">
        <v>1.77</v>
      </c>
      <c r="W130">
        <f>SalesData3[[#This Row],[Quantity]]*SalesData3[[#This Row],[UnitPrice]]</f>
        <v>180.54</v>
      </c>
    </row>
    <row r="131" spans="16:23" x14ac:dyDescent="0.35">
      <c r="P131" s="1">
        <v>44216</v>
      </c>
      <c r="Q131" t="s">
        <v>6</v>
      </c>
      <c r="R131" t="s">
        <v>18</v>
      </c>
      <c r="S131" t="s">
        <v>22</v>
      </c>
      <c r="T131" t="s">
        <v>23</v>
      </c>
      <c r="U131">
        <v>31</v>
      </c>
      <c r="V131">
        <v>3.4899999999999998</v>
      </c>
      <c r="W131">
        <f>SalesData3[[#This Row],[Quantity]]*SalesData3[[#This Row],[UnitPrice]]</f>
        <v>108.19</v>
      </c>
    </row>
    <row r="132" spans="16:23" x14ac:dyDescent="0.35">
      <c r="P132" s="1">
        <v>44219</v>
      </c>
      <c r="Q132" t="s">
        <v>19</v>
      </c>
      <c r="R132" t="s">
        <v>21</v>
      </c>
      <c r="S132" t="s">
        <v>9</v>
      </c>
      <c r="T132" t="s">
        <v>12</v>
      </c>
      <c r="U132">
        <v>56</v>
      </c>
      <c r="V132">
        <v>1.77</v>
      </c>
      <c r="W132">
        <f>SalesData3[[#This Row],[Quantity]]*SalesData3[[#This Row],[UnitPrice]]</f>
        <v>99.12</v>
      </c>
    </row>
    <row r="133" spans="16:23" x14ac:dyDescent="0.35">
      <c r="P133" s="1">
        <v>44222</v>
      </c>
      <c r="Q133" t="s">
        <v>6</v>
      </c>
      <c r="R133" t="s">
        <v>7</v>
      </c>
      <c r="S133" t="s">
        <v>13</v>
      </c>
      <c r="T133" t="s">
        <v>8</v>
      </c>
      <c r="U133">
        <v>52</v>
      </c>
      <c r="V133">
        <v>2.1800000000000002</v>
      </c>
      <c r="W133">
        <f>SalesData3[[#This Row],[Quantity]]*SalesData3[[#This Row],[UnitPrice]]</f>
        <v>113.36000000000001</v>
      </c>
    </row>
    <row r="134" spans="16:23" x14ac:dyDescent="0.35">
      <c r="P134" s="1">
        <v>44225</v>
      </c>
      <c r="Q134" t="s">
        <v>6</v>
      </c>
      <c r="R134" t="s">
        <v>7</v>
      </c>
      <c r="S134" t="s">
        <v>9</v>
      </c>
      <c r="T134" t="s">
        <v>12</v>
      </c>
      <c r="U134">
        <v>51</v>
      </c>
      <c r="V134">
        <v>1.77</v>
      </c>
      <c r="W134">
        <f>SalesData3[[#This Row],[Quantity]]*SalesData3[[#This Row],[UnitPrice]]</f>
        <v>90.27</v>
      </c>
    </row>
    <row r="135" spans="16:23" x14ac:dyDescent="0.35">
      <c r="P135" s="1">
        <v>44228</v>
      </c>
      <c r="Q135" t="s">
        <v>6</v>
      </c>
      <c r="R135" t="s">
        <v>7</v>
      </c>
      <c r="S135" t="s">
        <v>16</v>
      </c>
      <c r="T135" t="s">
        <v>17</v>
      </c>
      <c r="U135">
        <v>24</v>
      </c>
      <c r="V135">
        <v>1.68</v>
      </c>
      <c r="W135">
        <f>SalesData3[[#This Row],[Quantity]]*SalesData3[[#This Row],[UnitPrice]]</f>
        <v>40.32</v>
      </c>
    </row>
    <row r="136" spans="16:23" x14ac:dyDescent="0.35">
      <c r="P136" s="1">
        <v>44231</v>
      </c>
      <c r="Q136" t="s">
        <v>19</v>
      </c>
      <c r="R136" t="s">
        <v>20</v>
      </c>
      <c r="S136" t="s">
        <v>13</v>
      </c>
      <c r="T136" t="s">
        <v>8</v>
      </c>
      <c r="U136">
        <v>58</v>
      </c>
      <c r="V136">
        <v>2.1800000000000002</v>
      </c>
      <c r="W136">
        <f>SalesData3[[#This Row],[Quantity]]*SalesData3[[#This Row],[UnitPrice]]</f>
        <v>126.44000000000001</v>
      </c>
    </row>
    <row r="137" spans="16:23" x14ac:dyDescent="0.35">
      <c r="P137" s="1">
        <v>44234</v>
      </c>
      <c r="Q137" t="s">
        <v>19</v>
      </c>
      <c r="R137" t="s">
        <v>20</v>
      </c>
      <c r="S137" t="s">
        <v>13</v>
      </c>
      <c r="T137" t="s">
        <v>14</v>
      </c>
      <c r="U137">
        <v>34</v>
      </c>
      <c r="V137">
        <v>1.8699999999999999</v>
      </c>
      <c r="W137">
        <f>SalesData3[[#This Row],[Quantity]]*SalesData3[[#This Row],[UnitPrice]]</f>
        <v>63.58</v>
      </c>
    </row>
    <row r="138" spans="16:23" x14ac:dyDescent="0.35">
      <c r="P138" s="1">
        <v>44237</v>
      </c>
      <c r="Q138" t="s">
        <v>6</v>
      </c>
      <c r="R138" t="s">
        <v>18</v>
      </c>
      <c r="S138" t="s">
        <v>9</v>
      </c>
      <c r="T138" t="s">
        <v>12</v>
      </c>
      <c r="U138">
        <v>34</v>
      </c>
      <c r="V138">
        <v>1.77</v>
      </c>
      <c r="W138">
        <f>SalesData3[[#This Row],[Quantity]]*SalesData3[[#This Row],[UnitPrice]]</f>
        <v>60.18</v>
      </c>
    </row>
    <row r="139" spans="16:23" x14ac:dyDescent="0.35">
      <c r="P139" s="1">
        <v>44240</v>
      </c>
      <c r="Q139" t="s">
        <v>6</v>
      </c>
      <c r="R139" t="s">
        <v>18</v>
      </c>
      <c r="S139" t="s">
        <v>16</v>
      </c>
      <c r="T139" t="s">
        <v>17</v>
      </c>
      <c r="U139">
        <v>21</v>
      </c>
      <c r="V139">
        <v>1.6800000000000002</v>
      </c>
      <c r="W139">
        <f>SalesData3[[#This Row],[Quantity]]*SalesData3[[#This Row],[UnitPrice]]</f>
        <v>35.28</v>
      </c>
    </row>
    <row r="140" spans="16:23" x14ac:dyDescent="0.35">
      <c r="P140" s="1">
        <v>44243</v>
      </c>
      <c r="Q140" t="s">
        <v>19</v>
      </c>
      <c r="R140" t="s">
        <v>21</v>
      </c>
      <c r="S140" t="s">
        <v>13</v>
      </c>
      <c r="T140" t="s">
        <v>15</v>
      </c>
      <c r="U140">
        <v>29</v>
      </c>
      <c r="V140">
        <v>2.84</v>
      </c>
      <c r="W140">
        <f>SalesData3[[#This Row],[Quantity]]*SalesData3[[#This Row],[UnitPrice]]</f>
        <v>82.36</v>
      </c>
    </row>
    <row r="141" spans="16:23" x14ac:dyDescent="0.35">
      <c r="P141" s="1">
        <v>44246</v>
      </c>
      <c r="Q141" t="s">
        <v>6</v>
      </c>
      <c r="R141" t="s">
        <v>7</v>
      </c>
      <c r="S141" t="s">
        <v>9</v>
      </c>
      <c r="T141" t="s">
        <v>12</v>
      </c>
      <c r="U141">
        <v>68</v>
      </c>
      <c r="V141">
        <v>1.77</v>
      </c>
      <c r="W141">
        <f>SalesData3[[#This Row],[Quantity]]*SalesData3[[#This Row],[UnitPrice]]</f>
        <v>120.36</v>
      </c>
    </row>
    <row r="142" spans="16:23" x14ac:dyDescent="0.35">
      <c r="P142" s="1">
        <v>44249</v>
      </c>
      <c r="Q142" t="s">
        <v>6</v>
      </c>
      <c r="R142" t="s">
        <v>7</v>
      </c>
      <c r="S142" t="s">
        <v>16</v>
      </c>
      <c r="T142" t="s">
        <v>24</v>
      </c>
      <c r="U142">
        <v>31</v>
      </c>
      <c r="V142">
        <v>3.1500000000000004</v>
      </c>
      <c r="W142">
        <f>SalesData3[[#This Row],[Quantity]]*SalesData3[[#This Row],[UnitPrice]]</f>
        <v>97.65</v>
      </c>
    </row>
    <row r="143" spans="16:23" x14ac:dyDescent="0.35">
      <c r="P143" s="1">
        <v>44252</v>
      </c>
      <c r="Q143" t="s">
        <v>19</v>
      </c>
      <c r="R143" t="s">
        <v>20</v>
      </c>
      <c r="S143" t="s">
        <v>13</v>
      </c>
      <c r="T143" t="s">
        <v>8</v>
      </c>
      <c r="U143">
        <v>30</v>
      </c>
      <c r="V143">
        <v>2.1800000000000002</v>
      </c>
      <c r="W143">
        <f>SalesData3[[#This Row],[Quantity]]*SalesData3[[#This Row],[UnitPrice]]</f>
        <v>65.400000000000006</v>
      </c>
    </row>
    <row r="144" spans="16:23" x14ac:dyDescent="0.35">
      <c r="P144" s="1">
        <v>44255</v>
      </c>
      <c r="Q144" t="s">
        <v>19</v>
      </c>
      <c r="R144" t="s">
        <v>20</v>
      </c>
      <c r="S144" t="s">
        <v>13</v>
      </c>
      <c r="T144" t="s">
        <v>14</v>
      </c>
      <c r="U144">
        <v>232</v>
      </c>
      <c r="V144">
        <v>1.8699999999999999</v>
      </c>
      <c r="W144">
        <f>SalesData3[[#This Row],[Quantity]]*SalesData3[[#This Row],[UnitPrice]]</f>
        <v>433.84</v>
      </c>
    </row>
    <row r="145" spans="16:23" x14ac:dyDescent="0.35">
      <c r="P145" s="1">
        <v>44257</v>
      </c>
      <c r="Q145" t="s">
        <v>6</v>
      </c>
      <c r="R145" t="s">
        <v>18</v>
      </c>
      <c r="S145" t="s">
        <v>9</v>
      </c>
      <c r="T145" t="s">
        <v>11</v>
      </c>
      <c r="U145">
        <v>68</v>
      </c>
      <c r="V145">
        <v>1.8699999999999999</v>
      </c>
      <c r="W145">
        <f>SalesData3[[#This Row],[Quantity]]*SalesData3[[#This Row],[UnitPrice]]</f>
        <v>127.16</v>
      </c>
    </row>
    <row r="146" spans="16:23" x14ac:dyDescent="0.35">
      <c r="P146" s="1">
        <v>44260</v>
      </c>
      <c r="Q146" t="s">
        <v>6</v>
      </c>
      <c r="R146" t="s">
        <v>18</v>
      </c>
      <c r="S146" t="s">
        <v>13</v>
      </c>
      <c r="T146" t="s">
        <v>15</v>
      </c>
      <c r="U146">
        <v>97</v>
      </c>
      <c r="V146">
        <v>2.8400000000000003</v>
      </c>
      <c r="W146">
        <f>SalesData3[[#This Row],[Quantity]]*SalesData3[[#This Row],[UnitPrice]]</f>
        <v>275.48</v>
      </c>
    </row>
    <row r="147" spans="16:23" x14ac:dyDescent="0.35">
      <c r="P147" s="1">
        <v>44263</v>
      </c>
      <c r="Q147" t="s">
        <v>19</v>
      </c>
      <c r="R147" t="s">
        <v>21</v>
      </c>
      <c r="S147" t="s">
        <v>9</v>
      </c>
      <c r="T147" t="s">
        <v>11</v>
      </c>
      <c r="U147">
        <v>86</v>
      </c>
      <c r="V147">
        <v>1.8699999999999999</v>
      </c>
      <c r="W147">
        <f>SalesData3[[#This Row],[Quantity]]*SalesData3[[#This Row],[UnitPrice]]</f>
        <v>160.82</v>
      </c>
    </row>
    <row r="148" spans="16:23" x14ac:dyDescent="0.35">
      <c r="P148" s="1">
        <v>44266</v>
      </c>
      <c r="Q148" t="s">
        <v>19</v>
      </c>
      <c r="R148" t="s">
        <v>21</v>
      </c>
      <c r="S148" t="s">
        <v>16</v>
      </c>
      <c r="T148" t="s">
        <v>17</v>
      </c>
      <c r="U148">
        <v>41</v>
      </c>
      <c r="V148">
        <v>1.68</v>
      </c>
      <c r="W148">
        <f>SalesData3[[#This Row],[Quantity]]*SalesData3[[#This Row],[UnitPrice]]</f>
        <v>68.88</v>
      </c>
    </row>
    <row r="149" spans="16:23" x14ac:dyDescent="0.35">
      <c r="P149" s="1">
        <v>44269</v>
      </c>
      <c r="Q149" t="s">
        <v>6</v>
      </c>
      <c r="R149" t="s">
        <v>7</v>
      </c>
      <c r="S149" t="s">
        <v>9</v>
      </c>
      <c r="T149" t="s">
        <v>12</v>
      </c>
      <c r="U149">
        <v>93</v>
      </c>
      <c r="V149">
        <v>1.7700000000000002</v>
      </c>
      <c r="W149">
        <f>SalesData3[[#This Row],[Quantity]]*SalesData3[[#This Row],[UnitPrice]]</f>
        <v>164.61</v>
      </c>
    </row>
    <row r="150" spans="16:23" x14ac:dyDescent="0.35">
      <c r="P150" s="1">
        <v>44272</v>
      </c>
      <c r="Q150" t="s">
        <v>6</v>
      </c>
      <c r="R150" t="s">
        <v>7</v>
      </c>
      <c r="S150" t="s">
        <v>16</v>
      </c>
      <c r="T150" t="s">
        <v>17</v>
      </c>
      <c r="U150">
        <v>47</v>
      </c>
      <c r="V150">
        <v>1.68</v>
      </c>
      <c r="W150">
        <f>SalesData3[[#This Row],[Quantity]]*SalesData3[[#This Row],[UnitPrice]]</f>
        <v>78.959999999999994</v>
      </c>
    </row>
    <row r="151" spans="16:23" x14ac:dyDescent="0.35">
      <c r="P151" s="1">
        <v>44275</v>
      </c>
      <c r="Q151" t="s">
        <v>19</v>
      </c>
      <c r="R151" t="s">
        <v>20</v>
      </c>
      <c r="S151" t="s">
        <v>9</v>
      </c>
      <c r="T151" t="s">
        <v>12</v>
      </c>
      <c r="U151">
        <v>103</v>
      </c>
      <c r="V151">
        <v>1.77</v>
      </c>
      <c r="W151">
        <f>SalesData3[[#This Row],[Quantity]]*SalesData3[[#This Row],[UnitPrice]]</f>
        <v>182.31</v>
      </c>
    </row>
    <row r="152" spans="16:23" x14ac:dyDescent="0.35">
      <c r="P152" s="1">
        <v>44278</v>
      </c>
      <c r="Q152" t="s">
        <v>19</v>
      </c>
      <c r="R152" t="s">
        <v>20</v>
      </c>
      <c r="S152" t="s">
        <v>16</v>
      </c>
      <c r="T152" t="s">
        <v>17</v>
      </c>
      <c r="U152">
        <v>33</v>
      </c>
      <c r="V152">
        <v>1.68</v>
      </c>
      <c r="W152">
        <f>SalesData3[[#This Row],[Quantity]]*SalesData3[[#This Row],[UnitPrice]]</f>
        <v>55.44</v>
      </c>
    </row>
    <row r="153" spans="16:23" x14ac:dyDescent="0.35">
      <c r="P153" s="1">
        <v>44281</v>
      </c>
      <c r="Q153" t="s">
        <v>6</v>
      </c>
      <c r="R153" t="s">
        <v>18</v>
      </c>
      <c r="S153" t="s">
        <v>9</v>
      </c>
      <c r="T153" t="s">
        <v>11</v>
      </c>
      <c r="U153">
        <v>57</v>
      </c>
      <c r="V153">
        <v>1.87</v>
      </c>
      <c r="W153">
        <f>SalesData3[[#This Row],[Quantity]]*SalesData3[[#This Row],[UnitPrice]]</f>
        <v>106.59</v>
      </c>
    </row>
    <row r="154" spans="16:23" x14ac:dyDescent="0.35">
      <c r="P154" s="1">
        <v>44284</v>
      </c>
      <c r="Q154" t="s">
        <v>6</v>
      </c>
      <c r="R154" t="s">
        <v>18</v>
      </c>
      <c r="S154" t="s">
        <v>13</v>
      </c>
      <c r="T154" t="s">
        <v>15</v>
      </c>
      <c r="U154">
        <v>65</v>
      </c>
      <c r="V154">
        <v>2.84</v>
      </c>
      <c r="W154">
        <f>SalesData3[[#This Row],[Quantity]]*SalesData3[[#This Row],[UnitPrice]]</f>
        <v>184.6</v>
      </c>
    </row>
    <row r="155" spans="16:23" x14ac:dyDescent="0.35">
      <c r="P155" s="1">
        <v>44287</v>
      </c>
      <c r="Q155" t="s">
        <v>19</v>
      </c>
      <c r="R155" t="s">
        <v>21</v>
      </c>
      <c r="S155" t="s">
        <v>9</v>
      </c>
      <c r="T155" t="s">
        <v>12</v>
      </c>
      <c r="U155">
        <v>118</v>
      </c>
      <c r="V155">
        <v>1.77</v>
      </c>
      <c r="W155">
        <f>SalesData3[[#This Row],[Quantity]]*SalesData3[[#This Row],[UnitPrice]]</f>
        <v>208.86</v>
      </c>
    </row>
    <row r="156" spans="16:23" x14ac:dyDescent="0.35">
      <c r="P156" s="1">
        <v>44290</v>
      </c>
      <c r="Q156" t="s">
        <v>6</v>
      </c>
      <c r="R156" t="s">
        <v>7</v>
      </c>
      <c r="S156" t="s">
        <v>13</v>
      </c>
      <c r="T156" t="s">
        <v>8</v>
      </c>
      <c r="U156">
        <v>36</v>
      </c>
      <c r="V156">
        <v>2.1800000000000002</v>
      </c>
      <c r="W156">
        <f>SalesData3[[#This Row],[Quantity]]*SalesData3[[#This Row],[UnitPrice]]</f>
        <v>78.48</v>
      </c>
    </row>
    <row r="157" spans="16:23" x14ac:dyDescent="0.35">
      <c r="P157" s="1">
        <v>44293</v>
      </c>
      <c r="Q157" t="s">
        <v>6</v>
      </c>
      <c r="R157" t="s">
        <v>7</v>
      </c>
      <c r="S157" t="s">
        <v>13</v>
      </c>
      <c r="T157" t="s">
        <v>15</v>
      </c>
      <c r="U157">
        <v>123</v>
      </c>
      <c r="V157">
        <v>2.84</v>
      </c>
      <c r="W157">
        <f>SalesData3[[#This Row],[Quantity]]*SalesData3[[#This Row],[UnitPrice]]</f>
        <v>349.32</v>
      </c>
    </row>
    <row r="158" spans="16:23" x14ac:dyDescent="0.35">
      <c r="P158" s="1">
        <v>44296</v>
      </c>
      <c r="Q158" t="s">
        <v>19</v>
      </c>
      <c r="R158" t="s">
        <v>20</v>
      </c>
      <c r="S158" t="s">
        <v>9</v>
      </c>
      <c r="T158" t="s">
        <v>12</v>
      </c>
      <c r="U158">
        <v>90</v>
      </c>
      <c r="V158">
        <v>1.77</v>
      </c>
      <c r="W158">
        <f>SalesData3[[#This Row],[Quantity]]*SalesData3[[#This Row],[UnitPrice]]</f>
        <v>159.30000000000001</v>
      </c>
    </row>
    <row r="159" spans="16:23" x14ac:dyDescent="0.35">
      <c r="P159" s="1">
        <v>44299</v>
      </c>
      <c r="Q159" t="s">
        <v>19</v>
      </c>
      <c r="R159" t="s">
        <v>20</v>
      </c>
      <c r="S159" t="s">
        <v>22</v>
      </c>
      <c r="T159" t="s">
        <v>23</v>
      </c>
      <c r="U159">
        <v>21</v>
      </c>
      <c r="V159">
        <v>3.49</v>
      </c>
      <c r="W159">
        <f>SalesData3[[#This Row],[Quantity]]*SalesData3[[#This Row],[UnitPrice]]</f>
        <v>73.290000000000006</v>
      </c>
    </row>
    <row r="160" spans="16:23" x14ac:dyDescent="0.35">
      <c r="P160" s="1">
        <v>44302</v>
      </c>
      <c r="Q160" t="s">
        <v>6</v>
      </c>
      <c r="R160" t="s">
        <v>18</v>
      </c>
      <c r="S160" t="s">
        <v>9</v>
      </c>
      <c r="T160" t="s">
        <v>12</v>
      </c>
      <c r="U160">
        <v>48</v>
      </c>
      <c r="V160">
        <v>1.7699999999999998</v>
      </c>
      <c r="W160">
        <f>SalesData3[[#This Row],[Quantity]]*SalesData3[[#This Row],[UnitPrice]]</f>
        <v>84.96</v>
      </c>
    </row>
    <row r="161" spans="16:23" x14ac:dyDescent="0.35">
      <c r="P161" s="1">
        <v>44305</v>
      </c>
      <c r="Q161" t="s">
        <v>6</v>
      </c>
      <c r="R161" t="s">
        <v>18</v>
      </c>
      <c r="S161" t="s">
        <v>16</v>
      </c>
      <c r="T161" t="s">
        <v>17</v>
      </c>
      <c r="U161">
        <v>24</v>
      </c>
      <c r="V161">
        <v>1.68</v>
      </c>
      <c r="W161">
        <f>SalesData3[[#This Row],[Quantity]]*SalesData3[[#This Row],[UnitPrice]]</f>
        <v>40.32</v>
      </c>
    </row>
    <row r="162" spans="16:23" x14ac:dyDescent="0.35">
      <c r="P162" s="1">
        <v>44308</v>
      </c>
      <c r="Q162" t="s">
        <v>19</v>
      </c>
      <c r="R162" t="s">
        <v>21</v>
      </c>
      <c r="S162" t="s">
        <v>13</v>
      </c>
      <c r="T162" t="s">
        <v>14</v>
      </c>
      <c r="U162">
        <v>67</v>
      </c>
      <c r="V162">
        <v>1.87</v>
      </c>
      <c r="W162">
        <f>SalesData3[[#This Row],[Quantity]]*SalesData3[[#This Row],[UnitPrice]]</f>
        <v>125.29</v>
      </c>
    </row>
    <row r="163" spans="16:23" x14ac:dyDescent="0.35">
      <c r="P163" s="1">
        <v>44311</v>
      </c>
      <c r="Q163" t="s">
        <v>6</v>
      </c>
      <c r="R163" t="s">
        <v>7</v>
      </c>
      <c r="S163" t="s">
        <v>9</v>
      </c>
      <c r="T163" t="s">
        <v>11</v>
      </c>
      <c r="U163">
        <v>27</v>
      </c>
      <c r="V163">
        <v>1.87</v>
      </c>
      <c r="W163">
        <f>SalesData3[[#This Row],[Quantity]]*SalesData3[[#This Row],[UnitPrice]]</f>
        <v>50.49</v>
      </c>
    </row>
    <row r="164" spans="16:23" x14ac:dyDescent="0.35">
      <c r="P164" s="1">
        <v>44314</v>
      </c>
      <c r="Q164" t="s">
        <v>6</v>
      </c>
      <c r="R164" t="s">
        <v>7</v>
      </c>
      <c r="S164" t="s">
        <v>13</v>
      </c>
      <c r="T164" t="s">
        <v>15</v>
      </c>
      <c r="U164">
        <v>129</v>
      </c>
      <c r="V164">
        <v>2.8400000000000003</v>
      </c>
      <c r="W164">
        <f>SalesData3[[#This Row],[Quantity]]*SalesData3[[#This Row],[UnitPrice]]</f>
        <v>366.36</v>
      </c>
    </row>
    <row r="165" spans="16:23" x14ac:dyDescent="0.35">
      <c r="P165" s="1">
        <v>44317</v>
      </c>
      <c r="Q165" t="s">
        <v>19</v>
      </c>
      <c r="R165" t="s">
        <v>20</v>
      </c>
      <c r="S165" t="s">
        <v>13</v>
      </c>
      <c r="T165" t="s">
        <v>8</v>
      </c>
      <c r="U165">
        <v>77</v>
      </c>
      <c r="V165">
        <v>2.1800000000000002</v>
      </c>
      <c r="W165">
        <f>SalesData3[[#This Row],[Quantity]]*SalesData3[[#This Row],[UnitPrice]]</f>
        <v>167.86</v>
      </c>
    </row>
    <row r="166" spans="16:23" x14ac:dyDescent="0.35">
      <c r="P166" s="1">
        <v>44320</v>
      </c>
      <c r="Q166" t="s">
        <v>19</v>
      </c>
      <c r="R166" t="s">
        <v>20</v>
      </c>
      <c r="S166" t="s">
        <v>13</v>
      </c>
      <c r="T166" t="s">
        <v>14</v>
      </c>
      <c r="U166">
        <v>58</v>
      </c>
      <c r="V166">
        <v>1.8699999999999999</v>
      </c>
      <c r="W166">
        <f>SalesData3[[#This Row],[Quantity]]*SalesData3[[#This Row],[UnitPrice]]</f>
        <v>108.46</v>
      </c>
    </row>
    <row r="167" spans="16:23" x14ac:dyDescent="0.35">
      <c r="P167" s="1">
        <v>44323</v>
      </c>
      <c r="Q167" t="s">
        <v>6</v>
      </c>
      <c r="R167" t="s">
        <v>18</v>
      </c>
      <c r="S167" t="s">
        <v>9</v>
      </c>
      <c r="T167" t="s">
        <v>11</v>
      </c>
      <c r="U167">
        <v>47</v>
      </c>
      <c r="V167">
        <v>1.87</v>
      </c>
      <c r="W167">
        <f>SalesData3[[#This Row],[Quantity]]*SalesData3[[#This Row],[UnitPrice]]</f>
        <v>87.89</v>
      </c>
    </row>
    <row r="168" spans="16:23" x14ac:dyDescent="0.35">
      <c r="P168" s="1">
        <v>44326</v>
      </c>
      <c r="Q168" t="s">
        <v>6</v>
      </c>
      <c r="R168" t="s">
        <v>18</v>
      </c>
      <c r="S168" t="s">
        <v>13</v>
      </c>
      <c r="T168" t="s">
        <v>15</v>
      </c>
      <c r="U168">
        <v>33</v>
      </c>
      <c r="V168">
        <v>2.84</v>
      </c>
      <c r="W168">
        <f>SalesData3[[#This Row],[Quantity]]*SalesData3[[#This Row],[UnitPrice]]</f>
        <v>93.72</v>
      </c>
    </row>
    <row r="169" spans="16:23" x14ac:dyDescent="0.35">
      <c r="P169" s="1">
        <v>44329</v>
      </c>
      <c r="Q169" t="s">
        <v>19</v>
      </c>
      <c r="R169" t="s">
        <v>21</v>
      </c>
      <c r="S169" t="s">
        <v>13</v>
      </c>
      <c r="T169" t="s">
        <v>14</v>
      </c>
      <c r="U169">
        <v>82</v>
      </c>
      <c r="V169">
        <v>1.87</v>
      </c>
      <c r="W169">
        <f>SalesData3[[#This Row],[Quantity]]*SalesData3[[#This Row],[UnitPrice]]</f>
        <v>153.34</v>
      </c>
    </row>
    <row r="170" spans="16:23" x14ac:dyDescent="0.35">
      <c r="P170" s="1">
        <v>44332</v>
      </c>
      <c r="Q170" t="s">
        <v>6</v>
      </c>
      <c r="R170" t="s">
        <v>7</v>
      </c>
      <c r="S170" t="s">
        <v>9</v>
      </c>
      <c r="T170" t="s">
        <v>12</v>
      </c>
      <c r="U170">
        <v>58</v>
      </c>
      <c r="V170">
        <v>1.77</v>
      </c>
      <c r="W170">
        <f>SalesData3[[#This Row],[Quantity]]*SalesData3[[#This Row],[UnitPrice]]</f>
        <v>102.66</v>
      </c>
    </row>
    <row r="171" spans="16:23" x14ac:dyDescent="0.35">
      <c r="P171" s="1">
        <v>44335</v>
      </c>
      <c r="Q171" t="s">
        <v>6</v>
      </c>
      <c r="R171" t="s">
        <v>7</v>
      </c>
      <c r="S171" t="s">
        <v>16</v>
      </c>
      <c r="T171" t="s">
        <v>24</v>
      </c>
      <c r="U171">
        <v>30</v>
      </c>
      <c r="V171">
        <v>3.15</v>
      </c>
      <c r="W171">
        <f>SalesData3[[#This Row],[Quantity]]*SalesData3[[#This Row],[UnitPrice]]</f>
        <v>94.5</v>
      </c>
    </row>
    <row r="172" spans="16:23" x14ac:dyDescent="0.35">
      <c r="P172" s="1">
        <v>44338</v>
      </c>
      <c r="Q172" t="s">
        <v>19</v>
      </c>
      <c r="R172" t="s">
        <v>20</v>
      </c>
      <c r="S172" t="s">
        <v>13</v>
      </c>
      <c r="T172" t="s">
        <v>14</v>
      </c>
      <c r="U172">
        <v>43</v>
      </c>
      <c r="V172">
        <v>1.8699999999999999</v>
      </c>
      <c r="W172">
        <f>SalesData3[[#This Row],[Quantity]]*SalesData3[[#This Row],[UnitPrice]]</f>
        <v>80.41</v>
      </c>
    </row>
    <row r="173" spans="16:23" x14ac:dyDescent="0.35">
      <c r="P173" s="1">
        <v>44341</v>
      </c>
      <c r="Q173" t="s">
        <v>6</v>
      </c>
      <c r="R173" t="s">
        <v>18</v>
      </c>
      <c r="S173" t="s">
        <v>9</v>
      </c>
      <c r="T173" t="s">
        <v>12</v>
      </c>
      <c r="U173">
        <v>84</v>
      </c>
      <c r="V173">
        <v>1.77</v>
      </c>
      <c r="W173">
        <f>SalesData3[[#This Row],[Quantity]]*SalesData3[[#This Row],[UnitPrice]]</f>
        <v>148.68</v>
      </c>
    </row>
    <row r="174" spans="16:23" x14ac:dyDescent="0.35">
      <c r="P174" s="1">
        <v>44344</v>
      </c>
      <c r="Q174" t="s">
        <v>19</v>
      </c>
      <c r="R174" t="s">
        <v>21</v>
      </c>
      <c r="S174" t="s">
        <v>13</v>
      </c>
      <c r="T174" t="s">
        <v>8</v>
      </c>
      <c r="U174">
        <v>36</v>
      </c>
      <c r="V174">
        <v>2.1800000000000002</v>
      </c>
      <c r="W174">
        <f>SalesData3[[#This Row],[Quantity]]*SalesData3[[#This Row],[UnitPrice]]</f>
        <v>78.48</v>
      </c>
    </row>
    <row r="175" spans="16:23" x14ac:dyDescent="0.35">
      <c r="P175" s="1">
        <v>44347</v>
      </c>
      <c r="Q175" t="s">
        <v>19</v>
      </c>
      <c r="R175" t="s">
        <v>21</v>
      </c>
      <c r="S175" t="s">
        <v>13</v>
      </c>
      <c r="T175" t="s">
        <v>15</v>
      </c>
      <c r="U175">
        <v>44</v>
      </c>
      <c r="V175">
        <v>2.84</v>
      </c>
      <c r="W175">
        <f>SalesData3[[#This Row],[Quantity]]*SalesData3[[#This Row],[UnitPrice]]</f>
        <v>124.96</v>
      </c>
    </row>
    <row r="176" spans="16:23" x14ac:dyDescent="0.35">
      <c r="P176" s="1">
        <v>44350</v>
      </c>
      <c r="Q176" t="s">
        <v>6</v>
      </c>
      <c r="R176" t="s">
        <v>7</v>
      </c>
      <c r="S176" t="s">
        <v>9</v>
      </c>
      <c r="T176" t="s">
        <v>11</v>
      </c>
      <c r="U176">
        <v>27</v>
      </c>
      <c r="V176">
        <v>1.87</v>
      </c>
      <c r="W176">
        <f>SalesData3[[#This Row],[Quantity]]*SalesData3[[#This Row],[UnitPrice]]</f>
        <v>50.49</v>
      </c>
    </row>
    <row r="177" spans="16:23" x14ac:dyDescent="0.35">
      <c r="P177" s="1">
        <v>44353</v>
      </c>
      <c r="Q177" t="s">
        <v>6</v>
      </c>
      <c r="R177" t="s">
        <v>7</v>
      </c>
      <c r="S177" t="s">
        <v>13</v>
      </c>
      <c r="T177" t="s">
        <v>15</v>
      </c>
      <c r="U177">
        <v>120</v>
      </c>
      <c r="V177">
        <v>2.8400000000000003</v>
      </c>
      <c r="W177">
        <f>SalesData3[[#This Row],[Quantity]]*SalesData3[[#This Row],[UnitPrice]]</f>
        <v>340.8</v>
      </c>
    </row>
    <row r="178" spans="16:23" x14ac:dyDescent="0.35">
      <c r="P178" s="1">
        <v>44356</v>
      </c>
      <c r="Q178" t="s">
        <v>6</v>
      </c>
      <c r="R178" t="s">
        <v>7</v>
      </c>
      <c r="S178" t="s">
        <v>22</v>
      </c>
      <c r="T178" t="s">
        <v>23</v>
      </c>
      <c r="U178">
        <v>26</v>
      </c>
      <c r="V178">
        <v>3.4899999999999998</v>
      </c>
      <c r="W178">
        <f>SalesData3[[#This Row],[Quantity]]*SalesData3[[#This Row],[UnitPrice]]</f>
        <v>90.74</v>
      </c>
    </row>
    <row r="179" spans="16:23" x14ac:dyDescent="0.35">
      <c r="P179" s="1">
        <v>44359</v>
      </c>
      <c r="Q179" t="s">
        <v>19</v>
      </c>
      <c r="R179" t="s">
        <v>20</v>
      </c>
      <c r="S179" t="s">
        <v>9</v>
      </c>
      <c r="T179" t="s">
        <v>12</v>
      </c>
      <c r="U179">
        <v>73</v>
      </c>
      <c r="V179">
        <v>1.77</v>
      </c>
      <c r="W179">
        <f>SalesData3[[#This Row],[Quantity]]*SalesData3[[#This Row],[UnitPrice]]</f>
        <v>129.21</v>
      </c>
    </row>
    <row r="180" spans="16:23" x14ac:dyDescent="0.35">
      <c r="P180" s="1">
        <v>44362</v>
      </c>
      <c r="Q180" t="s">
        <v>6</v>
      </c>
      <c r="R180" t="s">
        <v>18</v>
      </c>
      <c r="S180" t="s">
        <v>9</v>
      </c>
      <c r="T180" t="s">
        <v>11</v>
      </c>
      <c r="U180">
        <v>38</v>
      </c>
      <c r="V180">
        <v>1.87</v>
      </c>
      <c r="W180">
        <f>SalesData3[[#This Row],[Quantity]]*SalesData3[[#This Row],[UnitPrice]]</f>
        <v>71.06</v>
      </c>
    </row>
    <row r="181" spans="16:23" x14ac:dyDescent="0.35">
      <c r="P181" s="1">
        <v>44365</v>
      </c>
      <c r="Q181" t="s">
        <v>6</v>
      </c>
      <c r="R181" t="s">
        <v>18</v>
      </c>
      <c r="S181" t="s">
        <v>13</v>
      </c>
      <c r="T181" t="s">
        <v>15</v>
      </c>
      <c r="U181">
        <v>40</v>
      </c>
      <c r="V181">
        <v>2.84</v>
      </c>
      <c r="W181">
        <f>SalesData3[[#This Row],[Quantity]]*SalesData3[[#This Row],[UnitPrice]]</f>
        <v>113.6</v>
      </c>
    </row>
    <row r="182" spans="16:23" x14ac:dyDescent="0.35">
      <c r="P182" s="1">
        <v>44368</v>
      </c>
      <c r="Q182" t="s">
        <v>19</v>
      </c>
      <c r="R182" t="s">
        <v>21</v>
      </c>
      <c r="S182" t="s">
        <v>9</v>
      </c>
      <c r="T182" t="s">
        <v>12</v>
      </c>
      <c r="U182">
        <v>41</v>
      </c>
      <c r="V182">
        <v>1.7699999999999998</v>
      </c>
      <c r="W182">
        <f>SalesData3[[#This Row],[Quantity]]*SalesData3[[#This Row],[UnitPrice]]</f>
        <v>72.569999999999993</v>
      </c>
    </row>
    <row r="183" spans="16:23" x14ac:dyDescent="0.35">
      <c r="P183" s="1">
        <v>44371</v>
      </c>
      <c r="Q183" t="s">
        <v>6</v>
      </c>
      <c r="R183" t="s">
        <v>7</v>
      </c>
      <c r="S183" t="s">
        <v>9</v>
      </c>
      <c r="T183" t="s">
        <v>10</v>
      </c>
      <c r="U183">
        <v>27</v>
      </c>
      <c r="V183">
        <v>2.27</v>
      </c>
      <c r="W183">
        <f>SalesData3[[#This Row],[Quantity]]*SalesData3[[#This Row],[UnitPrice]]</f>
        <v>61.29</v>
      </c>
    </row>
    <row r="184" spans="16:23" x14ac:dyDescent="0.35">
      <c r="P184" s="1">
        <v>44374</v>
      </c>
      <c r="Q184" t="s">
        <v>6</v>
      </c>
      <c r="R184" t="s">
        <v>7</v>
      </c>
      <c r="S184" t="s">
        <v>13</v>
      </c>
      <c r="T184" t="s">
        <v>14</v>
      </c>
      <c r="U184">
        <v>38</v>
      </c>
      <c r="V184">
        <v>1.87</v>
      </c>
      <c r="W184">
        <f>SalesData3[[#This Row],[Quantity]]*SalesData3[[#This Row],[UnitPrice]]</f>
        <v>71.06</v>
      </c>
    </row>
    <row r="185" spans="16:23" x14ac:dyDescent="0.35">
      <c r="P185" s="1">
        <v>44377</v>
      </c>
      <c r="Q185" t="s">
        <v>6</v>
      </c>
      <c r="R185" t="s">
        <v>7</v>
      </c>
      <c r="S185" t="s">
        <v>22</v>
      </c>
      <c r="T185" t="s">
        <v>23</v>
      </c>
      <c r="U185">
        <v>34</v>
      </c>
      <c r="V185">
        <v>3.4899999999999998</v>
      </c>
      <c r="W185">
        <f>SalesData3[[#This Row],[Quantity]]*SalesData3[[#This Row],[UnitPrice]]</f>
        <v>118.66</v>
      </c>
    </row>
    <row r="186" spans="16:23" x14ac:dyDescent="0.35">
      <c r="P186" s="1">
        <v>44380</v>
      </c>
      <c r="Q186" t="s">
        <v>19</v>
      </c>
      <c r="R186" t="s">
        <v>20</v>
      </c>
      <c r="S186" t="s">
        <v>9</v>
      </c>
      <c r="T186" t="s">
        <v>11</v>
      </c>
      <c r="U186">
        <v>65</v>
      </c>
      <c r="V186">
        <v>1.8699999999999999</v>
      </c>
      <c r="W186">
        <f>SalesData3[[#This Row],[Quantity]]*SalesData3[[#This Row],[UnitPrice]]</f>
        <v>121.55</v>
      </c>
    </row>
    <row r="187" spans="16:23" x14ac:dyDescent="0.35">
      <c r="P187" s="1">
        <v>44383</v>
      </c>
      <c r="Q187" t="s">
        <v>19</v>
      </c>
      <c r="R187" t="s">
        <v>20</v>
      </c>
      <c r="S187" t="s">
        <v>13</v>
      </c>
      <c r="T187" t="s">
        <v>15</v>
      </c>
      <c r="U187">
        <v>60</v>
      </c>
      <c r="V187">
        <v>2.8400000000000003</v>
      </c>
      <c r="W187">
        <f>SalesData3[[#This Row],[Quantity]]*SalesData3[[#This Row],[UnitPrice]]</f>
        <v>170.4</v>
      </c>
    </row>
    <row r="188" spans="16:23" x14ac:dyDescent="0.35">
      <c r="P188" s="1">
        <v>44386</v>
      </c>
      <c r="Q188" t="s">
        <v>6</v>
      </c>
      <c r="R188" t="s">
        <v>18</v>
      </c>
      <c r="S188" t="s">
        <v>13</v>
      </c>
      <c r="T188" t="s">
        <v>8</v>
      </c>
      <c r="U188">
        <v>37</v>
      </c>
      <c r="V188">
        <v>2.1799999999999997</v>
      </c>
      <c r="W188">
        <f>SalesData3[[#This Row],[Quantity]]*SalesData3[[#This Row],[UnitPrice]]</f>
        <v>80.66</v>
      </c>
    </row>
    <row r="189" spans="16:23" x14ac:dyDescent="0.35">
      <c r="P189" s="1">
        <v>44389</v>
      </c>
      <c r="Q189" t="s">
        <v>6</v>
      </c>
      <c r="R189" t="s">
        <v>18</v>
      </c>
      <c r="S189" t="s">
        <v>13</v>
      </c>
      <c r="T189" t="s">
        <v>14</v>
      </c>
      <c r="U189">
        <v>40</v>
      </c>
      <c r="V189">
        <v>1.8699999999999999</v>
      </c>
      <c r="W189">
        <f>SalesData3[[#This Row],[Quantity]]*SalesData3[[#This Row],[UnitPrice]]</f>
        <v>74.8</v>
      </c>
    </row>
    <row r="190" spans="16:23" x14ac:dyDescent="0.35">
      <c r="P190" s="1">
        <v>44392</v>
      </c>
      <c r="Q190" t="s">
        <v>19</v>
      </c>
      <c r="R190" t="s">
        <v>21</v>
      </c>
      <c r="S190" t="s">
        <v>9</v>
      </c>
      <c r="T190" t="s">
        <v>11</v>
      </c>
      <c r="U190">
        <v>26</v>
      </c>
      <c r="V190">
        <v>1.8699999999999999</v>
      </c>
      <c r="W190">
        <f>SalesData3[[#This Row],[Quantity]]*SalesData3[[#This Row],[UnitPrice]]</f>
        <v>48.62</v>
      </c>
    </row>
    <row r="191" spans="16:23" x14ac:dyDescent="0.35">
      <c r="P191" s="1">
        <v>44395</v>
      </c>
      <c r="Q191" t="s">
        <v>6</v>
      </c>
      <c r="R191" t="s">
        <v>7</v>
      </c>
      <c r="S191" t="s">
        <v>9</v>
      </c>
      <c r="T191" t="s">
        <v>10</v>
      </c>
      <c r="U191">
        <v>22</v>
      </c>
      <c r="V191">
        <v>2.27</v>
      </c>
      <c r="W191">
        <f>SalesData3[[#This Row],[Quantity]]*SalesData3[[#This Row],[UnitPrice]]</f>
        <v>49.94</v>
      </c>
    </row>
    <row r="192" spans="16:23" x14ac:dyDescent="0.35">
      <c r="P192" s="1">
        <v>44398</v>
      </c>
      <c r="Q192" t="s">
        <v>6</v>
      </c>
      <c r="R192" t="s">
        <v>7</v>
      </c>
      <c r="S192" t="s">
        <v>13</v>
      </c>
      <c r="T192" t="s">
        <v>14</v>
      </c>
      <c r="U192">
        <v>32</v>
      </c>
      <c r="V192">
        <v>1.87</v>
      </c>
      <c r="W192">
        <f>SalesData3[[#This Row],[Quantity]]*SalesData3[[#This Row],[UnitPrice]]</f>
        <v>59.84</v>
      </c>
    </row>
    <row r="193" spans="16:23" x14ac:dyDescent="0.35">
      <c r="P193" s="1">
        <v>44401</v>
      </c>
      <c r="Q193" t="s">
        <v>6</v>
      </c>
      <c r="R193" t="s">
        <v>7</v>
      </c>
      <c r="S193" t="s">
        <v>22</v>
      </c>
      <c r="T193" t="s">
        <v>23</v>
      </c>
      <c r="U193">
        <v>23</v>
      </c>
      <c r="V193">
        <v>3.4899999999999998</v>
      </c>
      <c r="W193">
        <f>SalesData3[[#This Row],[Quantity]]*SalesData3[[#This Row],[UnitPrice]]</f>
        <v>80.27</v>
      </c>
    </row>
    <row r="194" spans="16:23" x14ac:dyDescent="0.35">
      <c r="P194" s="1">
        <v>44404</v>
      </c>
      <c r="Q194" t="s">
        <v>19</v>
      </c>
      <c r="R194" t="s">
        <v>20</v>
      </c>
      <c r="S194" t="s">
        <v>13</v>
      </c>
      <c r="T194" t="s">
        <v>8</v>
      </c>
      <c r="U194">
        <v>20</v>
      </c>
      <c r="V194">
        <v>2.1800000000000002</v>
      </c>
      <c r="W194">
        <f>SalesData3[[#This Row],[Quantity]]*SalesData3[[#This Row],[UnitPrice]]</f>
        <v>43.6</v>
      </c>
    </row>
    <row r="195" spans="16:23" x14ac:dyDescent="0.35">
      <c r="P195" s="1">
        <v>44407</v>
      </c>
      <c r="Q195" t="s">
        <v>19</v>
      </c>
      <c r="R195" t="s">
        <v>20</v>
      </c>
      <c r="S195" t="s">
        <v>13</v>
      </c>
      <c r="T195" t="s">
        <v>14</v>
      </c>
      <c r="U195">
        <v>64</v>
      </c>
      <c r="V195">
        <v>1.87</v>
      </c>
      <c r="W195">
        <f>SalesData3[[#This Row],[Quantity]]*SalesData3[[#This Row],[UnitPrice]]</f>
        <v>119.68</v>
      </c>
    </row>
    <row r="196" spans="16:23" x14ac:dyDescent="0.35">
      <c r="P196" s="1">
        <v>44410</v>
      </c>
      <c r="Q196" t="s">
        <v>6</v>
      </c>
      <c r="R196" t="s">
        <v>18</v>
      </c>
      <c r="S196" t="s">
        <v>9</v>
      </c>
      <c r="T196" t="s">
        <v>12</v>
      </c>
      <c r="U196">
        <v>71</v>
      </c>
      <c r="V196">
        <v>1.77</v>
      </c>
      <c r="W196">
        <f>SalesData3[[#This Row],[Quantity]]*SalesData3[[#This Row],[UnitPrice]]</f>
        <v>125.67</v>
      </c>
    </row>
    <row r="197" spans="16:23" x14ac:dyDescent="0.35">
      <c r="P197" s="1">
        <v>44413</v>
      </c>
      <c r="Q197" t="s">
        <v>19</v>
      </c>
      <c r="R197" t="s">
        <v>21</v>
      </c>
      <c r="S197" t="s">
        <v>13</v>
      </c>
      <c r="T197" t="s">
        <v>8</v>
      </c>
      <c r="U197">
        <v>90</v>
      </c>
      <c r="V197">
        <v>2.1799999999999997</v>
      </c>
      <c r="W197">
        <f>SalesData3[[#This Row],[Quantity]]*SalesData3[[#This Row],[UnitPrice]]</f>
        <v>196.2</v>
      </c>
    </row>
    <row r="198" spans="16:23" x14ac:dyDescent="0.35">
      <c r="P198" s="1">
        <v>44416</v>
      </c>
      <c r="Q198" t="s">
        <v>19</v>
      </c>
      <c r="R198" t="s">
        <v>21</v>
      </c>
      <c r="S198" t="s">
        <v>13</v>
      </c>
      <c r="T198" t="s">
        <v>15</v>
      </c>
      <c r="U198">
        <v>38</v>
      </c>
      <c r="V198">
        <v>2.84</v>
      </c>
      <c r="W198">
        <f>SalesData3[[#This Row],[Quantity]]*SalesData3[[#This Row],[UnitPrice]]</f>
        <v>107.91999999999999</v>
      </c>
    </row>
    <row r="199" spans="16:23" x14ac:dyDescent="0.35">
      <c r="P199" s="1">
        <v>44419</v>
      </c>
      <c r="Q199" t="s">
        <v>6</v>
      </c>
      <c r="R199" t="s">
        <v>7</v>
      </c>
      <c r="S199" t="s">
        <v>9</v>
      </c>
      <c r="T199" t="s">
        <v>12</v>
      </c>
      <c r="U199">
        <v>55</v>
      </c>
      <c r="V199">
        <v>1.7699999999999998</v>
      </c>
      <c r="W199">
        <f>SalesData3[[#This Row],[Quantity]]*SalesData3[[#This Row],[UnitPrice]]</f>
        <v>97.35</v>
      </c>
    </row>
    <row r="200" spans="16:23" x14ac:dyDescent="0.35">
      <c r="P200" s="1">
        <v>44422</v>
      </c>
      <c r="Q200" t="s">
        <v>6</v>
      </c>
      <c r="R200" t="s">
        <v>7</v>
      </c>
      <c r="S200" t="s">
        <v>16</v>
      </c>
      <c r="T200" t="s">
        <v>24</v>
      </c>
      <c r="U200">
        <v>22</v>
      </c>
      <c r="V200">
        <v>3.15</v>
      </c>
      <c r="W200">
        <f>SalesData3[[#This Row],[Quantity]]*SalesData3[[#This Row],[UnitPrice]]</f>
        <v>69.3</v>
      </c>
    </row>
    <row r="201" spans="16:23" x14ac:dyDescent="0.35">
      <c r="P201" s="1">
        <v>44425</v>
      </c>
      <c r="Q201" t="s">
        <v>19</v>
      </c>
      <c r="R201" t="s">
        <v>20</v>
      </c>
      <c r="S201" t="s">
        <v>9</v>
      </c>
      <c r="T201" t="s">
        <v>12</v>
      </c>
      <c r="U201">
        <v>34</v>
      </c>
      <c r="V201">
        <v>1.77</v>
      </c>
      <c r="W201">
        <f>SalesData3[[#This Row],[Quantity]]*SalesData3[[#This Row],[UnitPrice]]</f>
        <v>60.18</v>
      </c>
    </row>
    <row r="202" spans="16:23" x14ac:dyDescent="0.35">
      <c r="P202" s="1">
        <v>44428</v>
      </c>
      <c r="Q202" t="s">
        <v>6</v>
      </c>
      <c r="R202" t="s">
        <v>18</v>
      </c>
      <c r="S202" t="s">
        <v>9</v>
      </c>
      <c r="T202" t="s">
        <v>11</v>
      </c>
      <c r="U202">
        <v>39</v>
      </c>
      <c r="V202">
        <v>1.87</v>
      </c>
      <c r="W202">
        <f>SalesData3[[#This Row],[Quantity]]*SalesData3[[#This Row],[UnitPrice]]</f>
        <v>72.930000000000007</v>
      </c>
    </row>
    <row r="203" spans="16:23" x14ac:dyDescent="0.35">
      <c r="P203" s="1">
        <v>44431</v>
      </c>
      <c r="Q203" t="s">
        <v>6</v>
      </c>
      <c r="R203" t="s">
        <v>18</v>
      </c>
      <c r="S203" t="s">
        <v>13</v>
      </c>
      <c r="T203" t="s">
        <v>15</v>
      </c>
      <c r="U203">
        <v>41</v>
      </c>
      <c r="V203">
        <v>2.84</v>
      </c>
      <c r="W203">
        <f>SalesData3[[#This Row],[Quantity]]*SalesData3[[#This Row],[UnitPrice]]</f>
        <v>116.44</v>
      </c>
    </row>
    <row r="204" spans="16:23" x14ac:dyDescent="0.35">
      <c r="P204" s="1">
        <v>44434</v>
      </c>
      <c r="Q204" t="s">
        <v>19</v>
      </c>
      <c r="R204" t="s">
        <v>21</v>
      </c>
      <c r="S204" t="s">
        <v>9</v>
      </c>
      <c r="T204" t="s">
        <v>12</v>
      </c>
      <c r="U204">
        <v>41</v>
      </c>
      <c r="V204">
        <v>1.7699999999999998</v>
      </c>
      <c r="W204">
        <f>SalesData3[[#This Row],[Quantity]]*SalesData3[[#This Row],[UnitPrice]]</f>
        <v>72.569999999999993</v>
      </c>
    </row>
    <row r="205" spans="16:23" x14ac:dyDescent="0.35">
      <c r="P205" s="1">
        <v>44437</v>
      </c>
      <c r="Q205" t="s">
        <v>6</v>
      </c>
      <c r="R205" t="s">
        <v>7</v>
      </c>
      <c r="S205" t="s">
        <v>13</v>
      </c>
      <c r="T205" t="s">
        <v>8</v>
      </c>
      <c r="U205">
        <v>136</v>
      </c>
      <c r="V205">
        <v>2.1800000000000002</v>
      </c>
      <c r="W205">
        <f>SalesData3[[#This Row],[Quantity]]*SalesData3[[#This Row],[UnitPrice]]</f>
        <v>296.48</v>
      </c>
    </row>
    <row r="206" spans="16:23" x14ac:dyDescent="0.35">
      <c r="P206" s="1">
        <v>44440</v>
      </c>
      <c r="Q206" t="s">
        <v>6</v>
      </c>
      <c r="R206" t="s">
        <v>7</v>
      </c>
      <c r="S206" t="s">
        <v>9</v>
      </c>
      <c r="T206" t="s">
        <v>12</v>
      </c>
      <c r="U206">
        <v>25</v>
      </c>
      <c r="V206">
        <v>1.77</v>
      </c>
      <c r="W206">
        <f>SalesData3[[#This Row],[Quantity]]*SalesData3[[#This Row],[UnitPrice]]</f>
        <v>44.25</v>
      </c>
    </row>
    <row r="207" spans="16:23" x14ac:dyDescent="0.35">
      <c r="P207" s="1">
        <v>44443</v>
      </c>
      <c r="Q207" t="s">
        <v>6</v>
      </c>
      <c r="R207" t="s">
        <v>7</v>
      </c>
      <c r="S207" t="s">
        <v>16</v>
      </c>
      <c r="T207" t="s">
        <v>24</v>
      </c>
      <c r="U207">
        <v>26</v>
      </c>
      <c r="V207">
        <v>3.1500000000000004</v>
      </c>
      <c r="W207">
        <f>SalesData3[[#This Row],[Quantity]]*SalesData3[[#This Row],[UnitPrice]]</f>
        <v>81.900000000000006</v>
      </c>
    </row>
    <row r="208" spans="16:23" x14ac:dyDescent="0.35">
      <c r="P208" s="1">
        <v>44446</v>
      </c>
      <c r="Q208" t="s">
        <v>19</v>
      </c>
      <c r="R208" t="s">
        <v>20</v>
      </c>
      <c r="S208" t="s">
        <v>9</v>
      </c>
      <c r="T208" t="s">
        <v>11</v>
      </c>
      <c r="U208">
        <v>50</v>
      </c>
      <c r="V208">
        <v>1.87</v>
      </c>
      <c r="W208">
        <f>SalesData3[[#This Row],[Quantity]]*SalesData3[[#This Row],[UnitPrice]]</f>
        <v>93.5</v>
      </c>
    </row>
    <row r="209" spans="16:23" x14ac:dyDescent="0.35">
      <c r="P209" s="1">
        <v>44449</v>
      </c>
      <c r="Q209" t="s">
        <v>19</v>
      </c>
      <c r="R209" t="s">
        <v>20</v>
      </c>
      <c r="S209" t="s">
        <v>13</v>
      </c>
      <c r="T209" t="s">
        <v>15</v>
      </c>
      <c r="U209">
        <v>79</v>
      </c>
      <c r="V209">
        <v>2.8400000000000003</v>
      </c>
      <c r="W209">
        <f>SalesData3[[#This Row],[Quantity]]*SalesData3[[#This Row],[UnitPrice]]</f>
        <v>224.36</v>
      </c>
    </row>
    <row r="210" spans="16:23" x14ac:dyDescent="0.35">
      <c r="P210" s="1">
        <v>44452</v>
      </c>
      <c r="Q210" t="s">
        <v>6</v>
      </c>
      <c r="R210" t="s">
        <v>18</v>
      </c>
      <c r="S210" t="s">
        <v>9</v>
      </c>
      <c r="T210" t="s">
        <v>12</v>
      </c>
      <c r="U210">
        <v>30</v>
      </c>
      <c r="V210">
        <v>1.77</v>
      </c>
      <c r="W210">
        <f>SalesData3[[#This Row],[Quantity]]*SalesData3[[#This Row],[UnitPrice]]</f>
        <v>53.1</v>
      </c>
    </row>
    <row r="211" spans="16:23" x14ac:dyDescent="0.35">
      <c r="P211" s="1">
        <v>44455</v>
      </c>
      <c r="Q211" t="s">
        <v>6</v>
      </c>
      <c r="R211" t="s">
        <v>18</v>
      </c>
      <c r="S211" t="s">
        <v>16</v>
      </c>
      <c r="T211" t="s">
        <v>17</v>
      </c>
      <c r="U211">
        <v>20</v>
      </c>
      <c r="V211">
        <v>1.6800000000000002</v>
      </c>
      <c r="W211">
        <f>SalesData3[[#This Row],[Quantity]]*SalesData3[[#This Row],[UnitPrice]]</f>
        <v>33.6</v>
      </c>
    </row>
    <row r="212" spans="16:23" x14ac:dyDescent="0.35">
      <c r="P212" s="1">
        <v>44458</v>
      </c>
      <c r="Q212" t="s">
        <v>19</v>
      </c>
      <c r="R212" t="s">
        <v>21</v>
      </c>
      <c r="S212" t="s">
        <v>9</v>
      </c>
      <c r="T212" t="s">
        <v>12</v>
      </c>
      <c r="U212">
        <v>49</v>
      </c>
      <c r="V212">
        <v>1.77</v>
      </c>
      <c r="W212">
        <f>SalesData3[[#This Row],[Quantity]]*SalesData3[[#This Row],[UnitPrice]]</f>
        <v>86.73</v>
      </c>
    </row>
    <row r="213" spans="16:23" x14ac:dyDescent="0.35">
      <c r="P213" s="1">
        <v>44461</v>
      </c>
      <c r="Q213" t="s">
        <v>6</v>
      </c>
      <c r="R213" t="s">
        <v>7</v>
      </c>
      <c r="S213" t="s">
        <v>13</v>
      </c>
      <c r="T213" t="s">
        <v>8</v>
      </c>
      <c r="U213">
        <v>40</v>
      </c>
      <c r="V213">
        <v>2.1800000000000002</v>
      </c>
      <c r="W213">
        <f>SalesData3[[#This Row],[Quantity]]*SalesData3[[#This Row],[UnitPrice]]</f>
        <v>87.2</v>
      </c>
    </row>
    <row r="214" spans="16:23" x14ac:dyDescent="0.35">
      <c r="P214" s="1">
        <v>44464</v>
      </c>
      <c r="Q214" t="s">
        <v>6</v>
      </c>
      <c r="R214" t="s">
        <v>7</v>
      </c>
      <c r="S214" t="s">
        <v>9</v>
      </c>
      <c r="T214" t="s">
        <v>12</v>
      </c>
      <c r="U214">
        <v>31</v>
      </c>
      <c r="V214">
        <v>1.77</v>
      </c>
      <c r="W214">
        <f>SalesData3[[#This Row],[Quantity]]*SalesData3[[#This Row],[UnitPrice]]</f>
        <v>54.87</v>
      </c>
    </row>
    <row r="215" spans="16:23" x14ac:dyDescent="0.35">
      <c r="P215" s="1">
        <v>44467</v>
      </c>
      <c r="Q215" t="s">
        <v>6</v>
      </c>
      <c r="R215" t="s">
        <v>7</v>
      </c>
      <c r="S215" t="s">
        <v>16</v>
      </c>
      <c r="T215" t="s">
        <v>24</v>
      </c>
      <c r="U215">
        <v>21</v>
      </c>
      <c r="V215">
        <v>3.1500000000000004</v>
      </c>
      <c r="W215">
        <f>SalesData3[[#This Row],[Quantity]]*SalesData3[[#This Row],[UnitPrice]]</f>
        <v>66.150000000000006</v>
      </c>
    </row>
    <row r="216" spans="16:23" x14ac:dyDescent="0.35">
      <c r="P216" s="1">
        <v>44470</v>
      </c>
      <c r="Q216" t="s">
        <v>19</v>
      </c>
      <c r="R216" t="s">
        <v>20</v>
      </c>
      <c r="S216" t="s">
        <v>9</v>
      </c>
      <c r="T216" t="s">
        <v>11</v>
      </c>
      <c r="U216">
        <v>43</v>
      </c>
      <c r="V216">
        <v>1.8699999999999999</v>
      </c>
      <c r="W216">
        <f>SalesData3[[#This Row],[Quantity]]*SalesData3[[#This Row],[UnitPrice]]</f>
        <v>80.41</v>
      </c>
    </row>
    <row r="217" spans="16:23" x14ac:dyDescent="0.35">
      <c r="P217" s="1">
        <v>44473</v>
      </c>
      <c r="Q217" t="s">
        <v>19</v>
      </c>
      <c r="R217" t="s">
        <v>20</v>
      </c>
      <c r="S217" t="s">
        <v>13</v>
      </c>
      <c r="T217" t="s">
        <v>15</v>
      </c>
      <c r="U217">
        <v>47</v>
      </c>
      <c r="V217">
        <v>2.84</v>
      </c>
      <c r="W217">
        <f>SalesData3[[#This Row],[Quantity]]*SalesData3[[#This Row],[UnitPrice]]</f>
        <v>133.47999999999999</v>
      </c>
    </row>
    <row r="218" spans="16:23" x14ac:dyDescent="0.35">
      <c r="P218" s="1">
        <v>44476</v>
      </c>
      <c r="Q218" t="s">
        <v>6</v>
      </c>
      <c r="R218" t="s">
        <v>18</v>
      </c>
      <c r="S218" t="s">
        <v>13</v>
      </c>
      <c r="T218" t="s">
        <v>8</v>
      </c>
      <c r="U218">
        <v>175</v>
      </c>
      <c r="V218">
        <v>2.1800000000000002</v>
      </c>
      <c r="W218">
        <f>SalesData3[[#This Row],[Quantity]]*SalesData3[[#This Row],[UnitPrice]]</f>
        <v>381.5</v>
      </c>
    </row>
    <row r="219" spans="16:23" x14ac:dyDescent="0.35">
      <c r="P219" s="1">
        <v>44479</v>
      </c>
      <c r="Q219" t="s">
        <v>6</v>
      </c>
      <c r="R219" t="s">
        <v>18</v>
      </c>
      <c r="S219" t="s">
        <v>13</v>
      </c>
      <c r="T219" t="s">
        <v>14</v>
      </c>
      <c r="U219">
        <v>23</v>
      </c>
      <c r="V219">
        <v>1.8699999999999999</v>
      </c>
      <c r="W219">
        <f>SalesData3[[#This Row],[Quantity]]*SalesData3[[#This Row],[UnitPrice]]</f>
        <v>43.01</v>
      </c>
    </row>
    <row r="220" spans="16:23" x14ac:dyDescent="0.35">
      <c r="P220" s="1">
        <v>44482</v>
      </c>
      <c r="Q220" t="s">
        <v>19</v>
      </c>
      <c r="R220" t="s">
        <v>21</v>
      </c>
      <c r="S220" t="s">
        <v>9</v>
      </c>
      <c r="T220" t="s">
        <v>12</v>
      </c>
      <c r="U220">
        <v>40</v>
      </c>
      <c r="V220">
        <v>1.77</v>
      </c>
      <c r="W220">
        <f>SalesData3[[#This Row],[Quantity]]*SalesData3[[#This Row],[UnitPrice]]</f>
        <v>70.8</v>
      </c>
    </row>
    <row r="221" spans="16:23" x14ac:dyDescent="0.35">
      <c r="P221" s="1">
        <v>44485</v>
      </c>
      <c r="Q221" t="s">
        <v>6</v>
      </c>
      <c r="R221" t="s">
        <v>7</v>
      </c>
      <c r="S221" t="s">
        <v>13</v>
      </c>
      <c r="T221" t="s">
        <v>8</v>
      </c>
      <c r="U221">
        <v>87</v>
      </c>
      <c r="V221">
        <v>2.1800000000000002</v>
      </c>
      <c r="W221">
        <f>SalesData3[[#This Row],[Quantity]]*SalesData3[[#This Row],[UnitPrice]]</f>
        <v>189.66000000000003</v>
      </c>
    </row>
    <row r="222" spans="16:23" x14ac:dyDescent="0.35">
      <c r="P222" s="1">
        <v>44488</v>
      </c>
      <c r="Q222" t="s">
        <v>6</v>
      </c>
      <c r="R222" t="s">
        <v>7</v>
      </c>
      <c r="S222" t="s">
        <v>9</v>
      </c>
      <c r="T222" t="s">
        <v>12</v>
      </c>
      <c r="U222">
        <v>43</v>
      </c>
      <c r="V222">
        <v>1.77</v>
      </c>
      <c r="W222">
        <f>SalesData3[[#This Row],[Quantity]]*SalesData3[[#This Row],[UnitPrice]]</f>
        <v>76.11</v>
      </c>
    </row>
    <row r="223" spans="16:23" x14ac:dyDescent="0.35">
      <c r="P223" s="1">
        <v>44491</v>
      </c>
      <c r="Q223" t="s">
        <v>6</v>
      </c>
      <c r="R223" t="s">
        <v>7</v>
      </c>
      <c r="S223" t="s">
        <v>22</v>
      </c>
      <c r="T223" t="s">
        <v>23</v>
      </c>
      <c r="U223">
        <v>30</v>
      </c>
      <c r="V223">
        <v>3.49</v>
      </c>
      <c r="W223">
        <f>SalesData3[[#This Row],[Quantity]]*SalesData3[[#This Row],[UnitPrice]]</f>
        <v>104.7</v>
      </c>
    </row>
    <row r="224" spans="16:23" x14ac:dyDescent="0.35">
      <c r="P224" s="1">
        <v>44494</v>
      </c>
      <c r="Q224" t="s">
        <v>19</v>
      </c>
      <c r="R224" t="s">
        <v>20</v>
      </c>
      <c r="S224" t="s">
        <v>9</v>
      </c>
      <c r="T224" t="s">
        <v>12</v>
      </c>
      <c r="U224">
        <v>35</v>
      </c>
      <c r="V224">
        <v>1.77</v>
      </c>
      <c r="W224">
        <f>SalesData3[[#This Row],[Quantity]]*SalesData3[[#This Row],[UnitPrice]]</f>
        <v>61.95</v>
      </c>
    </row>
    <row r="225" spans="16:23" x14ac:dyDescent="0.35">
      <c r="P225" s="1">
        <v>44497</v>
      </c>
      <c r="Q225" t="s">
        <v>6</v>
      </c>
      <c r="R225" t="s">
        <v>18</v>
      </c>
      <c r="S225" t="s">
        <v>9</v>
      </c>
      <c r="T225" t="s">
        <v>11</v>
      </c>
      <c r="U225">
        <v>57</v>
      </c>
      <c r="V225">
        <v>1.87</v>
      </c>
      <c r="W225">
        <f>SalesData3[[#This Row],[Quantity]]*SalesData3[[#This Row],[UnitPrice]]</f>
        <v>106.59</v>
      </c>
    </row>
    <row r="226" spans="16:23" x14ac:dyDescent="0.35">
      <c r="P226" s="1">
        <v>44500</v>
      </c>
      <c r="Q226" t="s">
        <v>6</v>
      </c>
      <c r="R226" t="s">
        <v>18</v>
      </c>
      <c r="S226" t="s">
        <v>16</v>
      </c>
      <c r="T226" t="s">
        <v>17</v>
      </c>
      <c r="U226">
        <v>25</v>
      </c>
      <c r="V226">
        <v>1.68</v>
      </c>
      <c r="W226">
        <f>SalesData3[[#This Row],[Quantity]]*SalesData3[[#This Row],[UnitPrice]]</f>
        <v>42</v>
      </c>
    </row>
    <row r="227" spans="16:23" x14ac:dyDescent="0.35">
      <c r="P227" s="1">
        <v>44503</v>
      </c>
      <c r="Q227" t="s">
        <v>19</v>
      </c>
      <c r="R227" t="s">
        <v>21</v>
      </c>
      <c r="S227" t="s">
        <v>13</v>
      </c>
      <c r="T227" t="s">
        <v>14</v>
      </c>
      <c r="U227">
        <v>24</v>
      </c>
      <c r="V227">
        <v>1.87</v>
      </c>
      <c r="W227">
        <f>SalesData3[[#This Row],[Quantity]]*SalesData3[[#This Row],[UnitPrice]]</f>
        <v>44.88</v>
      </c>
    </row>
    <row r="228" spans="16:23" x14ac:dyDescent="0.35">
      <c r="P228" s="1">
        <v>44506</v>
      </c>
      <c r="Q228" t="s">
        <v>6</v>
      </c>
      <c r="R228" t="s">
        <v>7</v>
      </c>
      <c r="S228" t="s">
        <v>9</v>
      </c>
      <c r="T228" t="s">
        <v>11</v>
      </c>
      <c r="U228">
        <v>83</v>
      </c>
      <c r="V228">
        <v>1.87</v>
      </c>
      <c r="W228">
        <f>SalesData3[[#This Row],[Quantity]]*SalesData3[[#This Row],[UnitPrice]]</f>
        <v>155.21</v>
      </c>
    </row>
    <row r="229" spans="16:23" x14ac:dyDescent="0.35">
      <c r="P229" s="1">
        <v>44509</v>
      </c>
      <c r="Q229" t="s">
        <v>6</v>
      </c>
      <c r="R229" t="s">
        <v>7</v>
      </c>
      <c r="S229" t="s">
        <v>13</v>
      </c>
      <c r="T229" t="s">
        <v>15</v>
      </c>
      <c r="U229">
        <v>124</v>
      </c>
      <c r="V229">
        <v>2.8400000000000003</v>
      </c>
      <c r="W229">
        <f>SalesData3[[#This Row],[Quantity]]*SalesData3[[#This Row],[UnitPrice]]</f>
        <v>352.16</v>
      </c>
    </row>
    <row r="230" spans="16:23" x14ac:dyDescent="0.35">
      <c r="P230" s="1">
        <v>44512</v>
      </c>
      <c r="Q230" t="s">
        <v>19</v>
      </c>
      <c r="R230" t="s">
        <v>20</v>
      </c>
      <c r="S230" t="s">
        <v>9</v>
      </c>
      <c r="T230" t="s">
        <v>12</v>
      </c>
      <c r="U230">
        <v>137</v>
      </c>
      <c r="V230">
        <v>1.77</v>
      </c>
      <c r="W230">
        <f>SalesData3[[#This Row],[Quantity]]*SalesData3[[#This Row],[UnitPrice]]</f>
        <v>242.49</v>
      </c>
    </row>
    <row r="231" spans="16:23" x14ac:dyDescent="0.35">
      <c r="P231" s="1">
        <v>44515</v>
      </c>
      <c r="Q231" t="s">
        <v>6</v>
      </c>
      <c r="R231" t="s">
        <v>18</v>
      </c>
      <c r="S231" t="s">
        <v>13</v>
      </c>
      <c r="T231" t="s">
        <v>8</v>
      </c>
      <c r="U231">
        <v>146</v>
      </c>
      <c r="V231">
        <v>2.1799999999999997</v>
      </c>
      <c r="W231">
        <f>SalesData3[[#This Row],[Quantity]]*SalesData3[[#This Row],[UnitPrice]]</f>
        <v>318.27999999999997</v>
      </c>
    </row>
    <row r="232" spans="16:23" x14ac:dyDescent="0.35">
      <c r="P232" s="1">
        <v>44518</v>
      </c>
      <c r="Q232" t="s">
        <v>6</v>
      </c>
      <c r="R232" t="s">
        <v>18</v>
      </c>
      <c r="S232" t="s">
        <v>13</v>
      </c>
      <c r="T232" t="s">
        <v>14</v>
      </c>
      <c r="U232">
        <v>34</v>
      </c>
      <c r="V232">
        <v>1.8699999999999999</v>
      </c>
      <c r="W232">
        <f>SalesData3[[#This Row],[Quantity]]*SalesData3[[#This Row],[UnitPrice]]</f>
        <v>63.58</v>
      </c>
    </row>
    <row r="233" spans="16:23" x14ac:dyDescent="0.35">
      <c r="P233" s="1">
        <v>44521</v>
      </c>
      <c r="Q233" t="s">
        <v>19</v>
      </c>
      <c r="R233" t="s">
        <v>21</v>
      </c>
      <c r="S233" t="s">
        <v>9</v>
      </c>
      <c r="T233" t="s">
        <v>12</v>
      </c>
      <c r="U233">
        <v>20</v>
      </c>
      <c r="V233">
        <v>1.77</v>
      </c>
      <c r="W233">
        <f>SalesData3[[#This Row],[Quantity]]*SalesData3[[#This Row],[UnitPrice]]</f>
        <v>35.4</v>
      </c>
    </row>
    <row r="234" spans="16:23" x14ac:dyDescent="0.35">
      <c r="P234" s="1">
        <v>44524</v>
      </c>
      <c r="Q234" t="s">
        <v>6</v>
      </c>
      <c r="R234" t="s">
        <v>7</v>
      </c>
      <c r="S234" t="s">
        <v>13</v>
      </c>
      <c r="T234" t="s">
        <v>8</v>
      </c>
      <c r="U234">
        <v>139</v>
      </c>
      <c r="V234">
        <v>2.1799999999999997</v>
      </c>
      <c r="W234">
        <f>SalesData3[[#This Row],[Quantity]]*SalesData3[[#This Row],[UnitPrice]]</f>
        <v>303.02</v>
      </c>
    </row>
    <row r="235" spans="16:23" x14ac:dyDescent="0.35">
      <c r="P235" s="1">
        <v>44527</v>
      </c>
      <c r="Q235" t="s">
        <v>6</v>
      </c>
      <c r="R235" t="s">
        <v>7</v>
      </c>
      <c r="S235" t="s">
        <v>13</v>
      </c>
      <c r="T235" t="s">
        <v>14</v>
      </c>
      <c r="U235">
        <v>211</v>
      </c>
      <c r="V235">
        <v>1.8699999999999999</v>
      </c>
      <c r="W235">
        <f>SalesData3[[#This Row],[Quantity]]*SalesData3[[#This Row],[UnitPrice]]</f>
        <v>394.57</v>
      </c>
    </row>
    <row r="236" spans="16:23" x14ac:dyDescent="0.35">
      <c r="P236" s="1">
        <v>44530</v>
      </c>
      <c r="Q236" t="s">
        <v>6</v>
      </c>
      <c r="R236" t="s">
        <v>7</v>
      </c>
      <c r="S236" t="s">
        <v>22</v>
      </c>
      <c r="T236" t="s">
        <v>23</v>
      </c>
      <c r="U236">
        <v>20</v>
      </c>
      <c r="V236">
        <v>3.4899999999999998</v>
      </c>
      <c r="W236">
        <f>SalesData3[[#This Row],[Quantity]]*SalesData3[[#This Row],[UnitPrice]]</f>
        <v>69.8</v>
      </c>
    </row>
    <row r="237" spans="16:23" x14ac:dyDescent="0.35">
      <c r="P237" s="1">
        <v>44533</v>
      </c>
      <c r="Q237" t="s">
        <v>19</v>
      </c>
      <c r="R237" t="s">
        <v>20</v>
      </c>
      <c r="S237" t="s">
        <v>9</v>
      </c>
      <c r="T237" t="s">
        <v>11</v>
      </c>
      <c r="U237">
        <v>42</v>
      </c>
      <c r="V237">
        <v>1.87</v>
      </c>
      <c r="W237">
        <f>SalesData3[[#This Row],[Quantity]]*SalesData3[[#This Row],[UnitPrice]]</f>
        <v>78.540000000000006</v>
      </c>
    </row>
    <row r="238" spans="16:23" x14ac:dyDescent="0.35">
      <c r="P238" s="1">
        <v>44536</v>
      </c>
      <c r="Q238" t="s">
        <v>19</v>
      </c>
      <c r="R238" t="s">
        <v>20</v>
      </c>
      <c r="S238" t="s">
        <v>13</v>
      </c>
      <c r="T238" t="s">
        <v>15</v>
      </c>
      <c r="U238">
        <v>100</v>
      </c>
      <c r="V238">
        <v>2.84</v>
      </c>
      <c r="W238">
        <f>SalesData3[[#This Row],[Quantity]]*SalesData3[[#This Row],[UnitPrice]]</f>
        <v>284</v>
      </c>
    </row>
    <row r="239" spans="16:23" x14ac:dyDescent="0.35">
      <c r="P239" s="1">
        <v>44539</v>
      </c>
      <c r="Q239" t="s">
        <v>6</v>
      </c>
      <c r="R239" t="s">
        <v>18</v>
      </c>
      <c r="S239" t="s">
        <v>9</v>
      </c>
      <c r="T239" t="s">
        <v>12</v>
      </c>
      <c r="U239">
        <v>38</v>
      </c>
      <c r="V239">
        <v>1.7700000000000002</v>
      </c>
      <c r="W239">
        <f>SalesData3[[#This Row],[Quantity]]*SalesData3[[#This Row],[UnitPrice]]</f>
        <v>67.260000000000005</v>
      </c>
    </row>
    <row r="240" spans="16:23" x14ac:dyDescent="0.35">
      <c r="P240" s="1">
        <v>44542</v>
      </c>
      <c r="Q240" t="s">
        <v>6</v>
      </c>
      <c r="R240" t="s">
        <v>18</v>
      </c>
      <c r="S240" t="s">
        <v>22</v>
      </c>
      <c r="T240" t="s">
        <v>23</v>
      </c>
      <c r="U240">
        <v>25</v>
      </c>
      <c r="V240">
        <v>3.49</v>
      </c>
      <c r="W240">
        <f>SalesData3[[#This Row],[Quantity]]*SalesData3[[#This Row],[UnitPrice]]</f>
        <v>87.25</v>
      </c>
    </row>
    <row r="241" spans="16:23" x14ac:dyDescent="0.35">
      <c r="P241" s="1">
        <v>44545</v>
      </c>
      <c r="Q241" t="s">
        <v>19</v>
      </c>
      <c r="R241" t="s">
        <v>21</v>
      </c>
      <c r="S241" t="s">
        <v>13</v>
      </c>
      <c r="T241" t="s">
        <v>14</v>
      </c>
      <c r="U241">
        <v>96</v>
      </c>
      <c r="V241">
        <v>1.87</v>
      </c>
      <c r="W241">
        <f>SalesData3[[#This Row],[Quantity]]*SalesData3[[#This Row],[UnitPrice]]</f>
        <v>179.52</v>
      </c>
    </row>
    <row r="242" spans="16:23" x14ac:dyDescent="0.35">
      <c r="P242" s="1">
        <v>44548</v>
      </c>
      <c r="Q242" t="s">
        <v>6</v>
      </c>
      <c r="R242" t="s">
        <v>7</v>
      </c>
      <c r="S242" t="s">
        <v>13</v>
      </c>
      <c r="T242" t="s">
        <v>8</v>
      </c>
      <c r="U242">
        <v>34</v>
      </c>
      <c r="V242">
        <v>2.1800000000000002</v>
      </c>
      <c r="W242">
        <f>SalesData3[[#This Row],[Quantity]]*SalesData3[[#This Row],[UnitPrice]]</f>
        <v>74.12</v>
      </c>
    </row>
    <row r="243" spans="16:23" x14ac:dyDescent="0.35">
      <c r="P243" s="1">
        <v>44551</v>
      </c>
      <c r="Q243" t="s">
        <v>6</v>
      </c>
      <c r="R243" t="s">
        <v>7</v>
      </c>
      <c r="S243" t="s">
        <v>13</v>
      </c>
      <c r="T243" t="s">
        <v>14</v>
      </c>
      <c r="U243">
        <v>245</v>
      </c>
      <c r="V243">
        <v>1.8699999999999999</v>
      </c>
      <c r="W243">
        <f>SalesData3[[#This Row],[Quantity]]*SalesData3[[#This Row],[UnitPrice]]</f>
        <v>458.15</v>
      </c>
    </row>
    <row r="244" spans="16:23" x14ac:dyDescent="0.35">
      <c r="P244" s="1">
        <v>44554</v>
      </c>
      <c r="Q244" t="s">
        <v>6</v>
      </c>
      <c r="R244" t="s">
        <v>7</v>
      </c>
      <c r="S244" t="s">
        <v>22</v>
      </c>
      <c r="T244" t="s">
        <v>23</v>
      </c>
      <c r="U244">
        <v>30</v>
      </c>
      <c r="V244">
        <v>3.49</v>
      </c>
      <c r="W244">
        <f>SalesData3[[#This Row],[Quantity]]*SalesData3[[#This Row],[UnitPrice]]</f>
        <v>104.7</v>
      </c>
    </row>
    <row r="245" spans="16:23" x14ac:dyDescent="0.35">
      <c r="P245" s="1">
        <v>44557</v>
      </c>
      <c r="Q245" t="s">
        <v>19</v>
      </c>
      <c r="R245" t="s">
        <v>20</v>
      </c>
      <c r="S245" t="s">
        <v>9</v>
      </c>
      <c r="T245" t="s">
        <v>11</v>
      </c>
      <c r="U245">
        <v>30</v>
      </c>
      <c r="V245">
        <v>1.87</v>
      </c>
      <c r="W245">
        <f>SalesData3[[#This Row],[Quantity]]*SalesData3[[#This Row],[UnitPrice]]</f>
        <v>56.1</v>
      </c>
    </row>
    <row r="246" spans="16:23" x14ac:dyDescent="0.35">
      <c r="P246" s="1">
        <v>44560</v>
      </c>
      <c r="Q246" t="s">
        <v>19</v>
      </c>
      <c r="R246" t="s">
        <v>20</v>
      </c>
      <c r="S246" t="s">
        <v>13</v>
      </c>
      <c r="T246" t="s">
        <v>15</v>
      </c>
      <c r="U246">
        <v>44</v>
      </c>
      <c r="V246">
        <v>2.84</v>
      </c>
      <c r="W246">
        <f>SalesData3[[#This Row],[Quantity]]*SalesData3[[#This Row],[UnitPrice]]</f>
        <v>124.96</v>
      </c>
    </row>
  </sheetData>
  <mergeCells count="1">
    <mergeCell ref="A1:C1"/>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0F4F3-8902-458E-9444-3C7B8A0C8B8D}">
  <dimension ref="A1:D12"/>
  <sheetViews>
    <sheetView workbookViewId="0">
      <selection activeCell="J18" sqref="J18"/>
    </sheetView>
  </sheetViews>
  <sheetFormatPr defaultRowHeight="14.5" x14ac:dyDescent="0.35"/>
  <cols>
    <col min="2" max="2" width="12.36328125" bestFit="1" customWidth="1"/>
    <col min="3" max="3" width="15.54296875" bestFit="1" customWidth="1"/>
  </cols>
  <sheetData>
    <row r="1" spans="1:4" x14ac:dyDescent="0.35">
      <c r="A1" s="11" t="s">
        <v>38</v>
      </c>
      <c r="B1" s="11"/>
      <c r="C1" s="11"/>
      <c r="D1" s="11"/>
    </row>
    <row r="3" spans="1:4" x14ac:dyDescent="0.35">
      <c r="B3" s="2" t="s">
        <v>27</v>
      </c>
      <c r="C3" t="s">
        <v>28</v>
      </c>
    </row>
    <row r="4" spans="1:4" x14ac:dyDescent="0.35">
      <c r="B4" s="3" t="s">
        <v>7</v>
      </c>
      <c r="C4" s="14">
        <v>6481.4999999999991</v>
      </c>
    </row>
    <row r="5" spans="1:4" x14ac:dyDescent="0.35">
      <c r="B5" s="16" t="s">
        <v>13</v>
      </c>
      <c r="C5" s="14">
        <v>6481.4999999999991</v>
      </c>
    </row>
    <row r="6" spans="1:4" x14ac:dyDescent="0.35">
      <c r="B6" s="3" t="s">
        <v>20</v>
      </c>
      <c r="C6" s="14">
        <v>4044.53</v>
      </c>
    </row>
    <row r="7" spans="1:4" x14ac:dyDescent="0.35">
      <c r="B7" s="16" t="s">
        <v>13</v>
      </c>
      <c r="C7" s="14">
        <v>4044.53</v>
      </c>
    </row>
    <row r="8" spans="1:4" x14ac:dyDescent="0.35">
      <c r="B8" s="3" t="s">
        <v>18</v>
      </c>
      <c r="C8" s="14">
        <v>4202</v>
      </c>
    </row>
    <row r="9" spans="1:4" x14ac:dyDescent="0.35">
      <c r="B9" s="16" t="s">
        <v>13</v>
      </c>
      <c r="C9" s="14">
        <v>4202</v>
      </c>
    </row>
    <row r="10" spans="1:4" x14ac:dyDescent="0.35">
      <c r="B10" s="3" t="s">
        <v>21</v>
      </c>
      <c r="C10" s="14">
        <v>2484.3799999999997</v>
      </c>
    </row>
    <row r="11" spans="1:4" x14ac:dyDescent="0.35">
      <c r="B11" s="16" t="s">
        <v>13</v>
      </c>
      <c r="C11" s="14">
        <v>2484.3799999999997</v>
      </c>
    </row>
    <row r="12" spans="1:4" x14ac:dyDescent="0.35">
      <c r="B12" s="3" t="s">
        <v>35</v>
      </c>
      <c r="C12" s="14">
        <v>17212.41</v>
      </c>
    </row>
  </sheetData>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05A0-EB52-4FF9-8355-E8A222A63DA6}">
  <dimension ref="A1:Q16"/>
  <sheetViews>
    <sheetView showGridLines="0" workbookViewId="0">
      <selection activeCell="H19" sqref="H19"/>
    </sheetView>
  </sheetViews>
  <sheetFormatPr defaultRowHeight="14.5" x14ac:dyDescent="0.35"/>
  <cols>
    <col min="3" max="3" width="21.36328125" customWidth="1"/>
    <col min="4" max="4" width="11.36328125" customWidth="1"/>
    <col min="8" max="8" width="13" customWidth="1"/>
    <col min="17" max="17" width="11.08984375" customWidth="1"/>
  </cols>
  <sheetData>
    <row r="1" spans="1:17" x14ac:dyDescent="0.35">
      <c r="A1" s="11" t="s">
        <v>39</v>
      </c>
      <c r="B1" s="11"/>
      <c r="C1" s="11"/>
    </row>
    <row r="2" spans="1:17" x14ac:dyDescent="0.35">
      <c r="Q2" t="s">
        <v>40</v>
      </c>
    </row>
    <row r="3" spans="1:17" x14ac:dyDescent="0.35">
      <c r="C3" t="s">
        <v>48</v>
      </c>
      <c r="D3" s="17" t="s">
        <v>7</v>
      </c>
      <c r="Q3" s="12" t="s">
        <v>7</v>
      </c>
    </row>
    <row r="4" spans="1:17" x14ac:dyDescent="0.35">
      <c r="Q4" s="12" t="s">
        <v>20</v>
      </c>
    </row>
    <row r="5" spans="1:17" x14ac:dyDescent="0.35">
      <c r="C5" s="17" t="s">
        <v>41</v>
      </c>
      <c r="H5" s="20" t="s">
        <v>46</v>
      </c>
      <c r="I5" s="20"/>
      <c r="Q5" s="12" t="s">
        <v>18</v>
      </c>
    </row>
    <row r="6" spans="1:17" x14ac:dyDescent="0.35">
      <c r="Q6" s="12" t="s">
        <v>21</v>
      </c>
    </row>
    <row r="7" spans="1:17" x14ac:dyDescent="0.35">
      <c r="C7" s="24" t="s">
        <v>42</v>
      </c>
      <c r="D7" s="24">
        <f>COUNTIFS(SalesData[City],D3)</f>
        <v>88</v>
      </c>
      <c r="H7" s="23"/>
      <c r="I7" s="25" t="s">
        <v>47</v>
      </c>
      <c r="J7" s="25" t="s">
        <v>33</v>
      </c>
      <c r="K7" s="23"/>
    </row>
    <row r="8" spans="1:17" x14ac:dyDescent="0.35">
      <c r="H8" s="21" t="s">
        <v>12</v>
      </c>
      <c r="I8" s="7">
        <f>SUMIFS(SalesData[TotalPrice],SalesData[Product],$H8,SalesData[City],$D$3)</f>
        <v>2267.3700000000003</v>
      </c>
      <c r="J8" s="7">
        <f>SUMIFS(SalesData[UnitPrice],SalesData[Product],$H8,SalesData[City],$D$3)</f>
        <v>33.629999999999995</v>
      </c>
      <c r="K8" s="22">
        <f>IF(I8&gt;1000,1,-1)</f>
        <v>1</v>
      </c>
    </row>
    <row r="9" spans="1:17" x14ac:dyDescent="0.35">
      <c r="C9" s="19"/>
      <c r="D9" s="17" t="s">
        <v>43</v>
      </c>
      <c r="E9" s="17" t="s">
        <v>44</v>
      </c>
      <c r="H9" s="21" t="s">
        <v>23</v>
      </c>
      <c r="I9" s="7">
        <f>SUMIFS(SalesData[TotalPrice],SalesData[Product],$H9,SalesData[City],$D$3)</f>
        <v>2533.7399999999993</v>
      </c>
      <c r="J9" s="7">
        <f>SUMIFS(SalesData[UnitPrice],SalesData[Product],$H9,SalesData[City],$D$3)</f>
        <v>59.33000000000002</v>
      </c>
      <c r="K9" s="22">
        <f t="shared" ref="K9:K16" si="0">IF(I9&gt;1000,1,-1)</f>
        <v>1</v>
      </c>
    </row>
    <row r="10" spans="1:17" x14ac:dyDescent="0.35">
      <c r="C10" s="18" t="s">
        <v>45</v>
      </c>
      <c r="D10" s="18">
        <f>SUMIFS(SalesData[TotalPrice],SalesData[City],D$3)</f>
        <v>13265.53</v>
      </c>
      <c r="E10" s="18">
        <f>AVERAGEIFS(SalesData[TotalPrice],SalesData[City],D$3)</f>
        <v>150.7446590909091</v>
      </c>
      <c r="H10" s="21" t="s">
        <v>14</v>
      </c>
      <c r="I10" s="7">
        <f>SUMIFS(SalesData[TotalPrice],SalesData[Product],$H10,SalesData[City],$D$3)</f>
        <v>1200.54</v>
      </c>
      <c r="J10" s="7">
        <f>SUMIFS(SalesData[UnitPrice],SalesData[Product],$H10,SalesData[City],$D$3)</f>
        <v>13.089999999999998</v>
      </c>
      <c r="K10" s="22">
        <f t="shared" si="0"/>
        <v>1</v>
      </c>
    </row>
    <row r="11" spans="1:17" x14ac:dyDescent="0.35">
      <c r="C11" s="8" t="s">
        <v>25</v>
      </c>
      <c r="D11" s="8">
        <f>SUMIFS(SalesData[Quantity],SalesData[City],D$3)</f>
        <v>5650</v>
      </c>
      <c r="E11" s="8">
        <f>AVERAGEIFS(SalesData[Quantity],SalesData[City],D$3)</f>
        <v>64.204545454545453</v>
      </c>
      <c r="H11" s="21" t="s">
        <v>8</v>
      </c>
      <c r="I11" s="7">
        <f>SUMIFS(SalesData[TotalPrice],SalesData[Product],$H11,SalesData[City],$D$3)</f>
        <v>1918.4</v>
      </c>
      <c r="J11" s="7">
        <f>SUMIFS(SalesData[UnitPrice],SalesData[Product],$H11,SalesData[City],$D$3)</f>
        <v>34.880000000000003</v>
      </c>
      <c r="K11" s="22">
        <f t="shared" si="0"/>
        <v>1</v>
      </c>
    </row>
    <row r="12" spans="1:17" x14ac:dyDescent="0.35">
      <c r="H12" s="21" t="s">
        <v>17</v>
      </c>
      <c r="I12" s="7">
        <f>SUMIFS(SalesData[TotalPrice],SalesData[Product],$H12,SalesData[City],$D$3)</f>
        <v>344.4</v>
      </c>
      <c r="J12" s="7">
        <f>SUMIFS(SalesData[UnitPrice],SalesData[Product],$H12,SalesData[City],$D$3)</f>
        <v>5.04</v>
      </c>
      <c r="K12" s="22">
        <f t="shared" si="0"/>
        <v>-1</v>
      </c>
    </row>
    <row r="13" spans="1:17" x14ac:dyDescent="0.35">
      <c r="H13" s="21" t="s">
        <v>15</v>
      </c>
      <c r="I13" s="7">
        <f>SUMIFS(SalesData[TotalPrice],SalesData[Product],$H13,SalesData[City],$D$3)</f>
        <v>3362.5600000000004</v>
      </c>
      <c r="J13" s="7">
        <f>SUMIFS(SalesData[UnitPrice],SalesData[Product],$H13,SalesData[City],$D$3)</f>
        <v>25.56</v>
      </c>
      <c r="K13" s="22">
        <f t="shared" si="0"/>
        <v>1</v>
      </c>
    </row>
    <row r="14" spans="1:17" x14ac:dyDescent="0.35">
      <c r="H14" s="21" t="s">
        <v>11</v>
      </c>
      <c r="I14" s="7">
        <f>SUMIFS(SalesData[TotalPrice],SalesData[Product],$H14,SalesData[City],$D$3)</f>
        <v>873.29000000000008</v>
      </c>
      <c r="J14" s="7">
        <f>SUMIFS(SalesData[UnitPrice],SalesData[Product],$H14,SalesData[City],$D$3)</f>
        <v>13.090000000000003</v>
      </c>
      <c r="K14" s="22">
        <f t="shared" si="0"/>
        <v>-1</v>
      </c>
    </row>
    <row r="15" spans="1:17" x14ac:dyDescent="0.35">
      <c r="H15" s="21" t="s">
        <v>24</v>
      </c>
      <c r="I15" s="7">
        <f>SUMIFS(SalesData[TotalPrice],SalesData[Product],$H15,SalesData[City],$D$3)</f>
        <v>585.9</v>
      </c>
      <c r="J15" s="7">
        <f>SUMIFS(SalesData[UnitPrice],SalesData[Product],$H15,SalesData[City],$D$3)</f>
        <v>22.049999999999997</v>
      </c>
      <c r="K15" s="22">
        <f t="shared" si="0"/>
        <v>-1</v>
      </c>
    </row>
    <row r="16" spans="1:17" x14ac:dyDescent="0.35">
      <c r="H16" s="21" t="s">
        <v>10</v>
      </c>
      <c r="I16" s="7">
        <f>SUMIFS(SalesData[TotalPrice],SalesData[Product],$H16,SalesData[City],$D$3)</f>
        <v>179.32999999999998</v>
      </c>
      <c r="J16" s="7">
        <f>SUMIFS(SalesData[UnitPrice],SalesData[Product],$H16,SalesData[City],$D$3)</f>
        <v>6.8100000000000005</v>
      </c>
      <c r="K16" s="22">
        <f t="shared" si="0"/>
        <v>-1</v>
      </c>
    </row>
  </sheetData>
  <mergeCells count="2">
    <mergeCell ref="A1:C1"/>
    <mergeCell ref="H5:I5"/>
  </mergeCells>
  <conditionalFormatting sqref="K7">
    <cfRule type="iconSet" priority="3">
      <iconSet iconSet="3Symbols2">
        <cfvo type="percent" val="0"/>
        <cfvo type="percent" val="33"/>
        <cfvo type="percent" val="67"/>
      </iconSet>
    </cfRule>
  </conditionalFormatting>
  <conditionalFormatting sqref="I8:I16">
    <cfRule type="dataBar" priority="1">
      <dataBar>
        <cfvo type="min"/>
        <cfvo type="max"/>
        <color rgb="FFFFB628"/>
      </dataBar>
      <extLst>
        <ext xmlns:x14="http://schemas.microsoft.com/office/spreadsheetml/2009/9/main" uri="{B025F937-C7B1-47D3-B67F-A62EFF666E3E}">
          <x14:id>{5E432CF3-5287-44DB-A6F0-B5A8A3F51D77}</x14:id>
        </ext>
      </extLst>
    </cfRule>
  </conditionalFormatting>
  <dataValidations count="1">
    <dataValidation type="list" allowBlank="1" showInputMessage="1" showErrorMessage="1" sqref="D3" xr:uid="{E7C2FB07-109B-4F76-AF56-4B594457D600}">
      <formula1>$Q$3:$Q$6</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4" id="{D18F8EFF-92B5-40EE-821D-D8FCFB233A0F}">
            <x14:iconSet iconSet="3Symbols" showValue="0" custom="1">
              <x14:cfvo type="percent">
                <xm:f>0</xm:f>
              </x14:cfvo>
              <x14:cfvo type="num">
                <xm:f>0</xm:f>
              </x14:cfvo>
              <x14:cfvo type="num">
                <xm:f>1</xm:f>
              </x14:cfvo>
              <x14:cfIcon iconSet="3Symbols" iconId="0"/>
              <x14:cfIcon iconSet="NoIcons" iconId="0"/>
              <x14:cfIcon iconSet="3Symbols" iconId="2"/>
            </x14:iconSet>
          </x14:cfRule>
          <xm:sqref>K8:K16</xm:sqref>
        </x14:conditionalFormatting>
        <x14:conditionalFormatting xmlns:xm="http://schemas.microsoft.com/office/excel/2006/main">
          <x14:cfRule type="dataBar" id="{5E432CF3-5287-44DB-A6F0-B5A8A3F51D77}">
            <x14:dataBar minLength="0" maxLength="100" border="1" negativeBarBorderColorSameAsPositive="0">
              <x14:cfvo type="autoMin"/>
              <x14:cfvo type="autoMax"/>
              <x14:borderColor rgb="FFFFB628"/>
              <x14:negativeFillColor rgb="FFFF0000"/>
              <x14:negativeBorderColor rgb="FFFF0000"/>
              <x14:axisColor rgb="FF000000"/>
            </x14:dataBar>
          </x14:cfRule>
          <xm:sqref>I8:I16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SalesData</vt:lpstr>
      <vt:lpstr>Sales Analysis (Formulas)</vt:lpstr>
      <vt:lpstr>Descriptive Statistics</vt:lpstr>
      <vt:lpstr>Sales Analysis (Pivot Tables)</vt:lpstr>
      <vt:lpstr>Per Unit Price (Top 5 Products)</vt:lpstr>
      <vt:lpstr>Anamolies</vt:lpstr>
      <vt:lpstr>Best Selling in the City)</vt:lpstr>
      <vt:lpstr>Dynamic Sales Report</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Harshali</cp:lastModifiedBy>
  <cp:lastPrinted>2013-05-31T18:56:13Z</cp:lastPrinted>
  <dcterms:created xsi:type="dcterms:W3CDTF">2007-08-07T00:48:59Z</dcterms:created>
  <dcterms:modified xsi:type="dcterms:W3CDTF">2022-10-19T21:06:28Z</dcterms:modified>
</cp:coreProperties>
</file>