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1709\OneDrive\Desktop\ALY6050\week 4\"/>
    </mc:Choice>
  </mc:AlternateContent>
  <xr:revisionPtr revIDLastSave="0" documentId="13_ncr:1_{39B67EAC-B78D-4C9E-9790-EAF3F32D7835}" xr6:coauthVersionLast="47" xr6:coauthVersionMax="47" xr10:uidLastSave="{00000000-0000-0000-0000-000000000000}"/>
  <bookViews>
    <workbookView xWindow="-108" yWindow="-108" windowWidth="23256" windowHeight="12456" xr2:uid="{1B56DD60-BAE5-4946-B6E1-0FCFA27BBF4B}"/>
  </bookViews>
  <sheets>
    <sheet name="Sheet1" sheetId="1" r:id="rId1"/>
  </sheets>
  <definedNames>
    <definedName name="solver_adj" localSheetId="0" hidden="1">Sheet1!$F$2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Sheet1!$F$2</definedName>
    <definedName name="solver_lhs2" localSheetId="0" hidden="1">Sheet1!$F$2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Sheet1!$J$2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Sheet1!$B$2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1" l="1"/>
  <c r="O22" i="1"/>
  <c r="F137" i="1" l="1"/>
  <c r="F138" i="1" s="1"/>
  <c r="F139" i="1" s="1"/>
  <c r="F140" i="1" s="1"/>
  <c r="F141" i="1" s="1"/>
  <c r="F142" i="1" s="1"/>
  <c r="F143" i="1" s="1"/>
  <c r="H2" i="1"/>
  <c r="G2" i="1"/>
  <c r="XFD1048550" i="1" a="1"/>
  <c r="XFD1048550" i="1" s="1"/>
  <c r="XFD1048551" i="1" a="1"/>
  <c r="XFD1048551" i="1" s="1"/>
  <c r="XFD1048552" i="1" a="1"/>
  <c r="XFD1048552" i="1" s="1"/>
  <c r="XFD1048553" i="1" a="1"/>
  <c r="XFD1048553" i="1" s="1"/>
  <c r="XFD1048554" i="1" a="1"/>
  <c r="XFD1048554" i="1" s="1"/>
  <c r="XFD1048555" i="1" a="1"/>
  <c r="XFD1048555" i="1" s="1"/>
  <c r="XFD1048556" i="1" a="1"/>
  <c r="XFD1048556" i="1" s="1"/>
  <c r="XFD1048557" i="1" a="1"/>
  <c r="XFD1048557" i="1" s="1"/>
  <c r="XFD1048558" i="1" a="1"/>
  <c r="XFD1048558" i="1" s="1"/>
  <c r="XFD1048559" i="1" a="1"/>
  <c r="XFD1048559" i="1" s="1"/>
  <c r="XFD1048560" i="1" a="1"/>
  <c r="XFD1048560" i="1" s="1"/>
  <c r="XFD1048561" i="1" a="1"/>
  <c r="XFD1048561" i="1" s="1"/>
  <c r="XFD1048562" i="1" a="1"/>
  <c r="XFD1048562" i="1" s="1"/>
  <c r="XFD1048563" i="1" a="1"/>
  <c r="XFD1048563" i="1" s="1"/>
  <c r="XFD1048564" i="1" a="1"/>
  <c r="XFD1048564" i="1" s="1"/>
  <c r="XFD1048565" i="1" a="1"/>
  <c r="XFD1048565" i="1" s="1"/>
  <c r="XFD1048566" i="1" a="1"/>
  <c r="XFD1048566" i="1" s="1"/>
  <c r="XFD1048567" i="1" a="1"/>
  <c r="XFD1048567" i="1" s="1"/>
  <c r="XFD1048568" i="1" a="1"/>
  <c r="XFD1048568" i="1" s="1"/>
  <c r="XFD1048569" i="1" a="1"/>
  <c r="XFD1048569" i="1" s="1"/>
  <c r="XFD1048570" i="1" a="1"/>
  <c r="XFD1048570" i="1" s="1"/>
  <c r="XFD1048571" i="1" a="1"/>
  <c r="XFD1048571" i="1" s="1"/>
  <c r="XFD1048572" i="1" a="1"/>
  <c r="XFD1048572" i="1" s="1"/>
  <c r="XFD1048573" i="1" a="1"/>
  <c r="XFD1048573" i="1" s="1"/>
  <c r="XFD1048574" i="1" a="1"/>
  <c r="XFD1048574" i="1" s="1"/>
  <c r="XFD1048575" i="1" a="1"/>
  <c r="XFD1048575" i="1" s="1"/>
  <c r="I2" i="1" l="1"/>
  <c r="J2" i="1" s="1"/>
  <c r="O25" i="1" s="1"/>
  <c r="O23" i="1"/>
  <c r="H9" i="1"/>
  <c r="I9" i="1" s="1"/>
  <c r="H3" i="1"/>
  <c r="I3" i="1" s="1"/>
  <c r="H8" i="1"/>
  <c r="I8" i="1" s="1"/>
  <c r="H6" i="1"/>
  <c r="H5" i="1"/>
  <c r="I5" i="1" s="1"/>
  <c r="H7" i="1"/>
  <c r="I7" i="1" s="1"/>
  <c r="H4" i="1"/>
  <c r="I4" i="1" s="1"/>
  <c r="G9" i="1"/>
  <c r="G16" i="1"/>
  <c r="G8" i="1"/>
  <c r="G7" i="1"/>
  <c r="G14" i="1"/>
  <c r="G6" i="1"/>
  <c r="G5" i="1"/>
  <c r="G4" i="1"/>
  <c r="G3" i="1"/>
  <c r="I6" i="1" l="1"/>
  <c r="J6" i="1" s="1"/>
  <c r="J5" i="1"/>
  <c r="J3" i="1"/>
  <c r="H17" i="1"/>
  <c r="I17" i="1" s="1"/>
  <c r="G11" i="1"/>
  <c r="H11" i="1"/>
  <c r="I11" i="1" s="1"/>
  <c r="J9" i="1"/>
  <c r="G13" i="1"/>
  <c r="H12" i="1"/>
  <c r="I12" i="1" s="1"/>
  <c r="H13" i="1"/>
  <c r="I13" i="1" s="1"/>
  <c r="H15" i="1"/>
  <c r="I15" i="1" s="1"/>
  <c r="H14" i="1"/>
  <c r="I14" i="1" s="1"/>
  <c r="J14" i="1" s="1"/>
  <c r="G15" i="1"/>
  <c r="G17" i="1"/>
  <c r="G10" i="1"/>
  <c r="H10" i="1"/>
  <c r="I10" i="1" s="1"/>
  <c r="H16" i="1"/>
  <c r="I16" i="1" s="1"/>
  <c r="J16" i="1" s="1"/>
  <c r="G12" i="1"/>
  <c r="J7" i="1"/>
  <c r="J4" i="1"/>
  <c r="J8" i="1"/>
  <c r="J12" i="1" l="1"/>
  <c r="J15" i="1"/>
  <c r="J10" i="1"/>
  <c r="J13" i="1"/>
  <c r="J17" i="1"/>
  <c r="J11" i="1"/>
  <c r="H18" i="1"/>
  <c r="I18" i="1" s="1"/>
  <c r="G18" i="1"/>
  <c r="J18" i="1" l="1"/>
  <c r="H19" i="1"/>
  <c r="I19" i="1" s="1"/>
  <c r="G19" i="1"/>
  <c r="J19" i="1" l="1"/>
  <c r="H20" i="1"/>
  <c r="I20" i="1" s="1"/>
  <c r="G20" i="1"/>
  <c r="J20" i="1" l="1"/>
  <c r="H21" i="1"/>
  <c r="I21" i="1" s="1"/>
  <c r="G21" i="1"/>
  <c r="J21" i="1" l="1"/>
  <c r="G22" i="1"/>
  <c r="H22" i="1"/>
  <c r="I22" i="1" s="1"/>
  <c r="G23" i="1" l="1"/>
  <c r="H23" i="1"/>
  <c r="I23" i="1" s="1"/>
  <c r="J22" i="1"/>
  <c r="H24" i="1" l="1"/>
  <c r="I24" i="1" s="1"/>
  <c r="G24" i="1"/>
  <c r="J23" i="1"/>
  <c r="J24" i="1" l="1"/>
  <c r="G25" i="1"/>
  <c r="H25" i="1"/>
  <c r="I25" i="1" s="1"/>
  <c r="J25" i="1" l="1"/>
  <c r="H26" i="1"/>
  <c r="I26" i="1" s="1"/>
  <c r="G26" i="1"/>
  <c r="J26" i="1" l="1"/>
  <c r="H27" i="1"/>
  <c r="I27" i="1" s="1"/>
  <c r="G27" i="1"/>
  <c r="J27" i="1" l="1"/>
  <c r="G28" i="1"/>
  <c r="H28" i="1"/>
  <c r="I28" i="1" s="1"/>
  <c r="J28" i="1" l="1"/>
  <c r="H29" i="1"/>
  <c r="I29" i="1" s="1"/>
  <c r="G29" i="1"/>
  <c r="J29" i="1" l="1"/>
  <c r="H30" i="1"/>
  <c r="I30" i="1" s="1"/>
  <c r="G30" i="1"/>
  <c r="J30" i="1" l="1"/>
  <c r="H31" i="1"/>
  <c r="I31" i="1" s="1"/>
  <c r="G31" i="1"/>
  <c r="J31" i="1" l="1"/>
  <c r="H32" i="1"/>
  <c r="I32" i="1" s="1"/>
  <c r="G32" i="1"/>
  <c r="J32" i="1" l="1"/>
  <c r="H33" i="1"/>
  <c r="I33" i="1" s="1"/>
  <c r="G33" i="1"/>
  <c r="J33" i="1" l="1"/>
  <c r="H34" i="1"/>
  <c r="I34" i="1" s="1"/>
  <c r="G34" i="1"/>
  <c r="J34" i="1" l="1"/>
  <c r="H35" i="1"/>
  <c r="I35" i="1" s="1"/>
  <c r="G35" i="1"/>
  <c r="J35" i="1" l="1"/>
  <c r="H36" i="1"/>
  <c r="I36" i="1" s="1"/>
  <c r="G36" i="1"/>
  <c r="J36" i="1" l="1"/>
  <c r="H37" i="1"/>
  <c r="I37" i="1" s="1"/>
  <c r="G37" i="1"/>
  <c r="J37" i="1" l="1"/>
  <c r="G38" i="1"/>
  <c r="H38" i="1"/>
  <c r="I38" i="1" s="1"/>
  <c r="J38" i="1" l="1"/>
  <c r="H39" i="1"/>
  <c r="I39" i="1" s="1"/>
  <c r="G39" i="1"/>
  <c r="J39" i="1" l="1"/>
  <c r="H40" i="1"/>
  <c r="I40" i="1" s="1"/>
  <c r="G40" i="1"/>
  <c r="J40" i="1" l="1"/>
  <c r="G41" i="1"/>
  <c r="H41" i="1"/>
  <c r="I41" i="1" s="1"/>
  <c r="J41" i="1" l="1"/>
  <c r="G42" i="1"/>
  <c r="H42" i="1"/>
  <c r="I42" i="1" s="1"/>
  <c r="J42" i="1" l="1"/>
  <c r="H43" i="1"/>
  <c r="I43" i="1" s="1"/>
  <c r="G43" i="1"/>
  <c r="J43" i="1" l="1"/>
  <c r="H44" i="1"/>
  <c r="I44" i="1" s="1"/>
  <c r="G44" i="1"/>
  <c r="J44" i="1" l="1"/>
  <c r="H45" i="1"/>
  <c r="I45" i="1" s="1"/>
  <c r="G45" i="1"/>
  <c r="J45" i="1" l="1"/>
  <c r="G46" i="1"/>
  <c r="H46" i="1"/>
  <c r="I46" i="1" s="1"/>
  <c r="J46" i="1" l="1"/>
  <c r="H47" i="1"/>
  <c r="I47" i="1" s="1"/>
  <c r="G47" i="1"/>
  <c r="J47" i="1" l="1"/>
  <c r="H48" i="1"/>
  <c r="I48" i="1" s="1"/>
  <c r="G48" i="1"/>
  <c r="J48" i="1" l="1"/>
  <c r="H49" i="1"/>
  <c r="I49" i="1" s="1"/>
  <c r="G49" i="1"/>
  <c r="J49" i="1" l="1"/>
  <c r="H50" i="1"/>
  <c r="I50" i="1" s="1"/>
  <c r="G50" i="1"/>
  <c r="J50" i="1" l="1"/>
  <c r="G51" i="1"/>
  <c r="H51" i="1"/>
  <c r="I51" i="1" s="1"/>
  <c r="J51" i="1" l="1"/>
  <c r="G52" i="1"/>
  <c r="H52" i="1"/>
  <c r="I52" i="1" s="1"/>
  <c r="J52" i="1" l="1"/>
  <c r="H53" i="1"/>
  <c r="I53" i="1" s="1"/>
  <c r="G53" i="1"/>
  <c r="J53" i="1" l="1"/>
  <c r="G54" i="1"/>
  <c r="H54" i="1"/>
  <c r="I54" i="1" s="1"/>
  <c r="J54" i="1" l="1"/>
  <c r="G55" i="1"/>
  <c r="H55" i="1"/>
  <c r="I55" i="1" s="1"/>
  <c r="J55" i="1" l="1"/>
  <c r="G56" i="1"/>
  <c r="H56" i="1"/>
  <c r="I56" i="1" s="1"/>
  <c r="J56" i="1" l="1"/>
  <c r="G57" i="1"/>
  <c r="H57" i="1"/>
  <c r="I57" i="1" s="1"/>
  <c r="J57" i="1" l="1"/>
  <c r="H58" i="1"/>
  <c r="I58" i="1" s="1"/>
  <c r="G58" i="1"/>
  <c r="J58" i="1" l="1"/>
  <c r="H59" i="1"/>
  <c r="I59" i="1" s="1"/>
  <c r="G59" i="1"/>
  <c r="J59" i="1" l="1"/>
  <c r="G60" i="1"/>
  <c r="H60" i="1"/>
  <c r="I60" i="1" s="1"/>
  <c r="J60" i="1" l="1"/>
  <c r="H61" i="1"/>
  <c r="I61" i="1" s="1"/>
  <c r="G61" i="1"/>
  <c r="J61" i="1" l="1"/>
  <c r="G62" i="1"/>
  <c r="H62" i="1"/>
  <c r="I62" i="1" s="1"/>
  <c r="J62" i="1" l="1"/>
  <c r="H63" i="1"/>
  <c r="I63" i="1" s="1"/>
  <c r="G63" i="1"/>
  <c r="J63" i="1" l="1"/>
  <c r="G64" i="1"/>
  <c r="H64" i="1"/>
  <c r="I64" i="1" s="1"/>
  <c r="J64" i="1" l="1"/>
  <c r="G65" i="1"/>
  <c r="H65" i="1"/>
  <c r="I65" i="1" s="1"/>
  <c r="J65" i="1" l="1"/>
  <c r="G66" i="1"/>
  <c r="H66" i="1"/>
  <c r="I66" i="1" s="1"/>
  <c r="J66" i="1" l="1"/>
  <c r="H67" i="1"/>
  <c r="I67" i="1" s="1"/>
  <c r="G67" i="1"/>
  <c r="J67" i="1" l="1"/>
  <c r="G68" i="1"/>
  <c r="H68" i="1"/>
  <c r="I68" i="1" s="1"/>
  <c r="J68" i="1" l="1"/>
  <c r="H69" i="1"/>
  <c r="I69" i="1" s="1"/>
  <c r="G69" i="1"/>
  <c r="J69" i="1" l="1"/>
  <c r="G70" i="1"/>
  <c r="H70" i="1"/>
  <c r="I70" i="1" s="1"/>
  <c r="J70" i="1" l="1"/>
  <c r="H71" i="1"/>
  <c r="I71" i="1" s="1"/>
  <c r="G71" i="1"/>
  <c r="J71" i="1" l="1"/>
  <c r="G72" i="1"/>
  <c r="H72" i="1"/>
  <c r="I72" i="1" s="1"/>
  <c r="J72" i="1" l="1"/>
  <c r="G73" i="1"/>
  <c r="H73" i="1"/>
  <c r="I73" i="1" s="1"/>
  <c r="J73" i="1" l="1"/>
  <c r="H74" i="1"/>
  <c r="I74" i="1" s="1"/>
  <c r="G74" i="1"/>
  <c r="J74" i="1" l="1"/>
  <c r="G75" i="1"/>
  <c r="H75" i="1"/>
  <c r="I75" i="1" s="1"/>
  <c r="J75" i="1" l="1"/>
  <c r="G76" i="1"/>
  <c r="H76" i="1"/>
  <c r="I76" i="1" s="1"/>
  <c r="J76" i="1" l="1"/>
  <c r="H77" i="1"/>
  <c r="I77" i="1" s="1"/>
  <c r="G77" i="1"/>
  <c r="J77" i="1" l="1"/>
  <c r="H78" i="1"/>
  <c r="I78" i="1" s="1"/>
  <c r="G78" i="1"/>
  <c r="J78" i="1" l="1"/>
  <c r="G79" i="1"/>
  <c r="H79" i="1"/>
  <c r="I79" i="1" s="1"/>
  <c r="J79" i="1" l="1"/>
  <c r="H80" i="1"/>
  <c r="I80" i="1" s="1"/>
  <c r="G80" i="1"/>
  <c r="J80" i="1" l="1"/>
  <c r="H81" i="1"/>
  <c r="I81" i="1" s="1"/>
  <c r="G81" i="1"/>
  <c r="J81" i="1" l="1"/>
  <c r="G82" i="1"/>
  <c r="H82" i="1"/>
  <c r="I82" i="1" s="1"/>
  <c r="J82" i="1" l="1"/>
  <c r="G83" i="1"/>
  <c r="H83" i="1"/>
  <c r="I83" i="1" s="1"/>
  <c r="J83" i="1" l="1"/>
  <c r="H84" i="1"/>
  <c r="I84" i="1" s="1"/>
  <c r="G84" i="1"/>
  <c r="J84" i="1" l="1"/>
  <c r="G85" i="1"/>
  <c r="H85" i="1"/>
  <c r="I85" i="1" s="1"/>
  <c r="J85" i="1" l="1"/>
  <c r="H86" i="1"/>
  <c r="I86" i="1" s="1"/>
  <c r="G86" i="1"/>
  <c r="J86" i="1" l="1"/>
  <c r="H87" i="1"/>
  <c r="I87" i="1" s="1"/>
  <c r="G87" i="1"/>
  <c r="J87" i="1" l="1"/>
  <c r="H88" i="1"/>
  <c r="I88" i="1" s="1"/>
  <c r="G88" i="1"/>
  <c r="J88" i="1" l="1"/>
  <c r="H89" i="1"/>
  <c r="I89" i="1" s="1"/>
  <c r="G89" i="1"/>
  <c r="J89" i="1" l="1"/>
  <c r="H90" i="1"/>
  <c r="I90" i="1" s="1"/>
  <c r="G90" i="1"/>
  <c r="J90" i="1" l="1"/>
  <c r="G91" i="1"/>
  <c r="H91" i="1"/>
  <c r="I91" i="1" s="1"/>
  <c r="J91" i="1" l="1"/>
  <c r="H92" i="1"/>
  <c r="I92" i="1" s="1"/>
  <c r="G92" i="1"/>
  <c r="J92" i="1" l="1"/>
  <c r="H93" i="1"/>
  <c r="I93" i="1" s="1"/>
  <c r="G93" i="1"/>
  <c r="J93" i="1" l="1"/>
  <c r="H94" i="1"/>
  <c r="I94" i="1" s="1"/>
  <c r="G94" i="1"/>
  <c r="J94" i="1" l="1"/>
  <c r="G95" i="1"/>
  <c r="H95" i="1"/>
  <c r="I95" i="1" s="1"/>
  <c r="J95" i="1" l="1"/>
  <c r="H96" i="1"/>
  <c r="I96" i="1" s="1"/>
  <c r="G96" i="1"/>
  <c r="J96" i="1" l="1"/>
  <c r="G97" i="1"/>
  <c r="H97" i="1"/>
  <c r="I97" i="1" s="1"/>
  <c r="J97" i="1" l="1"/>
  <c r="H98" i="1"/>
  <c r="I98" i="1" s="1"/>
  <c r="G98" i="1"/>
  <c r="J98" i="1" l="1"/>
  <c r="G99" i="1"/>
  <c r="H99" i="1"/>
  <c r="I99" i="1" s="1"/>
  <c r="J99" i="1" l="1"/>
  <c r="H100" i="1"/>
  <c r="I100" i="1" s="1"/>
  <c r="G100" i="1"/>
  <c r="J100" i="1" l="1"/>
  <c r="G101" i="1"/>
  <c r="H101" i="1"/>
  <c r="I101" i="1" s="1"/>
  <c r="J101" i="1" l="1"/>
  <c r="G102" i="1"/>
  <c r="H102" i="1"/>
  <c r="I102" i="1" s="1"/>
  <c r="J102" i="1" l="1"/>
  <c r="G103" i="1"/>
  <c r="H103" i="1"/>
  <c r="I103" i="1" s="1"/>
  <c r="G104" i="1" l="1"/>
  <c r="H104" i="1"/>
  <c r="I104" i="1" s="1"/>
  <c r="J103" i="1"/>
  <c r="G105" i="1" l="1"/>
  <c r="H105" i="1"/>
  <c r="I105" i="1" s="1"/>
  <c r="J104" i="1"/>
  <c r="H106" i="1" l="1"/>
  <c r="I106" i="1" s="1"/>
  <c r="G106" i="1"/>
  <c r="J105" i="1"/>
  <c r="J106" i="1" l="1"/>
  <c r="G107" i="1"/>
  <c r="H107" i="1"/>
  <c r="I107" i="1" s="1"/>
  <c r="J107" i="1" l="1"/>
  <c r="H108" i="1"/>
  <c r="I108" i="1" s="1"/>
  <c r="G108" i="1"/>
  <c r="H109" i="1" l="1"/>
  <c r="I109" i="1" s="1"/>
  <c r="G109" i="1"/>
  <c r="J108" i="1"/>
  <c r="J109" i="1" l="1"/>
  <c r="H110" i="1"/>
  <c r="I110" i="1" s="1"/>
  <c r="G110" i="1"/>
  <c r="J110" i="1" l="1"/>
  <c r="H111" i="1"/>
  <c r="I111" i="1" s="1"/>
  <c r="G111" i="1"/>
  <c r="J111" i="1" l="1"/>
  <c r="G112" i="1"/>
  <c r="H112" i="1"/>
  <c r="I112" i="1" s="1"/>
  <c r="G113" i="1" l="1"/>
  <c r="H113" i="1"/>
  <c r="I113" i="1" s="1"/>
  <c r="J112" i="1"/>
  <c r="G114" i="1" l="1"/>
  <c r="H114" i="1"/>
  <c r="I114" i="1" s="1"/>
  <c r="J113" i="1"/>
  <c r="G115" i="1" l="1"/>
  <c r="H115" i="1"/>
  <c r="I115" i="1" s="1"/>
  <c r="J114" i="1"/>
  <c r="J115" i="1" l="1"/>
  <c r="G116" i="1"/>
  <c r="H116" i="1"/>
  <c r="I116" i="1" s="1"/>
  <c r="J116" i="1" l="1"/>
  <c r="G117" i="1"/>
  <c r="H117" i="1"/>
  <c r="I117" i="1" s="1"/>
  <c r="J117" i="1" l="1"/>
  <c r="H118" i="1"/>
  <c r="I118" i="1" s="1"/>
  <c r="G118" i="1"/>
  <c r="J118" i="1" l="1"/>
  <c r="H119" i="1"/>
  <c r="I119" i="1" s="1"/>
  <c r="G119" i="1"/>
  <c r="J119" i="1" l="1"/>
  <c r="H120" i="1"/>
  <c r="I120" i="1" s="1"/>
  <c r="G120" i="1"/>
  <c r="J120" i="1" l="1"/>
  <c r="G121" i="1"/>
  <c r="H121" i="1"/>
  <c r="I121" i="1" s="1"/>
  <c r="H122" i="1" l="1"/>
  <c r="I122" i="1" s="1"/>
  <c r="G122" i="1"/>
  <c r="J121" i="1"/>
  <c r="J122" i="1" l="1"/>
  <c r="G123" i="1"/>
  <c r="H123" i="1"/>
  <c r="I123" i="1" s="1"/>
  <c r="J123" i="1" l="1"/>
  <c r="H124" i="1"/>
  <c r="I124" i="1" s="1"/>
  <c r="G124" i="1"/>
  <c r="H125" i="1" l="1"/>
  <c r="I125" i="1" s="1"/>
  <c r="G125" i="1"/>
  <c r="J124" i="1"/>
  <c r="J125" i="1" l="1"/>
  <c r="H126" i="1"/>
  <c r="I126" i="1" s="1"/>
  <c r="G126" i="1"/>
  <c r="J126" i="1" l="1"/>
  <c r="H127" i="1"/>
  <c r="I127" i="1" s="1"/>
  <c r="G127" i="1"/>
  <c r="J127" i="1" l="1"/>
  <c r="H128" i="1"/>
  <c r="I128" i="1" s="1"/>
  <c r="G128" i="1"/>
  <c r="J128" i="1" l="1"/>
  <c r="G129" i="1"/>
  <c r="H129" i="1"/>
  <c r="I129" i="1" s="1"/>
  <c r="G130" i="1" l="1"/>
  <c r="H130" i="1"/>
  <c r="I130" i="1" s="1"/>
  <c r="J129" i="1"/>
  <c r="G131" i="1" l="1"/>
  <c r="H131" i="1"/>
  <c r="I131" i="1" s="1"/>
  <c r="J130" i="1"/>
  <c r="J131" i="1" l="1"/>
  <c r="G132" i="1"/>
  <c r="H132" i="1"/>
  <c r="I132" i="1" s="1"/>
  <c r="J132" i="1" l="1"/>
  <c r="G133" i="1"/>
  <c r="H133" i="1"/>
  <c r="I133" i="1" s="1"/>
  <c r="J133" i="1" l="1"/>
  <c r="G134" i="1"/>
  <c r="H134" i="1"/>
  <c r="I134" i="1" s="1"/>
  <c r="J134" i="1" l="1"/>
  <c r="G135" i="1"/>
  <c r="H135" i="1"/>
  <c r="I135" i="1" s="1"/>
  <c r="J135" i="1" l="1"/>
  <c r="G136" i="1"/>
  <c r="H136" i="1"/>
  <c r="I136" i="1" s="1"/>
  <c r="J136" i="1" l="1"/>
  <c r="H137" i="1"/>
  <c r="I137" i="1" s="1"/>
  <c r="G137" i="1"/>
  <c r="J137" i="1" l="1"/>
  <c r="H138" i="1"/>
  <c r="I138" i="1" s="1"/>
  <c r="G138" i="1"/>
  <c r="J138" i="1" l="1"/>
  <c r="G139" i="1"/>
  <c r="H139" i="1"/>
  <c r="I139" i="1" s="1"/>
  <c r="J139" i="1" l="1"/>
  <c r="H140" i="1"/>
  <c r="I140" i="1" s="1"/>
  <c r="G140" i="1"/>
  <c r="H141" i="1" l="1"/>
  <c r="I141" i="1" s="1"/>
  <c r="G141" i="1"/>
  <c r="J140" i="1"/>
  <c r="J141" i="1" l="1"/>
  <c r="H142" i="1"/>
  <c r="I142" i="1" s="1"/>
  <c r="G142" i="1"/>
  <c r="J142" i="1" l="1"/>
  <c r="H143" i="1"/>
  <c r="I143" i="1" s="1"/>
  <c r="G143" i="1"/>
  <c r="J143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<sst xmlns="http://schemas.openxmlformats.org/spreadsheetml/2006/main" count="17" uniqueCount="16">
  <si>
    <t>Item</t>
  </si>
  <si>
    <t>Annnual_Demand</t>
  </si>
  <si>
    <t>Unit_Cost</t>
  </si>
  <si>
    <t>Ordering_Cost</t>
  </si>
  <si>
    <t>Holding_Cost%</t>
  </si>
  <si>
    <t>Order_Quantity</t>
  </si>
  <si>
    <t>Average_Inventory</t>
  </si>
  <si>
    <t>Annual_Holding_Cost</t>
  </si>
  <si>
    <t>Total_Inventory _Cost</t>
  </si>
  <si>
    <t>Annual_Oredering_Cost</t>
  </si>
  <si>
    <t>Order Quantity Q</t>
  </si>
  <si>
    <t>Inventory per Order Q/2</t>
  </si>
  <si>
    <t>Number of Times to Order N</t>
  </si>
  <si>
    <t>Decision Variable</t>
  </si>
  <si>
    <t>Decicion Variable</t>
  </si>
  <si>
    <t>Total Cost(Min)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</si>
</sst>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">
    <xf numFmtId="0" fontId="0" fillId="0" borderId="0" xfId="0"/>
    <xf numFmtId="9" fontId="0" fillId="0" borderId="0" xfId="1" applyFont="1"/>
    <xf numFmtId="10" fontId="0" fillId="0" borderId="0" xfId="0" applyNumberFormat="1"/>
  </cellXfs>
  <cellStyles count="3">
    <cellStyle name="Normal" xfId="0" builtinId="0"/>
    <cellStyle name="Normal 2" xfId="2" xr:uid="{481865AF-7716-44D4-B2EF-77A5898FBB9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Total_Inventory _Cost  Vs Order_Quantity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Total_Inventory 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Sheet1!$F$2:$F$101</c:f>
              <c:numCache>
                <c:formatCode>General</c:formatCode>
                <c:ptCount val="100"/>
                <c:pt idx="0">
                  <c:v>1587.8814559391069</c:v>
                </c:pt>
                <c:pt idx="1">
                  <c:v>1687.8814559391069</c:v>
                </c:pt>
                <c:pt idx="2">
                  <c:v>1787.8814559391069</c:v>
                </c:pt>
                <c:pt idx="3">
                  <c:v>1887.8814559391069</c:v>
                </c:pt>
                <c:pt idx="4">
                  <c:v>1987.8814559391069</c:v>
                </c:pt>
                <c:pt idx="5">
                  <c:v>2087.8814559391067</c:v>
                </c:pt>
                <c:pt idx="6">
                  <c:v>2187.8814559391067</c:v>
                </c:pt>
                <c:pt idx="7">
                  <c:v>2287.8814559391067</c:v>
                </c:pt>
                <c:pt idx="8">
                  <c:v>2387.8814559391067</c:v>
                </c:pt>
                <c:pt idx="9">
                  <c:v>2487.8814559391067</c:v>
                </c:pt>
                <c:pt idx="10">
                  <c:v>2587.8814559391067</c:v>
                </c:pt>
                <c:pt idx="11">
                  <c:v>2687.8814559391067</c:v>
                </c:pt>
                <c:pt idx="12">
                  <c:v>2787.8814559391067</c:v>
                </c:pt>
                <c:pt idx="13">
                  <c:v>2887.8814559391067</c:v>
                </c:pt>
                <c:pt idx="14">
                  <c:v>2987.8814559391067</c:v>
                </c:pt>
                <c:pt idx="15">
                  <c:v>3087.8814559391067</c:v>
                </c:pt>
                <c:pt idx="16">
                  <c:v>3187.8814559391067</c:v>
                </c:pt>
                <c:pt idx="17">
                  <c:v>3287.8814559391067</c:v>
                </c:pt>
                <c:pt idx="18">
                  <c:v>3387.8814559391067</c:v>
                </c:pt>
                <c:pt idx="19">
                  <c:v>3487.8814559391067</c:v>
                </c:pt>
                <c:pt idx="20">
                  <c:v>3587.8814559391067</c:v>
                </c:pt>
                <c:pt idx="21">
                  <c:v>3687.8814559391067</c:v>
                </c:pt>
                <c:pt idx="22">
                  <c:v>3787.8814559391067</c:v>
                </c:pt>
                <c:pt idx="23">
                  <c:v>3887.8814559391067</c:v>
                </c:pt>
                <c:pt idx="24">
                  <c:v>3987.8814559391067</c:v>
                </c:pt>
                <c:pt idx="25">
                  <c:v>4087.8814559391067</c:v>
                </c:pt>
                <c:pt idx="26">
                  <c:v>4187.8814559391067</c:v>
                </c:pt>
                <c:pt idx="27">
                  <c:v>4287.8814559391067</c:v>
                </c:pt>
                <c:pt idx="28">
                  <c:v>4387.8814559391067</c:v>
                </c:pt>
                <c:pt idx="29">
                  <c:v>4487.8814559391067</c:v>
                </c:pt>
                <c:pt idx="30">
                  <c:v>4587.8814559391067</c:v>
                </c:pt>
                <c:pt idx="31">
                  <c:v>4687.8814559391067</c:v>
                </c:pt>
                <c:pt idx="32">
                  <c:v>4787.8814559391067</c:v>
                </c:pt>
                <c:pt idx="33">
                  <c:v>4887.8814559391067</c:v>
                </c:pt>
                <c:pt idx="34">
                  <c:v>4987.8814559391067</c:v>
                </c:pt>
                <c:pt idx="35">
                  <c:v>5087.8814559391067</c:v>
                </c:pt>
                <c:pt idx="36">
                  <c:v>5187.8814559391067</c:v>
                </c:pt>
                <c:pt idx="37">
                  <c:v>5287.8814559391067</c:v>
                </c:pt>
                <c:pt idx="38">
                  <c:v>5387.8814559391067</c:v>
                </c:pt>
                <c:pt idx="39">
                  <c:v>5487.8814559391067</c:v>
                </c:pt>
                <c:pt idx="40">
                  <c:v>5587.8814559391067</c:v>
                </c:pt>
                <c:pt idx="41">
                  <c:v>5687.8814559391067</c:v>
                </c:pt>
                <c:pt idx="42">
                  <c:v>5787.8814559391067</c:v>
                </c:pt>
                <c:pt idx="43">
                  <c:v>5887.8814559391067</c:v>
                </c:pt>
                <c:pt idx="44">
                  <c:v>5987.8814559391067</c:v>
                </c:pt>
                <c:pt idx="45">
                  <c:v>6087.8814559391067</c:v>
                </c:pt>
                <c:pt idx="46">
                  <c:v>6187.8814559391067</c:v>
                </c:pt>
                <c:pt idx="47">
                  <c:v>6287.8814559391067</c:v>
                </c:pt>
                <c:pt idx="48">
                  <c:v>6387.8814559391067</c:v>
                </c:pt>
                <c:pt idx="49">
                  <c:v>6487.8814559391067</c:v>
                </c:pt>
                <c:pt idx="50">
                  <c:v>6587.8814559391067</c:v>
                </c:pt>
                <c:pt idx="51">
                  <c:v>6687.8814559391067</c:v>
                </c:pt>
                <c:pt idx="52">
                  <c:v>6787.8814559391067</c:v>
                </c:pt>
                <c:pt idx="53">
                  <c:v>6887.8814559391067</c:v>
                </c:pt>
                <c:pt idx="54">
                  <c:v>6987.8814559391067</c:v>
                </c:pt>
                <c:pt idx="55">
                  <c:v>7087.8814559391067</c:v>
                </c:pt>
                <c:pt idx="56">
                  <c:v>7187.8814559391067</c:v>
                </c:pt>
                <c:pt idx="57">
                  <c:v>7287.8814559391067</c:v>
                </c:pt>
                <c:pt idx="58">
                  <c:v>7387.8814559391067</c:v>
                </c:pt>
                <c:pt idx="59">
                  <c:v>7487.8814559391067</c:v>
                </c:pt>
                <c:pt idx="60">
                  <c:v>7587.8814559391067</c:v>
                </c:pt>
                <c:pt idx="61">
                  <c:v>7687.8814559391067</c:v>
                </c:pt>
                <c:pt idx="62">
                  <c:v>7787.8814559391067</c:v>
                </c:pt>
                <c:pt idx="63">
                  <c:v>7887.8814559391067</c:v>
                </c:pt>
                <c:pt idx="64">
                  <c:v>7987.8814559391067</c:v>
                </c:pt>
                <c:pt idx="65">
                  <c:v>8087.8814559391067</c:v>
                </c:pt>
                <c:pt idx="66">
                  <c:v>8187.8814559391067</c:v>
                </c:pt>
                <c:pt idx="67">
                  <c:v>8287.8814559391067</c:v>
                </c:pt>
                <c:pt idx="68">
                  <c:v>8387.8814559391067</c:v>
                </c:pt>
                <c:pt idx="69">
                  <c:v>8487.8814559391067</c:v>
                </c:pt>
                <c:pt idx="70">
                  <c:v>8587.8814559391067</c:v>
                </c:pt>
                <c:pt idx="71">
                  <c:v>8687.8814559391067</c:v>
                </c:pt>
                <c:pt idx="72">
                  <c:v>8787.8814559391067</c:v>
                </c:pt>
                <c:pt idx="73">
                  <c:v>8887.8814559391067</c:v>
                </c:pt>
                <c:pt idx="74">
                  <c:v>8987.8814559391067</c:v>
                </c:pt>
                <c:pt idx="75">
                  <c:v>9087.8814559391067</c:v>
                </c:pt>
                <c:pt idx="76">
                  <c:v>9187.8814559391067</c:v>
                </c:pt>
                <c:pt idx="77">
                  <c:v>9287.8814559391067</c:v>
                </c:pt>
                <c:pt idx="78">
                  <c:v>9387.8814559391067</c:v>
                </c:pt>
                <c:pt idx="79">
                  <c:v>9487.8814559391067</c:v>
                </c:pt>
                <c:pt idx="80">
                  <c:v>9587.8814559391067</c:v>
                </c:pt>
                <c:pt idx="81">
                  <c:v>9687.8814559391067</c:v>
                </c:pt>
                <c:pt idx="82">
                  <c:v>9787.8814559391067</c:v>
                </c:pt>
                <c:pt idx="83">
                  <c:v>9887.8814559391067</c:v>
                </c:pt>
                <c:pt idx="84">
                  <c:v>9987.8814559391067</c:v>
                </c:pt>
                <c:pt idx="85">
                  <c:v>10087.881455939107</c:v>
                </c:pt>
                <c:pt idx="86">
                  <c:v>10187.881455939107</c:v>
                </c:pt>
                <c:pt idx="87">
                  <c:v>10287.881455939107</c:v>
                </c:pt>
                <c:pt idx="88">
                  <c:v>10387.881455939107</c:v>
                </c:pt>
                <c:pt idx="89">
                  <c:v>10487.881455939107</c:v>
                </c:pt>
                <c:pt idx="90">
                  <c:v>10587.881455939107</c:v>
                </c:pt>
                <c:pt idx="91">
                  <c:v>10687.881455939107</c:v>
                </c:pt>
                <c:pt idx="92">
                  <c:v>10787.881455939107</c:v>
                </c:pt>
                <c:pt idx="93">
                  <c:v>10887.881455939107</c:v>
                </c:pt>
                <c:pt idx="94">
                  <c:v>10987.881455939107</c:v>
                </c:pt>
                <c:pt idx="95">
                  <c:v>11087.881455939107</c:v>
                </c:pt>
                <c:pt idx="96">
                  <c:v>11187.881455939107</c:v>
                </c:pt>
                <c:pt idx="97">
                  <c:v>11287.881455939107</c:v>
                </c:pt>
                <c:pt idx="98">
                  <c:v>11387.881455939107</c:v>
                </c:pt>
                <c:pt idx="99">
                  <c:v>11487.881455939107</c:v>
                </c:pt>
              </c:numCache>
            </c:numRef>
          </c:cat>
          <c:val>
            <c:numRef>
              <c:f>Sheet1!$J$2:$J$101</c:f>
              <c:numCache>
                <c:formatCode>General</c:formatCode>
                <c:ptCount val="100"/>
                <c:pt idx="0">
                  <c:v>22293.855655763091</c:v>
                </c:pt>
                <c:pt idx="1">
                  <c:v>22335.446253441136</c:v>
                </c:pt>
                <c:pt idx="2">
                  <c:v>22450.913046895825</c:v>
                </c:pt>
                <c:pt idx="3">
                  <c:v>22628.516496727978</c:v>
                </c:pt>
                <c:pt idx="4">
                  <c:v>22858.879284759205</c:v>
                </c:pt>
                <c:pt idx="5">
                  <c:v>23134.420615913859</c:v>
                </c:pt>
                <c:pt idx="6">
                  <c:v>23448.945655960761</c:v>
                </c:pt>
                <c:pt idx="7">
                  <c:v>23797.342639761326</c:v>
                </c:pt>
                <c:pt idx="8">
                  <c:v>24175.356086751046</c:v>
                </c:pt>
                <c:pt idx="9">
                  <c:v>24579.414709827179</c:v>
                </c:pt>
                <c:pt idx="10">
                  <c:v>25006.499223539849</c:v>
                </c:pt>
                <c:pt idx="11">
                  <c:v>25454.039660684699</c:v>
                </c:pt>
                <c:pt idx="12">
                  <c:v>25919.834788129458</c:v>
                </c:pt>
                <c:pt idx="13">
                  <c:v>26401.988265192027</c:v>
                </c:pt>
                <c:pt idx="14">
                  <c:v>26898.857622129985</c:v>
                </c:pt>
                <c:pt idx="15">
                  <c:v>27409.013152516563</c:v>
                </c:pt>
                <c:pt idx="16">
                  <c:v>27931.20454259649</c:v>
                </c:pt>
                <c:pt idx="17">
                  <c:v>28464.333590394897</c:v>
                </c:pt>
                <c:pt idx="18">
                  <c:v>29007.43175632201</c:v>
                </c:pt>
                <c:pt idx="19">
                  <c:v>29559.641575616952</c:v>
                </c:pt>
                <c:pt idx="20">
                  <c:v>30120.201179181218</c:v>
                </c:pt>
                <c:pt idx="21">
                  <c:v>30688.431332795728</c:v>
                </c:pt>
                <c:pt idx="22">
                  <c:v>31263.724529324412</c:v>
                </c:pt>
                <c:pt idx="23">
                  <c:v>31845.535764271051</c:v>
                </c:pt>
                <c:pt idx="24">
                  <c:v>32433.374699207336</c:v>
                </c:pt>
                <c:pt idx="25">
                  <c:v>33026.798975416066</c:v>
                </c:pt>
                <c:pt idx="26">
                  <c:v>33625.408485492269</c:v>
                </c:pt>
                <c:pt idx="27">
                  <c:v>34228.840446514747</c:v>
                </c:pt>
                <c:pt idx="28">
                  <c:v>34836.765146913502</c:v>
                </c:pt>
                <c:pt idx="29">
                  <c:v>35448.882261952655</c:v>
                </c:pt>
                <c:pt idx="30">
                  <c:v>36064.917651072079</c:v>
                </c:pt>
                <c:pt idx="31">
                  <c:v>36684.62056513592</c:v>
                </c:pt>
                <c:pt idx="32">
                  <c:v>37307.761203658622</c:v>
                </c:pt>
                <c:pt idx="33">
                  <c:v>37934.128571887777</c:v>
                </c:pt>
                <c:pt idx="34">
                  <c:v>38563.52859566173</c:v>
                </c:pt>
                <c:pt idx="35">
                  <c:v>39195.78245857697</c:v>
                </c:pt>
                <c:pt idx="36">
                  <c:v>39830.725131468971</c:v>
                </c:pt>
                <c:pt idx="37">
                  <c:v>40468.20406874839</c:v>
                </c:pt>
                <c:pt idx="38">
                  <c:v>41108.078049914657</c:v>
                </c:pt>
                <c:pt idx="39">
                  <c:v>41750.216147728941</c:v>
                </c:pt>
                <c:pt idx="40">
                  <c:v>42394.496807179792</c:v>
                </c:pt>
                <c:pt idx="41">
                  <c:v>43040.807021606292</c:v>
                </c:pt>
                <c:pt idx="42">
                  <c:v>43689.041594228358</c:v>
                </c:pt>
                <c:pt idx="43">
                  <c:v>44339.10247493018</c:v>
                </c:pt>
                <c:pt idx="44">
                  <c:v>44990.898163499529</c:v>
                </c:pt>
                <c:pt idx="45">
                  <c:v>45644.343171681758</c:v>
                </c:pt>
                <c:pt idx="46">
                  <c:v>46299.357537394942</c:v>
                </c:pt>
                <c:pt idx="47">
                  <c:v>46955.866385299494</c:v>
                </c:pt>
                <c:pt idx="48">
                  <c:v>47613.799528642514</c:v>
                </c:pt>
                <c:pt idx="49">
                  <c:v>48273.091107923552</c:v>
                </c:pt>
                <c:pt idx="50">
                  <c:v>48933.679262469479</c:v>
                </c:pt>
                <c:pt idx="51">
                  <c:v>49595.505831473762</c:v>
                </c:pt>
                <c:pt idx="52">
                  <c:v>50258.516081461763</c:v>
                </c:pt>
                <c:pt idx="53">
                  <c:v>50922.658457496407</c:v>
                </c:pt>
                <c:pt idx="54">
                  <c:v>51587.884355746013</c:v>
                </c:pt>
                <c:pt idx="55">
                  <c:v>52254.147915304682</c:v>
                </c:pt>
                <c:pt idx="56">
                  <c:v>52921.40582739019</c:v>
                </c:pt>
                <c:pt idx="57">
                  <c:v>53589.617160250287</c:v>
                </c:pt>
                <c:pt idx="58">
                  <c:v>54258.743198289172</c:v>
                </c:pt>
                <c:pt idx="59">
                  <c:v>54928.747294084569</c:v>
                </c:pt>
                <c:pt idx="60">
                  <c:v>55599.594732106394</c:v>
                </c:pt>
                <c:pt idx="61">
                  <c:v>56271.252603071458</c:v>
                </c:pt>
                <c:pt idx="62">
                  <c:v>56943.689687978251</c:v>
                </c:pt>
                <c:pt idx="63">
                  <c:v>57616.876350962717</c:v>
                </c:pt>
                <c:pt idx="64">
                  <c:v>58290.784440202049</c:v>
                </c:pt>
                <c:pt idx="65">
                  <c:v>58965.387196169962</c:v>
                </c:pt>
                <c:pt idx="66">
                  <c:v>59640.659166614889</c:v>
                </c:pt>
                <c:pt idx="67">
                  <c:v>60316.57612769337</c:v>
                </c:pt>
                <c:pt idx="68">
                  <c:v>60993.115010744834</c:v>
                </c:pt>
                <c:pt idx="69">
                  <c:v>61670.253834242714</c:v>
                </c:pt>
                <c:pt idx="70">
                  <c:v>62347.971640499709</c:v>
                </c:pt>
                <c:pt idx="71">
                  <c:v>63026.248436744463</c:v>
                </c:pt>
                <c:pt idx="72">
                  <c:v>63705.065140221101</c:v>
                </c:pt>
                <c:pt idx="73">
                  <c:v>64384.40352699512</c:v>
                </c:pt>
                <c:pt idx="74">
                  <c:v>65064.246184176729</c:v>
                </c:pt>
                <c:pt idx="75">
                  <c:v>65744.576465298553</c:v>
                </c:pt>
                <c:pt idx="76">
                  <c:v>66425.378448607255</c:v>
                </c:pt>
                <c:pt idx="77">
                  <c:v>67106.636898049648</c:v>
                </c:pt>
                <c:pt idx="78">
                  <c:v>67788.337226752119</c:v>
                </c:pt>
                <c:pt idx="79">
                  <c:v>68470.465462809705</c:v>
                </c:pt>
                <c:pt idx="80">
                  <c:v>69153.008217215989</c:v>
                </c:pt>
                <c:pt idx="81">
                  <c:v>69835.952653779139</c:v>
                </c:pt>
                <c:pt idx="82">
                  <c:v>70519.286460882227</c:v>
                </c:pt>
                <c:pt idx="83">
                  <c:v>71202.997824957041</c:v>
                </c:pt>
                <c:pt idx="84">
                  <c:v>71887.07540555147</c:v>
                </c:pt>
                <c:pt idx="85">
                  <c:v>72571.508311879734</c:v>
                </c:pt>
                <c:pt idx="86">
                  <c:v>73256.286080753707</c:v>
                </c:pt>
                <c:pt idx="87">
                  <c:v>73941.398655801328</c:v>
                </c:pt>
                <c:pt idx="88">
                  <c:v>74626.836367885306</c:v>
                </c:pt>
                <c:pt idx="89">
                  <c:v>75312.589916642013</c:v>
                </c:pt>
                <c:pt idx="90">
                  <c:v>75998.650353066696</c:v>
                </c:pt>
                <c:pt idx="91">
                  <c:v>76685.009063076097</c:v>
                </c:pt>
                <c:pt idx="92">
                  <c:v>77371.65775198552</c:v>
                </c:pt>
                <c:pt idx="93">
                  <c:v>78058.588429841155</c:v>
                </c:pt>
                <c:pt idx="94">
                  <c:v>78745.793397553382</c:v>
                </c:pt>
                <c:pt idx="95">
                  <c:v>79433.265233780505</c:v>
                </c:pt>
                <c:pt idx="96">
                  <c:v>80120.996782515853</c:v>
                </c:pt>
                <c:pt idx="97">
                  <c:v>80808.981141334647</c:v>
                </c:pt>
                <c:pt idx="98">
                  <c:v>81497.211650260215</c:v>
                </c:pt>
                <c:pt idx="99">
                  <c:v>82185.681881211596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E-4CC3-8726-2DE95EEBB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811760"/>
        <c:axId val="554812720"/>
      </c:lineChart>
      <c:catAx>
        <c:axId val="55481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12720"/>
        <c:crosses val="autoZero"/>
        <c:auto val="1"/>
        <c:lblAlgn val="ctr"/>
        <c:lblOffset val="100"/>
        <c:noMultiLvlLbl val="0"/>
      </c:catAx>
      <c:valAx>
        <c:axId val="5548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Total_Cost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1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182880</xdr:colOff>
      <xdr:row>1</xdr:row>
      <xdr:rowOff>64770</xdr:rowOff>
    </xdr:from>
    <xdr:to>
      <xdr:col>15</xdr:col>
      <xdr:colOff>1234440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8B0A1-442E-5C6F-8428-E59F9F2EE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EA34299-CAB5-462D-A994-1548EFF52F4D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42181710790464302&quot;"/>
    <we:property name="ZTQHCBMAOFQvLzpJDhlCBFQkBAkV" value="&quot;EQJMVVxHClBb&quot;"/>
    <we:property name="ZTQHCBMAOFQvLzpJFRlIIFwo" value="&quot;BA==&quot;"/>
    <we:property name="ZTQHCBMAOFQvLzpJFxpa" value="&quot;EQJMXV4=&quot;"/>
    <we:property name="ZTQHCBMAOFQvLzpJKxdcG1A0NwAOEH0=" value="&quot;EQVMXVdZaDdGd3c=&quot;"/>
    <we:property name="ZTQHCBMAOFQvLzpJKxdcG1A0NwAOEH4=" value="&quot;EQJMVVxHClBb&quot;"/>
    <we:property name="ZTQHCBMAOFQvLzpJKxdcG1A0NwIDBA==" value="&quot;BA==&quot;"/>
    <we:property name="ZTQHCBMAOFQvLzpJKxdcG1A0NwITDg==" value="&quot;Bw==&quot;"/>
    <we:property name="ZTQHCBMAOFQvLzpJKxdcG1A0NwkIBA==" value="&quot;BQ==&quot;"/>
    <we:property name="ZTQHCBMAOFQvLzpJKxdcG1A0Nx4DD30=" value="&quot;FXpVTA==&quot;"/>
    <we:property name="ZTQHCBMAOFQvLzpJKxdcG1A0Nx4DD34=" value="&quot;FXhVTA==&quot;"/>
    <we:property name="ZTQHCBMAOFQvLzpJKxdcG1A0Nx4OEH0=" value="&quot;EQRMXVdZaDZGd3c=&quot;"/>
    <we:property name="ZTQHCBMAOFQvLzpJKxdcG1A0Nx4OEH4=" value="&quot;BQ==&quot;"/>
    <we:property name="Zi4NCRJSbQcNKjQNKidAH1A=" value="&quot;BWhYXFZTfEU=&quot;"/>
    <we:property name="Zi4NCRJSbQcNKjQNKidCAU0=" value="&quot;BQ==&quot;"/>
    <we:property name="Zi4NCRJSbQcNKjQNKidCBUZ0" value="&quot;&quot;"/>
    <we:property name="Zi4NCRJSbQcNKjQNKidCBUZ1" value="&quot;EQRMXg==&quot;"/>
    <we:property name="Zi4NCRJSbQcNKjQNKidCBUZ3" value="&quot;BHNYXFY=&quot;"/>
    <we:property name="Zi4NCRJSbQcNKjQNKidCCEY=" value="&quot;AA==&quot;"/>
    <we:property name="Zi4NCRJSbQcNKjQNKidCCFl0" value="&quot;FXpVTA==&quot;"/>
    <we:property name="Zi4NCRJSbQcNKjQNKidCCFl1" value="&quot;FXpVTA==&quot;"/>
    <we:property name="Zi4NCRJSbQcNKjQNKidCCFl3" value="&quot;FXpVTA==&quot;"/>
    <we:property name="Zi4NCRJSbQcNKjQNKidCD0M=" value="&quot;BA==&quot;"/>
    <we:property name="Zi4NCRJSbQcNKjQNKidCHlE=" value="&quot;BQ==&quot;"/>
    <we:property name="Zi4NCRJSbQcNKjQNKidDAlY=" value="&quot;BQ==&quot;"/>
    <we:property name="Zi4NCRJSbQcNKjQNKidDDlk=" value="&quot;BA==&quot;"/>
    <we:property name="Zi4NCRJSbQcNKjQNKidDGVQ=" value="&quot;BQ==&quot;"/>
    <we:property name="Zi4NCRJSbQcNKjQNKidDHk8=" value="&quot;BHZY&quot;"/>
    <we:property name="Zi4NCRJSbQcNKjQNKidEAlk=" value="&quot;BWhYXQ==&quot;"/>
    <we:property name="Zi4NCRJSbQcNKjQNKidGDFk=" value="&quot;BQ==&quot;"/>
    <we:property name="Zi4NCRJSbQcNKjQNKidRDlY=" value="&quot;BWhYXFc=&quot;"/>
    <we:property name="Zi4NCRJSbQcNKjQNKidRH0Y=" value="&quot;BA==&quot;"/>
    <we:property name="Zi4NCRJSbQcNKjQNKidTG1I=" value="&quot;BWhYXFZS&quot;"/>
    <we:property name="Zi4NCRJSbQcNKjQNKidVA1I=" value="&quot;chQv&quot;"/>
    <we:property name="Zi4NCRJSbQcNKjQNKidWCFQ=" value="&quot;BWhYXFZTfEU=&quot;"/>
    <we:property name="Zi4NCRJSbQcNKjQNKidXDEU=" value="&quot;BWhYXFZTfEU=&quot;"/>
    <we:property name="Zi4NCRJSbQcNKjQNKidZHUY=" value="&quot;BWhRVQ==&quot;"/>
    <we:property name="Zi4NCRJSbQcNKjQNKidZHVE=" value="&quot;Bg==&quot;"/>
    <we:property name="Zi4NCRJSbQcNKjQNKidZHVw=" value="&quot;BA==&quot;"/>
    <we:property name="Zi4NCRJSbQcNKjQNKidcBUZ0" value="&quot;&quot;"/>
    <we:property name="Zi4NCRJSbQcNKjQNKidcBUZ1" value="&quot;EQBMXVxHClBTc3M=&quot;"/>
    <we:property name="Zi4NCRJSbQcNKjQNKidcBUZ3" value="&quot;c3Q=&quot;"/>
    <we:property name="Zi4NCRJSbQcNKjQNKidcHUE=" value="&quot;BQ==&quot;"/>
    <we:property name="Zi4NCRJSbQcNKjQNKidcHUU=" value="&quot;BQ==&quot;"/>
    <we:property name="Zi4NCRJSbQcNKjQNKiddA1w=" value="&quot;BnY=&quot;"/>
    <we:property name="Zi4NCRJSbQcNKjQNKiddCEE=" value="&quot;BA==&quot;"/>
    <we:property name="Zi4NCRJSbQcNKjQNKiddH0E=" value="&quot;BWhYW1M=&quot;"/>
    <we:property name="Zi4NCRJSbQcNKjQNKiddHlk=" value="&quot;BQ==&quot;"/>
    <we:property name="Zi4NCRJSbQcNKjQNKideCFI=" value="&quot;BA==&quot;"/>
    <we:property name="Zi4NCRJSbQcNKjQNKideGFg=" value="&quot;BQ==&quot;"/>
    <we:property name="Zi4NCRJSbQcNKjQNKideGUc=" value="&quot;Bw==&quot;"/>
    <we:property name="Zi4NCRJSbSIDNCsJOhRVHg==" value="&quot;c3Q=&quot;"/>
    <we:property name="Zi4NCRJSbSIDNCsJOhRVHgQ=" value="&quot;&quot;"/>
    <we:property name="Zi4NCRJSbSIDNCsJOhRVHgU=" value="&quot;&quot;"/>
    <we:property name="Zi4NCRJSbTkDPg8BNg==" value="&quot;Bw==&quot;"/>
    <we:property name="Zi4NCRJSbTsALA==" value="&quot;f3Q=&quot;"/>
  </we:properties>
  <we:bindings>
    <we:binding id="Sheet1refEdit" type="matrix" appref="{0F43DE21-EA09-4723-A190-BEEDB80E13D5}"/>
    <we:binding id="Sheet1Worker" type="matrix" appref="{04AEAE52-DF52-44C1-9954-9A3677956350}"/>
    <we:binding id="Var$F$2:$F$9" type="matrix" appref="{2AF3101B-E5B5-41AE-BC28-0A2D300C4E45}"/>
    <we:binding id="Var$F$2:$F$151" type="matrix" appref="{A6DC30AA-13E0-4EF7-B2F7-A6E30F6856C9}"/>
    <we:binding id="Var$F$2" type="matrix" appref="{0FE8EEF5-4D5D-4016-962E-688094C0D812}"/>
    <we:binding id="refEdit" type="matrix" appref="{15D16B97-582E-48A0-B0DD-620E8F53E5D5}"/>
    <we:binding id="Worker" type="matrix" appref="{7016A906-713E-4E94-9F35-28B6B1BE3F41}"/>
    <we:binding id="Var0" type="matrix" appref="{A1FB2487-DB3A-451B-8555-9FE00DFE6C5D}"/>
    <we:binding id="Obj" type="matrix" appref="{4FDEFB4E-89F4-47E3-8352-5E90F43A03B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0FED0-008B-4F70-8088-3EE252E4B019}">
  <dimension ref="A1:XFD1048575"/>
  <sheetViews>
    <sheetView tabSelected="1" topLeftCell="D1" workbookViewId="0">
      <selection activeCell="Q13" sqref="Q13"/>
    </sheetView>
  </sheetViews>
  <sheetFormatPr defaultRowHeight="14.4" x14ac:dyDescent="0.3"/>
  <cols>
    <col min="1" max="1" width="14.5546875" customWidth="1"/>
    <col min="2" max="2" width="15.5546875" customWidth="1"/>
    <col min="3" max="5" width="12.6640625" customWidth="1"/>
    <col min="6" max="6" width="14.44140625" customWidth="1"/>
    <col min="7" max="7" width="20.33203125" customWidth="1"/>
    <col min="8" max="8" width="15.44140625" customWidth="1"/>
    <col min="9" max="9" width="17.44140625" customWidth="1"/>
    <col min="10" max="10" width="18" customWidth="1"/>
    <col min="14" max="14" width="20.6640625" customWidth="1"/>
    <col min="15" max="15" width="20.109375" customWidth="1"/>
    <col min="16" max="16" width="19.6640625" bestFit="1" customWidth="1"/>
    <col min="17" max="18" width="50.77734375" bestFit="1" customWidth="1"/>
    <col min="20" max="20" width="4" bestFit="1" customWidth="1"/>
    <col min="21" max="21" width="27.77734375" bestFit="1" customWidth="1"/>
    <col min="22" max="22" width="4" bestFit="1" customWidth="1"/>
    <col min="23" max="23" width="6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</row>
    <row r="2" spans="1:10" x14ac:dyDescent="0.3">
      <c r="B2">
        <v>15000</v>
      </c>
      <c r="C2">
        <v>78</v>
      </c>
      <c r="D2">
        <v>1180</v>
      </c>
      <c r="E2" s="1">
        <v>0.18</v>
      </c>
      <c r="F2">
        <v>1587.8814559391069</v>
      </c>
      <c r="G2">
        <f>($B$2/F2)*$D$2</f>
        <v>11146.927835070561</v>
      </c>
      <c r="H2">
        <f>$F2/2</f>
        <v>793.94072796955345</v>
      </c>
      <c r="I2">
        <f>$H2*$E$2*$C$2</f>
        <v>11146.92782069253</v>
      </c>
      <c r="J2">
        <f>$G2+$I2</f>
        <v>22293.855655763091</v>
      </c>
    </row>
    <row r="3" spans="1:10" x14ac:dyDescent="0.3">
      <c r="F3">
        <v>1687.8814559391069</v>
      </c>
      <c r="G3">
        <f t="shared" ref="G3:G66" si="0">($B$2/F3)*$D$2</f>
        <v>10486.518432748606</v>
      </c>
      <c r="H3">
        <f t="shared" ref="H3:H66" si="1">$F3/2</f>
        <v>843.94072796955345</v>
      </c>
      <c r="I3">
        <f t="shared" ref="I3:I66" si="2">$H3*$E$2*$C$2</f>
        <v>11848.92782069253</v>
      </c>
      <c r="J3">
        <f t="shared" ref="J3:J66" si="3">$G3+$I3</f>
        <v>22335.446253441136</v>
      </c>
    </row>
    <row r="4" spans="1:10" x14ac:dyDescent="0.3">
      <c r="F4">
        <v>1787.8814559391069</v>
      </c>
      <c r="G4">
        <f t="shared" si="0"/>
        <v>9899.9852262032964</v>
      </c>
      <c r="H4">
        <f t="shared" si="1"/>
        <v>893.94072796955345</v>
      </c>
      <c r="I4">
        <f t="shared" si="2"/>
        <v>12550.92782069253</v>
      </c>
      <c r="J4">
        <f t="shared" si="3"/>
        <v>22450.913046895825</v>
      </c>
    </row>
    <row r="5" spans="1:10" x14ac:dyDescent="0.3">
      <c r="F5">
        <v>1887.8814559391069</v>
      </c>
      <c r="G5">
        <f t="shared" si="0"/>
        <v>9375.588676035446</v>
      </c>
      <c r="H5">
        <f t="shared" si="1"/>
        <v>943.94072796955345</v>
      </c>
      <c r="I5">
        <f t="shared" si="2"/>
        <v>13252.92782069253</v>
      </c>
      <c r="J5">
        <f t="shared" si="3"/>
        <v>22628.516496727978</v>
      </c>
    </row>
    <row r="6" spans="1:10" x14ac:dyDescent="0.3">
      <c r="F6">
        <v>1987.8814559391069</v>
      </c>
      <c r="G6">
        <f t="shared" si="0"/>
        <v>8903.951464066673</v>
      </c>
      <c r="H6">
        <f t="shared" si="1"/>
        <v>993.94072796955345</v>
      </c>
      <c r="I6">
        <f t="shared" si="2"/>
        <v>13954.92782069253</v>
      </c>
      <c r="J6">
        <f t="shared" si="3"/>
        <v>22858.879284759205</v>
      </c>
    </row>
    <row r="7" spans="1:10" x14ac:dyDescent="0.3">
      <c r="F7">
        <v>2087.8814559391067</v>
      </c>
      <c r="G7">
        <f t="shared" si="0"/>
        <v>8477.4927952213311</v>
      </c>
      <c r="H7">
        <f t="shared" si="1"/>
        <v>1043.9407279695533</v>
      </c>
      <c r="I7">
        <f t="shared" si="2"/>
        <v>14656.927820692528</v>
      </c>
      <c r="J7">
        <f t="shared" si="3"/>
        <v>23134.420615913859</v>
      </c>
    </row>
    <row r="8" spans="1:10" x14ac:dyDescent="0.3">
      <c r="F8">
        <v>2187.8814559391067</v>
      </c>
      <c r="G8">
        <f t="shared" si="0"/>
        <v>8090.0178352682324</v>
      </c>
      <c r="H8">
        <f t="shared" si="1"/>
        <v>1093.9407279695533</v>
      </c>
      <c r="I8">
        <f t="shared" si="2"/>
        <v>15358.927820692528</v>
      </c>
      <c r="J8">
        <f t="shared" si="3"/>
        <v>23448.945655960761</v>
      </c>
    </row>
    <row r="9" spans="1:10" x14ac:dyDescent="0.3">
      <c r="F9">
        <v>2287.8814559391067</v>
      </c>
      <c r="G9">
        <f t="shared" si="0"/>
        <v>7736.4148190687974</v>
      </c>
      <c r="H9">
        <f t="shared" si="1"/>
        <v>1143.9407279695533</v>
      </c>
      <c r="I9">
        <f t="shared" si="2"/>
        <v>16060.927820692528</v>
      </c>
      <c r="J9">
        <f t="shared" si="3"/>
        <v>23797.342639761326</v>
      </c>
    </row>
    <row r="10" spans="1:10" x14ac:dyDescent="0.3">
      <c r="F10">
        <v>2387.8814559391067</v>
      </c>
      <c r="G10">
        <f t="shared" si="0"/>
        <v>7412.4282660585168</v>
      </c>
      <c r="H10">
        <f t="shared" si="1"/>
        <v>1193.9407279695533</v>
      </c>
      <c r="I10">
        <f t="shared" si="2"/>
        <v>16762.92782069253</v>
      </c>
      <c r="J10">
        <f t="shared" si="3"/>
        <v>24175.356086751046</v>
      </c>
    </row>
    <row r="11" spans="1:10" x14ac:dyDescent="0.3">
      <c r="F11">
        <v>2487.8814559391067</v>
      </c>
      <c r="G11">
        <f t="shared" si="0"/>
        <v>7114.4868891346496</v>
      </c>
      <c r="H11">
        <f t="shared" si="1"/>
        <v>1243.9407279695533</v>
      </c>
      <c r="I11">
        <f t="shared" si="2"/>
        <v>17464.92782069253</v>
      </c>
      <c r="J11">
        <f t="shared" si="3"/>
        <v>24579.414709827179</v>
      </c>
    </row>
    <row r="12" spans="1:10" x14ac:dyDescent="0.3">
      <c r="F12">
        <v>2587.8814559391067</v>
      </c>
      <c r="G12">
        <f t="shared" si="0"/>
        <v>6839.5714028473194</v>
      </c>
      <c r="H12">
        <f t="shared" si="1"/>
        <v>1293.9407279695533</v>
      </c>
      <c r="I12">
        <f t="shared" si="2"/>
        <v>18166.92782069253</v>
      </c>
      <c r="J12">
        <f t="shared" si="3"/>
        <v>25006.499223539849</v>
      </c>
    </row>
    <row r="13" spans="1:10" x14ac:dyDescent="0.3">
      <c r="F13">
        <v>2687.8814559391067</v>
      </c>
      <c r="G13">
        <f t="shared" si="0"/>
        <v>6585.1118399921688</v>
      </c>
      <c r="H13">
        <f t="shared" si="1"/>
        <v>1343.9407279695533</v>
      </c>
      <c r="I13">
        <f t="shared" si="2"/>
        <v>18868.92782069253</v>
      </c>
      <c r="J13">
        <f t="shared" si="3"/>
        <v>25454.039660684699</v>
      </c>
    </row>
    <row r="14" spans="1:10" x14ac:dyDescent="0.3">
      <c r="F14">
        <v>2787.8814559391067</v>
      </c>
      <c r="G14">
        <f t="shared" si="0"/>
        <v>6348.9069674369275</v>
      </c>
      <c r="H14">
        <f t="shared" si="1"/>
        <v>1393.9407279695533</v>
      </c>
      <c r="I14">
        <f t="shared" si="2"/>
        <v>19570.92782069253</v>
      </c>
      <c r="J14">
        <f t="shared" si="3"/>
        <v>25919.834788129458</v>
      </c>
    </row>
    <row r="15" spans="1:10" x14ac:dyDescent="0.3">
      <c r="F15">
        <v>2887.8814559391067</v>
      </c>
      <c r="G15">
        <f t="shared" si="0"/>
        <v>6129.0604444994988</v>
      </c>
      <c r="H15">
        <f t="shared" si="1"/>
        <v>1443.9407279695533</v>
      </c>
      <c r="I15">
        <f t="shared" si="2"/>
        <v>20272.92782069253</v>
      </c>
      <c r="J15">
        <f t="shared" si="3"/>
        <v>26401.988265192027</v>
      </c>
    </row>
    <row r="16" spans="1:10" x14ac:dyDescent="0.3">
      <c r="F16">
        <v>2987.8814559391067</v>
      </c>
      <c r="G16">
        <f t="shared" si="0"/>
        <v>5923.9298014374535</v>
      </c>
      <c r="H16">
        <f t="shared" si="1"/>
        <v>1493.9407279695533</v>
      </c>
      <c r="I16">
        <f t="shared" si="2"/>
        <v>20974.92782069253</v>
      </c>
      <c r="J16">
        <f t="shared" si="3"/>
        <v>26898.857622129985</v>
      </c>
    </row>
    <row r="17" spans="6:16" x14ac:dyDescent="0.3">
      <c r="F17">
        <v>3087.8814559391067</v>
      </c>
      <c r="G17">
        <f t="shared" si="0"/>
        <v>5732.0853318240352</v>
      </c>
      <c r="H17">
        <f t="shared" si="1"/>
        <v>1543.9407279695533</v>
      </c>
      <c r="I17">
        <f t="shared" si="2"/>
        <v>21676.92782069253</v>
      </c>
      <c r="J17">
        <f t="shared" si="3"/>
        <v>27409.013152516563</v>
      </c>
    </row>
    <row r="18" spans="6:16" x14ac:dyDescent="0.3">
      <c r="F18">
        <v>3187.8814559391067</v>
      </c>
      <c r="G18">
        <f t="shared" si="0"/>
        <v>5552.2767219039579</v>
      </c>
      <c r="H18">
        <f t="shared" si="1"/>
        <v>1593.9407279695533</v>
      </c>
      <c r="I18">
        <f t="shared" si="2"/>
        <v>22378.92782069253</v>
      </c>
      <c r="J18">
        <f t="shared" si="3"/>
        <v>27931.20454259649</v>
      </c>
    </row>
    <row r="19" spans="6:16" x14ac:dyDescent="0.3">
      <c r="F19">
        <v>3287.8814559391067</v>
      </c>
      <c r="G19">
        <f t="shared" si="0"/>
        <v>5383.4057697023654</v>
      </c>
      <c r="H19">
        <f t="shared" si="1"/>
        <v>1643.9407279695533</v>
      </c>
      <c r="I19">
        <f t="shared" si="2"/>
        <v>23080.92782069253</v>
      </c>
      <c r="J19">
        <f t="shared" si="3"/>
        <v>28464.333590394897</v>
      </c>
    </row>
    <row r="20" spans="6:16" x14ac:dyDescent="0.3">
      <c r="F20">
        <v>3387.8814559391067</v>
      </c>
      <c r="G20">
        <f t="shared" si="0"/>
        <v>5224.5039356294819</v>
      </c>
      <c r="H20">
        <f t="shared" si="1"/>
        <v>1693.9407279695533</v>
      </c>
      <c r="I20">
        <f t="shared" si="2"/>
        <v>23782.92782069253</v>
      </c>
      <c r="J20">
        <f t="shared" si="3"/>
        <v>29007.43175632201</v>
      </c>
    </row>
    <row r="21" spans="6:16" x14ac:dyDescent="0.3">
      <c r="F21">
        <v>3487.8814559391067</v>
      </c>
      <c r="G21">
        <f t="shared" si="0"/>
        <v>5074.7137549244208</v>
      </c>
      <c r="H21">
        <f t="shared" si="1"/>
        <v>1743.9407279695533</v>
      </c>
      <c r="I21">
        <f t="shared" si="2"/>
        <v>24484.92782069253</v>
      </c>
      <c r="J21">
        <f t="shared" si="3"/>
        <v>29559.641575616952</v>
      </c>
    </row>
    <row r="22" spans="6:16" x14ac:dyDescent="0.3">
      <c r="F22">
        <v>3587.8814559391067</v>
      </c>
      <c r="G22">
        <f t="shared" si="0"/>
        <v>4933.2733584886882</v>
      </c>
      <c r="H22">
        <f t="shared" si="1"/>
        <v>1793.9407279695533</v>
      </c>
      <c r="I22">
        <f t="shared" si="2"/>
        <v>25186.92782069253</v>
      </c>
      <c r="J22">
        <f t="shared" si="3"/>
        <v>30120.201179181218</v>
      </c>
      <c r="N22" t="s">
        <v>10</v>
      </c>
      <c r="O22">
        <f>F2</f>
        <v>1587.8814559391069</v>
      </c>
      <c r="P22" t="s">
        <v>13</v>
      </c>
    </row>
    <row r="23" spans="6:16" x14ac:dyDescent="0.3">
      <c r="F23">
        <v>3687.8814559391067</v>
      </c>
      <c r="G23">
        <f t="shared" si="0"/>
        <v>4799.5035121031988</v>
      </c>
      <c r="H23">
        <f t="shared" si="1"/>
        <v>1843.9407279695533</v>
      </c>
      <c r="I23">
        <f t="shared" si="2"/>
        <v>25888.92782069253</v>
      </c>
      <c r="J23">
        <f t="shared" si="3"/>
        <v>30688.431332795728</v>
      </c>
      <c r="N23" t="s">
        <v>11</v>
      </c>
      <c r="O23">
        <f>H2</f>
        <v>793.94072796955345</v>
      </c>
      <c r="P23" t="s">
        <v>14</v>
      </c>
    </row>
    <row r="24" spans="6:16" x14ac:dyDescent="0.3">
      <c r="F24">
        <v>3787.8814559391067</v>
      </c>
      <c r="G24">
        <f t="shared" si="0"/>
        <v>4672.7967086318822</v>
      </c>
      <c r="H24">
        <f t="shared" si="1"/>
        <v>1893.9407279695533</v>
      </c>
      <c r="I24">
        <f t="shared" si="2"/>
        <v>26590.92782069253</v>
      </c>
      <c r="J24">
        <f t="shared" si="3"/>
        <v>31263.724529324412</v>
      </c>
      <c r="N24" t="s">
        <v>12</v>
      </c>
      <c r="O24">
        <f>B2/F2</f>
        <v>9.446549012771662</v>
      </c>
      <c r="P24" t="s">
        <v>14</v>
      </c>
    </row>
    <row r="25" spans="6:16" x14ac:dyDescent="0.3">
      <c r="F25">
        <v>3887.8814559391067</v>
      </c>
      <c r="G25">
        <f t="shared" si="0"/>
        <v>4552.6079435785205</v>
      </c>
      <c r="H25">
        <f t="shared" si="1"/>
        <v>1943.9407279695533</v>
      </c>
      <c r="I25">
        <f t="shared" si="2"/>
        <v>27292.92782069253</v>
      </c>
      <c r="J25">
        <f t="shared" si="3"/>
        <v>31845.535764271051</v>
      </c>
      <c r="N25" t="s">
        <v>15</v>
      </c>
      <c r="O25">
        <f>J2</f>
        <v>22293.855655763091</v>
      </c>
    </row>
    <row r="26" spans="6:16" x14ac:dyDescent="0.3">
      <c r="F26">
        <v>3987.8814559391067</v>
      </c>
      <c r="G26">
        <f t="shared" si="0"/>
        <v>4438.4468785148047</v>
      </c>
      <c r="H26">
        <f t="shared" si="1"/>
        <v>1993.9407279695533</v>
      </c>
      <c r="I26">
        <f t="shared" si="2"/>
        <v>27994.92782069253</v>
      </c>
      <c r="J26">
        <f t="shared" si="3"/>
        <v>32433.374699207336</v>
      </c>
    </row>
    <row r="27" spans="6:16" x14ac:dyDescent="0.3">
      <c r="F27">
        <v>4087.8814559391067</v>
      </c>
      <c r="G27">
        <f t="shared" si="0"/>
        <v>4329.8711547235389</v>
      </c>
      <c r="H27">
        <f t="shared" si="1"/>
        <v>2043.9407279695533</v>
      </c>
      <c r="I27">
        <f t="shared" si="2"/>
        <v>28696.92782069253</v>
      </c>
      <c r="J27">
        <f t="shared" si="3"/>
        <v>33026.798975416066</v>
      </c>
    </row>
    <row r="28" spans="6:16" x14ac:dyDescent="0.3">
      <c r="F28">
        <v>4187.8814559391067</v>
      </c>
      <c r="G28">
        <f t="shared" si="0"/>
        <v>4226.4806647997357</v>
      </c>
      <c r="H28">
        <f t="shared" si="1"/>
        <v>2093.9407279695533</v>
      </c>
      <c r="I28">
        <f t="shared" si="2"/>
        <v>29398.92782069253</v>
      </c>
      <c r="J28">
        <f t="shared" si="3"/>
        <v>33625.408485492269</v>
      </c>
    </row>
    <row r="29" spans="6:16" x14ac:dyDescent="0.3">
      <c r="F29">
        <v>4287.8814559391067</v>
      </c>
      <c r="G29">
        <f t="shared" si="0"/>
        <v>4127.9126258222195</v>
      </c>
      <c r="H29">
        <f t="shared" si="1"/>
        <v>2143.9407279695533</v>
      </c>
      <c r="I29">
        <f t="shared" si="2"/>
        <v>30100.92782069253</v>
      </c>
      <c r="J29">
        <f t="shared" si="3"/>
        <v>34228.840446514747</v>
      </c>
    </row>
    <row r="30" spans="6:16" x14ac:dyDescent="0.3">
      <c r="F30">
        <v>4387.8814559391067</v>
      </c>
      <c r="G30">
        <f t="shared" si="0"/>
        <v>4033.8373262209739</v>
      </c>
      <c r="H30">
        <f t="shared" si="1"/>
        <v>2193.9407279695533</v>
      </c>
      <c r="I30">
        <f t="shared" si="2"/>
        <v>30802.92782069253</v>
      </c>
      <c r="J30">
        <f t="shared" si="3"/>
        <v>34836.765146913502</v>
      </c>
    </row>
    <row r="31" spans="6:16" x14ac:dyDescent="0.3">
      <c r="F31">
        <v>4487.8814559391067</v>
      </c>
      <c r="G31">
        <f t="shared" si="0"/>
        <v>3943.9544412601263</v>
      </c>
      <c r="H31">
        <f t="shared" si="1"/>
        <v>2243.9407279695533</v>
      </c>
      <c r="I31">
        <f t="shared" si="2"/>
        <v>31504.92782069253</v>
      </c>
      <c r="J31">
        <f t="shared" si="3"/>
        <v>35448.882261952655</v>
      </c>
      <c r="N31" s="2"/>
    </row>
    <row r="32" spans="6:16" x14ac:dyDescent="0.3">
      <c r="F32">
        <v>4587.8814559391067</v>
      </c>
      <c r="G32">
        <f t="shared" si="0"/>
        <v>3857.9898303795508</v>
      </c>
      <c r="H32">
        <f t="shared" si="1"/>
        <v>2293.9407279695533</v>
      </c>
      <c r="I32">
        <f t="shared" si="2"/>
        <v>32206.92782069253</v>
      </c>
      <c r="J32">
        <f t="shared" si="3"/>
        <v>36064.917651072079</v>
      </c>
      <c r="N32" s="2"/>
    </row>
    <row r="33" spans="6:14" x14ac:dyDescent="0.3">
      <c r="F33">
        <v>4687.8814559391067</v>
      </c>
      <c r="G33">
        <f t="shared" si="0"/>
        <v>3775.69274444339</v>
      </c>
      <c r="H33">
        <f t="shared" si="1"/>
        <v>2343.9407279695533</v>
      </c>
      <c r="I33">
        <f t="shared" si="2"/>
        <v>32908.92782069253</v>
      </c>
      <c r="J33">
        <f t="shared" si="3"/>
        <v>36684.62056513592</v>
      </c>
      <c r="N33" s="2"/>
    </row>
    <row r="34" spans="6:14" x14ac:dyDescent="0.3">
      <c r="F34">
        <v>4787.8814559391067</v>
      </c>
      <c r="G34">
        <f t="shared" si="0"/>
        <v>3696.8333829660951</v>
      </c>
      <c r="H34">
        <f t="shared" si="1"/>
        <v>2393.9407279695533</v>
      </c>
      <c r="I34">
        <f t="shared" si="2"/>
        <v>33610.92782069253</v>
      </c>
      <c r="J34">
        <f t="shared" si="3"/>
        <v>37307.761203658622</v>
      </c>
      <c r="N34" s="2"/>
    </row>
    <row r="35" spans="6:14" x14ac:dyDescent="0.3">
      <c r="F35">
        <v>4887.8814559391067</v>
      </c>
      <c r="G35">
        <f t="shared" si="0"/>
        <v>3621.2007511952447</v>
      </c>
      <c r="H35">
        <f t="shared" si="1"/>
        <v>2443.9407279695533</v>
      </c>
      <c r="I35">
        <f t="shared" si="2"/>
        <v>34312.92782069253</v>
      </c>
      <c r="J35">
        <f t="shared" si="3"/>
        <v>37934.128571887777</v>
      </c>
      <c r="N35" s="2"/>
    </row>
    <row r="36" spans="6:14" x14ac:dyDescent="0.3">
      <c r="F36">
        <v>4987.8814559391067</v>
      </c>
      <c r="G36">
        <f t="shared" si="0"/>
        <v>3548.6007749691971</v>
      </c>
      <c r="H36">
        <f t="shared" si="1"/>
        <v>2493.9407279695533</v>
      </c>
      <c r="I36">
        <f t="shared" si="2"/>
        <v>35014.92782069253</v>
      </c>
      <c r="J36">
        <f t="shared" si="3"/>
        <v>38563.52859566173</v>
      </c>
      <c r="N36" s="2"/>
    </row>
    <row r="37" spans="6:14" x14ac:dyDescent="0.3">
      <c r="F37">
        <v>5087.8814559391067</v>
      </c>
      <c r="G37">
        <f t="shared" si="0"/>
        <v>3478.8546378844403</v>
      </c>
      <c r="H37">
        <f t="shared" si="1"/>
        <v>2543.9407279695533</v>
      </c>
      <c r="I37">
        <f t="shared" si="2"/>
        <v>35716.92782069253</v>
      </c>
      <c r="J37">
        <f t="shared" si="3"/>
        <v>39195.78245857697</v>
      </c>
      <c r="N37" s="2"/>
    </row>
    <row r="38" spans="6:14" x14ac:dyDescent="0.3">
      <c r="F38">
        <v>5187.8814559391067</v>
      </c>
      <c r="G38">
        <f t="shared" si="0"/>
        <v>3411.7973107764387</v>
      </c>
      <c r="H38">
        <f t="shared" si="1"/>
        <v>2593.9407279695533</v>
      </c>
      <c r="I38">
        <f t="shared" si="2"/>
        <v>36418.92782069253</v>
      </c>
      <c r="J38">
        <f t="shared" si="3"/>
        <v>39830.725131468971</v>
      </c>
      <c r="N38" s="2"/>
    </row>
    <row r="39" spans="6:14" x14ac:dyDescent="0.3">
      <c r="F39">
        <v>5287.8814559391067</v>
      </c>
      <c r="G39">
        <f t="shared" si="0"/>
        <v>3347.2762480558576</v>
      </c>
      <c r="H39">
        <f t="shared" si="1"/>
        <v>2643.9407279695533</v>
      </c>
      <c r="I39">
        <f t="shared" si="2"/>
        <v>37120.92782069253</v>
      </c>
      <c r="J39">
        <f t="shared" si="3"/>
        <v>40468.20406874839</v>
      </c>
    </row>
    <row r="40" spans="6:14" x14ac:dyDescent="0.3">
      <c r="F40">
        <v>5387.8814559391067</v>
      </c>
      <c r="G40">
        <f t="shared" si="0"/>
        <v>3285.1502292221262</v>
      </c>
      <c r="H40">
        <f t="shared" si="1"/>
        <v>2693.9407279695533</v>
      </c>
      <c r="I40">
        <f t="shared" si="2"/>
        <v>37822.92782069253</v>
      </c>
      <c r="J40">
        <f t="shared" si="3"/>
        <v>41108.078049914657</v>
      </c>
    </row>
    <row r="41" spans="6:14" x14ac:dyDescent="0.3">
      <c r="F41">
        <v>5487.8814559391067</v>
      </c>
      <c r="G41">
        <f t="shared" si="0"/>
        <v>3225.2883270364136</v>
      </c>
      <c r="H41">
        <f t="shared" si="1"/>
        <v>2743.9407279695533</v>
      </c>
      <c r="I41">
        <f t="shared" si="2"/>
        <v>38524.92782069253</v>
      </c>
      <c r="J41">
        <f t="shared" si="3"/>
        <v>41750.216147728941</v>
      </c>
    </row>
    <row r="42" spans="6:14" x14ac:dyDescent="0.3">
      <c r="F42">
        <v>5587.8814559391067</v>
      </c>
      <c r="G42">
        <f t="shared" si="0"/>
        <v>3167.5689864872616</v>
      </c>
      <c r="H42">
        <f t="shared" si="1"/>
        <v>2793.9407279695533</v>
      </c>
      <c r="I42">
        <f t="shared" si="2"/>
        <v>39226.92782069253</v>
      </c>
      <c r="J42">
        <f t="shared" si="3"/>
        <v>42394.496807179792</v>
      </c>
    </row>
    <row r="43" spans="6:14" x14ac:dyDescent="0.3">
      <c r="F43">
        <v>5687.8814559391067</v>
      </c>
      <c r="G43">
        <f t="shared" si="0"/>
        <v>3111.8792009137633</v>
      </c>
      <c r="H43">
        <f t="shared" si="1"/>
        <v>2843.9407279695533</v>
      </c>
      <c r="I43">
        <f t="shared" si="2"/>
        <v>39928.92782069253</v>
      </c>
      <c r="J43">
        <f t="shared" si="3"/>
        <v>43040.807021606292</v>
      </c>
    </row>
    <row r="44" spans="6:14" x14ac:dyDescent="0.3">
      <c r="F44">
        <v>5787.8814559391067</v>
      </c>
      <c r="G44">
        <f t="shared" si="0"/>
        <v>3058.1137735358307</v>
      </c>
      <c r="H44">
        <f t="shared" si="1"/>
        <v>2893.9407279695533</v>
      </c>
      <c r="I44">
        <f t="shared" si="2"/>
        <v>40630.92782069253</v>
      </c>
      <c r="J44">
        <f t="shared" si="3"/>
        <v>43689.041594228358</v>
      </c>
    </row>
    <row r="45" spans="6:14" x14ac:dyDescent="0.3">
      <c r="F45">
        <v>5887.8814559391067</v>
      </c>
      <c r="G45">
        <f t="shared" si="0"/>
        <v>3006.1746542376477</v>
      </c>
      <c r="H45">
        <f t="shared" si="1"/>
        <v>2943.9407279695533</v>
      </c>
      <c r="I45">
        <f t="shared" si="2"/>
        <v>41332.92782069253</v>
      </c>
      <c r="J45">
        <f t="shared" si="3"/>
        <v>44339.10247493018</v>
      </c>
    </row>
    <row r="46" spans="6:14" x14ac:dyDescent="0.3">
      <c r="F46">
        <v>5987.8814559391067</v>
      </c>
      <c r="G46">
        <f t="shared" si="0"/>
        <v>2955.9703428070002</v>
      </c>
      <c r="H46">
        <f t="shared" si="1"/>
        <v>2993.9407279695533</v>
      </c>
      <c r="I46">
        <f t="shared" si="2"/>
        <v>42034.92782069253</v>
      </c>
      <c r="J46">
        <f t="shared" si="3"/>
        <v>44990.898163499529</v>
      </c>
    </row>
    <row r="47" spans="6:14" x14ac:dyDescent="0.3">
      <c r="F47">
        <v>6087.8814559391067</v>
      </c>
      <c r="G47">
        <f t="shared" si="0"/>
        <v>2907.4153509892262</v>
      </c>
      <c r="H47">
        <f t="shared" si="1"/>
        <v>3043.9407279695533</v>
      </c>
      <c r="I47">
        <f t="shared" si="2"/>
        <v>42736.92782069253</v>
      </c>
      <c r="J47">
        <f t="shared" si="3"/>
        <v>45644.343171681758</v>
      </c>
    </row>
    <row r="48" spans="6:14" x14ac:dyDescent="0.3">
      <c r="F48">
        <v>6187.8814559391067</v>
      </c>
      <c r="G48">
        <f t="shared" si="0"/>
        <v>2860.429716702411</v>
      </c>
      <c r="H48">
        <f t="shared" si="1"/>
        <v>3093.9407279695533</v>
      </c>
      <c r="I48">
        <f t="shared" si="2"/>
        <v>43438.92782069253</v>
      </c>
      <c r="J48">
        <f t="shared" si="3"/>
        <v>46299.357537394942</v>
      </c>
    </row>
    <row r="49" spans="6:10" x14ac:dyDescent="0.3">
      <c r="F49">
        <v>6287.8814559391067</v>
      </c>
      <c r="G49">
        <f t="shared" si="0"/>
        <v>2814.9385646069677</v>
      </c>
      <c r="H49">
        <f t="shared" si="1"/>
        <v>3143.9407279695533</v>
      </c>
      <c r="I49">
        <f t="shared" si="2"/>
        <v>44140.92782069253</v>
      </c>
      <c r="J49">
        <f t="shared" si="3"/>
        <v>46955.866385299494</v>
      </c>
    </row>
    <row r="50" spans="6:10" x14ac:dyDescent="0.3">
      <c r="F50">
        <v>6387.8814559391067</v>
      </c>
      <c r="G50">
        <f t="shared" si="0"/>
        <v>2770.8717079499806</v>
      </c>
      <c r="H50">
        <f t="shared" si="1"/>
        <v>3193.9407279695533</v>
      </c>
      <c r="I50">
        <f t="shared" si="2"/>
        <v>44842.92782069253</v>
      </c>
      <c r="J50">
        <f t="shared" si="3"/>
        <v>47613.799528642514</v>
      </c>
    </row>
    <row r="51" spans="6:10" x14ac:dyDescent="0.3">
      <c r="F51">
        <v>6487.8814559391067</v>
      </c>
      <c r="G51">
        <f t="shared" si="0"/>
        <v>2728.1632872310188</v>
      </c>
      <c r="H51">
        <f t="shared" si="1"/>
        <v>3243.9407279695533</v>
      </c>
      <c r="I51">
        <f t="shared" si="2"/>
        <v>45544.92782069253</v>
      </c>
      <c r="J51">
        <f t="shared" si="3"/>
        <v>48273.091107923552</v>
      </c>
    </row>
    <row r="52" spans="6:10" x14ac:dyDescent="0.3">
      <c r="F52">
        <v>6587.8814559391067</v>
      </c>
      <c r="G52">
        <f t="shared" si="0"/>
        <v>2686.7514417769457</v>
      </c>
      <c r="H52">
        <f t="shared" si="1"/>
        <v>3293.9407279695533</v>
      </c>
      <c r="I52">
        <f t="shared" si="2"/>
        <v>46246.92782069253</v>
      </c>
      <c r="J52">
        <f t="shared" si="3"/>
        <v>48933.679262469479</v>
      </c>
    </row>
    <row r="53" spans="6:10" x14ac:dyDescent="0.3">
      <c r="F53">
        <v>6687.8814559391067</v>
      </c>
      <c r="G53">
        <f t="shared" si="0"/>
        <v>2646.5780107812302</v>
      </c>
      <c r="H53">
        <f t="shared" si="1"/>
        <v>3343.9407279695533</v>
      </c>
      <c r="I53">
        <f t="shared" si="2"/>
        <v>46948.92782069253</v>
      </c>
      <c r="J53">
        <f t="shared" si="3"/>
        <v>49595.505831473762</v>
      </c>
    </row>
    <row r="54" spans="6:10" x14ac:dyDescent="0.3">
      <c r="F54">
        <v>6787.8814559391067</v>
      </c>
      <c r="G54">
        <f t="shared" si="0"/>
        <v>2607.5882607692351</v>
      </c>
      <c r="H54">
        <f t="shared" si="1"/>
        <v>3393.9407279695533</v>
      </c>
      <c r="I54">
        <f t="shared" si="2"/>
        <v>47650.92782069253</v>
      </c>
      <c r="J54">
        <f t="shared" si="3"/>
        <v>50258.516081461763</v>
      </c>
    </row>
    <row r="55" spans="6:10" x14ac:dyDescent="0.3">
      <c r="F55">
        <v>6887.8814559391067</v>
      </c>
      <c r="G55">
        <f t="shared" si="0"/>
        <v>2569.7306368038749</v>
      </c>
      <c r="H55">
        <f t="shared" si="1"/>
        <v>3443.9407279695533</v>
      </c>
      <c r="I55">
        <f t="shared" si="2"/>
        <v>48352.92782069253</v>
      </c>
      <c r="J55">
        <f t="shared" si="3"/>
        <v>50922.658457496407</v>
      </c>
    </row>
    <row r="56" spans="6:10" x14ac:dyDescent="0.3">
      <c r="F56">
        <v>6987.8814559391067</v>
      </c>
      <c r="G56">
        <f t="shared" si="0"/>
        <v>2532.9565350534822</v>
      </c>
      <c r="H56">
        <f t="shared" si="1"/>
        <v>3493.9407279695533</v>
      </c>
      <c r="I56">
        <f t="shared" si="2"/>
        <v>49054.92782069253</v>
      </c>
      <c r="J56">
        <f t="shared" si="3"/>
        <v>51587.884355746013</v>
      </c>
    </row>
    <row r="57" spans="6:10" x14ac:dyDescent="0.3">
      <c r="F57">
        <v>7087.8814559391067</v>
      </c>
      <c r="G57">
        <f t="shared" si="0"/>
        <v>2497.2200946121557</v>
      </c>
      <c r="H57">
        <f t="shared" si="1"/>
        <v>3543.9407279695533</v>
      </c>
      <c r="I57">
        <f t="shared" si="2"/>
        <v>49756.92782069253</v>
      </c>
      <c r="J57">
        <f t="shared" si="3"/>
        <v>52254.147915304682</v>
      </c>
    </row>
    <row r="58" spans="6:10" x14ac:dyDescent="0.3">
      <c r="F58">
        <v>7187.8814559391067</v>
      </c>
      <c r="G58">
        <f t="shared" si="0"/>
        <v>2462.4780066976596</v>
      </c>
      <c r="H58">
        <f t="shared" si="1"/>
        <v>3593.9407279695533</v>
      </c>
      <c r="I58">
        <f t="shared" si="2"/>
        <v>50458.92782069253</v>
      </c>
      <c r="J58">
        <f t="shared" si="3"/>
        <v>52921.40582739019</v>
      </c>
    </row>
    <row r="59" spans="6:10" x14ac:dyDescent="0.3">
      <c r="F59">
        <v>7287.8814559391067</v>
      </c>
      <c r="G59">
        <f t="shared" si="0"/>
        <v>2428.6893395577604</v>
      </c>
      <c r="H59">
        <f t="shared" si="1"/>
        <v>3643.9407279695533</v>
      </c>
      <c r="I59">
        <f t="shared" si="2"/>
        <v>51160.92782069253</v>
      </c>
      <c r="J59">
        <f t="shared" si="3"/>
        <v>53589.617160250287</v>
      </c>
    </row>
    <row r="60" spans="6:10" x14ac:dyDescent="0.3">
      <c r="F60">
        <v>7387.8814559391067</v>
      </c>
      <c r="G60">
        <f t="shared" si="0"/>
        <v>2395.8153775966443</v>
      </c>
      <c r="H60">
        <f t="shared" si="1"/>
        <v>3693.9407279695533</v>
      </c>
      <c r="I60">
        <f t="shared" si="2"/>
        <v>51862.92782069253</v>
      </c>
      <c r="J60">
        <f t="shared" si="3"/>
        <v>54258.743198289172</v>
      </c>
    </row>
    <row r="61" spans="6:10" x14ac:dyDescent="0.3">
      <c r="F61">
        <v>7487.8814559391067</v>
      </c>
      <c r="G61">
        <f t="shared" si="0"/>
        <v>2363.8194733920395</v>
      </c>
      <c r="H61">
        <f t="shared" si="1"/>
        <v>3743.9407279695533</v>
      </c>
      <c r="I61">
        <f t="shared" si="2"/>
        <v>52564.92782069253</v>
      </c>
      <c r="J61">
        <f t="shared" si="3"/>
        <v>54928.747294084569</v>
      </c>
    </row>
    <row r="62" spans="6:10" x14ac:dyDescent="0.3">
      <c r="F62">
        <v>7587.8814559391067</v>
      </c>
      <c r="G62">
        <f t="shared" si="0"/>
        <v>2332.6669114138626</v>
      </c>
      <c r="H62">
        <f t="shared" si="1"/>
        <v>3793.9407279695533</v>
      </c>
      <c r="I62">
        <f t="shared" si="2"/>
        <v>53266.92782069253</v>
      </c>
      <c r="J62">
        <f t="shared" si="3"/>
        <v>55599.594732106394</v>
      </c>
    </row>
    <row r="63" spans="6:10" x14ac:dyDescent="0.3">
      <c r="F63">
        <v>7687.8814559391067</v>
      </c>
      <c r="G63">
        <f t="shared" si="0"/>
        <v>2302.3247823789279</v>
      </c>
      <c r="H63">
        <f t="shared" si="1"/>
        <v>3843.9407279695533</v>
      </c>
      <c r="I63">
        <f t="shared" si="2"/>
        <v>53968.92782069253</v>
      </c>
      <c r="J63">
        <f t="shared" si="3"/>
        <v>56271.252603071458</v>
      </c>
    </row>
    <row r="64" spans="6:10" x14ac:dyDescent="0.3">
      <c r="F64">
        <v>7787.8814559391067</v>
      </c>
      <c r="G64">
        <f t="shared" si="0"/>
        <v>2272.7618672857207</v>
      </c>
      <c r="H64">
        <f t="shared" si="1"/>
        <v>3893.9407279695533</v>
      </c>
      <c r="I64">
        <f t="shared" si="2"/>
        <v>54670.92782069253</v>
      </c>
      <c r="J64">
        <f t="shared" si="3"/>
        <v>56943.689687978251</v>
      </c>
    </row>
    <row r="65" spans="6:10" x14ac:dyDescent="0.3">
      <c r="F65">
        <v>7887.8814559391067</v>
      </c>
      <c r="G65">
        <f t="shared" si="0"/>
        <v>2243.9485302701842</v>
      </c>
      <c r="H65">
        <f t="shared" si="1"/>
        <v>3943.9407279695533</v>
      </c>
      <c r="I65">
        <f t="shared" si="2"/>
        <v>55372.92782069253</v>
      </c>
      <c r="J65">
        <f t="shared" si="3"/>
        <v>57616.876350962717</v>
      </c>
    </row>
    <row r="66" spans="6:10" x14ac:dyDescent="0.3">
      <c r="F66">
        <v>7987.8814559391067</v>
      </c>
      <c r="G66">
        <f t="shared" si="0"/>
        <v>2215.8566195095186</v>
      </c>
      <c r="H66">
        <f t="shared" si="1"/>
        <v>3993.9407279695533</v>
      </c>
      <c r="I66">
        <f t="shared" si="2"/>
        <v>56074.92782069253</v>
      </c>
      <c r="J66">
        <f t="shared" si="3"/>
        <v>58290.784440202049</v>
      </c>
    </row>
    <row r="67" spans="6:10" x14ac:dyDescent="0.3">
      <c r="F67">
        <v>8087.8814559391067</v>
      </c>
      <c r="G67">
        <f t="shared" ref="G67:G130" si="4">($B$2/F67)*$D$2</f>
        <v>2188.4593754774319</v>
      </c>
      <c r="H67">
        <f t="shared" ref="H67:H130" si="5">$F67/2</f>
        <v>4043.9407279695533</v>
      </c>
      <c r="I67">
        <f t="shared" ref="I67:I130" si="6">$H67*$E$2*$C$2</f>
        <v>56776.92782069253</v>
      </c>
      <c r="J67">
        <f t="shared" ref="J67:J130" si="7">$G67+$I67</f>
        <v>58965.387196169962</v>
      </c>
    </row>
    <row r="68" spans="6:10" x14ac:dyDescent="0.3">
      <c r="F68">
        <v>8187.8814559391067</v>
      </c>
      <c r="G68">
        <f t="shared" si="4"/>
        <v>2161.7313459223624</v>
      </c>
      <c r="H68">
        <f t="shared" si="5"/>
        <v>4093.9407279695533</v>
      </c>
      <c r="I68">
        <f t="shared" si="6"/>
        <v>57478.92782069253</v>
      </c>
      <c r="J68">
        <f t="shared" si="7"/>
        <v>59640.659166614889</v>
      </c>
    </row>
    <row r="69" spans="6:10" x14ac:dyDescent="0.3">
      <c r="F69">
        <v>8287.8814559391067</v>
      </c>
      <c r="G69">
        <f t="shared" si="4"/>
        <v>2135.6483070008389</v>
      </c>
      <c r="H69">
        <f t="shared" si="5"/>
        <v>4143.9407279695533</v>
      </c>
      <c r="I69">
        <f t="shared" si="6"/>
        <v>58180.92782069253</v>
      </c>
      <c r="J69">
        <f t="shared" si="7"/>
        <v>60316.57612769337</v>
      </c>
    </row>
    <row r="70" spans="6:10" x14ac:dyDescent="0.3">
      <c r="F70">
        <v>8387.8814559391067</v>
      </c>
      <c r="G70">
        <f t="shared" si="4"/>
        <v>2110.1871900523074</v>
      </c>
      <c r="H70">
        <f t="shared" si="5"/>
        <v>4193.9407279695533</v>
      </c>
      <c r="I70">
        <f t="shared" si="6"/>
        <v>58882.92782069253</v>
      </c>
      <c r="J70">
        <f t="shared" si="7"/>
        <v>60993.115010744834</v>
      </c>
    </row>
    <row r="71" spans="6:10" x14ac:dyDescent="0.3">
      <c r="F71">
        <v>8487.8814559391067</v>
      </c>
      <c r="G71">
        <f t="shared" si="4"/>
        <v>2085.3260135501805</v>
      </c>
      <c r="H71">
        <f t="shared" si="5"/>
        <v>4243.9407279695533</v>
      </c>
      <c r="I71">
        <f t="shared" si="6"/>
        <v>59584.92782069253</v>
      </c>
      <c r="J71">
        <f t="shared" si="7"/>
        <v>61670.253834242714</v>
      </c>
    </row>
    <row r="72" spans="6:10" x14ac:dyDescent="0.3">
      <c r="F72">
        <v>8587.8814559391067</v>
      </c>
      <c r="G72">
        <f t="shared" si="4"/>
        <v>2061.043819807182</v>
      </c>
      <c r="H72">
        <f t="shared" si="5"/>
        <v>4293.9407279695533</v>
      </c>
      <c r="I72">
        <f t="shared" si="6"/>
        <v>60286.92782069253</v>
      </c>
      <c r="J72">
        <f t="shared" si="7"/>
        <v>62347.971640499709</v>
      </c>
    </row>
    <row r="73" spans="6:10" x14ac:dyDescent="0.3">
      <c r="F73">
        <v>8687.8814559391067</v>
      </c>
      <c r="G73">
        <f t="shared" si="4"/>
        <v>2037.3206160519301</v>
      </c>
      <c r="H73">
        <f t="shared" si="5"/>
        <v>4343.9407279695533</v>
      </c>
      <c r="I73">
        <f t="shared" si="6"/>
        <v>60988.92782069253</v>
      </c>
      <c r="J73">
        <f t="shared" si="7"/>
        <v>63026.248436744463</v>
      </c>
    </row>
    <row r="74" spans="6:10" x14ac:dyDescent="0.3">
      <c r="F74">
        <v>8787.8814559391067</v>
      </c>
      <c r="G74">
        <f t="shared" si="4"/>
        <v>2014.1373195285676</v>
      </c>
      <c r="H74">
        <f t="shared" si="5"/>
        <v>4393.9407279695533</v>
      </c>
      <c r="I74">
        <f t="shared" si="6"/>
        <v>61690.92782069253</v>
      </c>
      <c r="J74">
        <f t="shared" si="7"/>
        <v>63705.065140221101</v>
      </c>
    </row>
    <row r="75" spans="6:10" x14ac:dyDescent="0.3">
      <c r="F75">
        <v>8887.8814559391067</v>
      </c>
      <c r="G75">
        <f t="shared" si="4"/>
        <v>1991.4757063025875</v>
      </c>
      <c r="H75">
        <f t="shared" si="5"/>
        <v>4443.9407279695533</v>
      </c>
      <c r="I75">
        <f t="shared" si="6"/>
        <v>62392.92782069253</v>
      </c>
      <c r="J75">
        <f t="shared" si="7"/>
        <v>64384.40352699512</v>
      </c>
    </row>
    <row r="76" spans="6:10" x14ac:dyDescent="0.3">
      <c r="F76">
        <v>8987.8814559391067</v>
      </c>
      <c r="G76">
        <f t="shared" si="4"/>
        <v>1969.3183634842012</v>
      </c>
      <c r="H76">
        <f t="shared" si="5"/>
        <v>4493.9407279695533</v>
      </c>
      <c r="I76">
        <f t="shared" si="6"/>
        <v>63094.92782069253</v>
      </c>
      <c r="J76">
        <f t="shared" si="7"/>
        <v>65064.246184176729</v>
      </c>
    </row>
    <row r="77" spans="6:10" x14ac:dyDescent="0.3">
      <c r="F77">
        <v>9087.8814559391067</v>
      </c>
      <c r="G77">
        <f t="shared" si="4"/>
        <v>1947.6486446060219</v>
      </c>
      <c r="H77">
        <f t="shared" si="5"/>
        <v>4543.9407279695533</v>
      </c>
      <c r="I77">
        <f t="shared" si="6"/>
        <v>63796.92782069253</v>
      </c>
      <c r="J77">
        <f t="shared" si="7"/>
        <v>65744.576465298553</v>
      </c>
    </row>
    <row r="78" spans="6:10" x14ac:dyDescent="0.3">
      <c r="F78">
        <v>9187.8814559391067</v>
      </c>
      <c r="G78">
        <f t="shared" si="4"/>
        <v>1926.4506279147306</v>
      </c>
      <c r="H78">
        <f t="shared" si="5"/>
        <v>4593.9407279695533</v>
      </c>
      <c r="I78">
        <f t="shared" si="6"/>
        <v>64498.92782069253</v>
      </c>
      <c r="J78">
        <f t="shared" si="7"/>
        <v>66425.378448607255</v>
      </c>
    </row>
    <row r="79" spans="6:10" x14ac:dyDescent="0.3">
      <c r="F79">
        <v>9287.8814559391067</v>
      </c>
      <c r="G79">
        <f t="shared" si="4"/>
        <v>1905.7090773571178</v>
      </c>
      <c r="H79">
        <f t="shared" si="5"/>
        <v>4643.9407279695533</v>
      </c>
      <c r="I79">
        <f t="shared" si="6"/>
        <v>65200.92782069253</v>
      </c>
      <c r="J79">
        <f t="shared" si="7"/>
        <v>67106.636898049648</v>
      </c>
    </row>
    <row r="80" spans="6:10" x14ac:dyDescent="0.3">
      <c r="F80">
        <v>9387.8814559391067</v>
      </c>
      <c r="G80">
        <f t="shared" si="4"/>
        <v>1885.409406059591</v>
      </c>
      <c r="H80">
        <f t="shared" si="5"/>
        <v>4693.9407279695533</v>
      </c>
      <c r="I80">
        <f t="shared" si="6"/>
        <v>65902.927820692523</v>
      </c>
      <c r="J80">
        <f t="shared" si="7"/>
        <v>67788.337226752119</v>
      </c>
    </row>
    <row r="81" spans="6:10" x14ac:dyDescent="0.3">
      <c r="F81">
        <v>9487.8814559391067</v>
      </c>
      <c r="G81">
        <f t="shared" si="4"/>
        <v>1865.5376421171843</v>
      </c>
      <c r="H81">
        <f t="shared" si="5"/>
        <v>4743.9407279695533</v>
      </c>
      <c r="I81">
        <f t="shared" si="6"/>
        <v>66604.927820692523</v>
      </c>
      <c r="J81">
        <f t="shared" si="7"/>
        <v>68470.465462809705</v>
      </c>
    </row>
    <row r="82" spans="6:10" x14ac:dyDescent="0.3">
      <c r="F82">
        <v>9587.8814559391067</v>
      </c>
      <c r="G82">
        <f t="shared" si="4"/>
        <v>1846.0803965234606</v>
      </c>
      <c r="H82">
        <f t="shared" si="5"/>
        <v>4793.9407279695533</v>
      </c>
      <c r="I82">
        <f t="shared" si="6"/>
        <v>67306.927820692523</v>
      </c>
      <c r="J82">
        <f t="shared" si="7"/>
        <v>69153.008217215989</v>
      </c>
    </row>
    <row r="83" spans="6:10" x14ac:dyDescent="0.3">
      <c r="F83">
        <v>9687.8814559391067</v>
      </c>
      <c r="G83">
        <f t="shared" si="4"/>
        <v>1827.0248330866091</v>
      </c>
      <c r="H83">
        <f t="shared" si="5"/>
        <v>4843.9407279695533</v>
      </c>
      <c r="I83">
        <f t="shared" si="6"/>
        <v>68008.927820692523</v>
      </c>
      <c r="J83">
        <f t="shared" si="7"/>
        <v>69835.952653779139</v>
      </c>
    </row>
    <row r="84" spans="6:10" x14ac:dyDescent="0.3">
      <c r="F84">
        <v>9787.8814559391067</v>
      </c>
      <c r="G84">
        <f t="shared" si="4"/>
        <v>1808.3586401896976</v>
      </c>
      <c r="H84">
        <f t="shared" si="5"/>
        <v>4893.9407279695533</v>
      </c>
      <c r="I84">
        <f t="shared" si="6"/>
        <v>68710.927820692523</v>
      </c>
      <c r="J84">
        <f t="shared" si="7"/>
        <v>70519.286460882227</v>
      </c>
    </row>
    <row r="85" spans="6:10" x14ac:dyDescent="0.3">
      <c r="F85">
        <v>9887.8814559391067</v>
      </c>
      <c r="G85">
        <f t="shared" si="4"/>
        <v>1790.0700042645215</v>
      </c>
      <c r="H85">
        <f t="shared" si="5"/>
        <v>4943.9407279695533</v>
      </c>
      <c r="I85">
        <f t="shared" si="6"/>
        <v>69412.927820692523</v>
      </c>
      <c r="J85">
        <f t="shared" si="7"/>
        <v>71202.997824957041</v>
      </c>
    </row>
    <row r="86" spans="6:10" x14ac:dyDescent="0.3">
      <c r="F86">
        <v>9987.8814559391067</v>
      </c>
      <c r="G86">
        <f t="shared" si="4"/>
        <v>1772.1475848589519</v>
      </c>
      <c r="H86">
        <f t="shared" si="5"/>
        <v>4993.9407279695533</v>
      </c>
      <c r="I86">
        <f t="shared" si="6"/>
        <v>70114.927820692523</v>
      </c>
      <c r="J86">
        <f t="shared" si="7"/>
        <v>71887.07540555147</v>
      </c>
    </row>
    <row r="87" spans="6:10" x14ac:dyDescent="0.3">
      <c r="F87">
        <v>10087.881455939107</v>
      </c>
      <c r="G87">
        <f t="shared" si="4"/>
        <v>1754.5804911872117</v>
      </c>
      <c r="H87">
        <f t="shared" si="5"/>
        <v>5043.9407279695533</v>
      </c>
      <c r="I87">
        <f t="shared" si="6"/>
        <v>70816.927820692523</v>
      </c>
      <c r="J87">
        <f t="shared" si="7"/>
        <v>72571.508311879734</v>
      </c>
    </row>
    <row r="88" spans="6:10" x14ac:dyDescent="0.3">
      <c r="F88">
        <v>10187.881455939107</v>
      </c>
      <c r="G88">
        <f t="shared" si="4"/>
        <v>1737.3582600611869</v>
      </c>
      <c r="H88">
        <f t="shared" si="5"/>
        <v>5093.9407279695533</v>
      </c>
      <c r="I88">
        <f t="shared" si="6"/>
        <v>71518.927820692523</v>
      </c>
      <c r="J88">
        <f t="shared" si="7"/>
        <v>73256.286080753707</v>
      </c>
    </row>
    <row r="89" spans="6:10" x14ac:dyDescent="0.3">
      <c r="F89">
        <v>10287.881455939107</v>
      </c>
      <c r="G89">
        <f t="shared" si="4"/>
        <v>1720.4708351088104</v>
      </c>
      <c r="H89">
        <f t="shared" si="5"/>
        <v>5143.9407279695533</v>
      </c>
      <c r="I89">
        <f t="shared" si="6"/>
        <v>72220.927820692523</v>
      </c>
      <c r="J89">
        <f t="shared" si="7"/>
        <v>73941.398655801328</v>
      </c>
    </row>
    <row r="90" spans="6:10" x14ac:dyDescent="0.3">
      <c r="F90">
        <v>10387.881455939107</v>
      </c>
      <c r="G90">
        <f t="shared" si="4"/>
        <v>1703.9085471927776</v>
      </c>
      <c r="H90">
        <f t="shared" si="5"/>
        <v>5193.9407279695533</v>
      </c>
      <c r="I90">
        <f t="shared" si="6"/>
        <v>72922.927820692523</v>
      </c>
      <c r="J90">
        <f t="shared" si="7"/>
        <v>74626.836367885306</v>
      </c>
    </row>
    <row r="91" spans="6:10" x14ac:dyDescent="0.3">
      <c r="F91">
        <v>10487.881455939107</v>
      </c>
      <c r="G91">
        <f t="shared" si="4"/>
        <v>1687.6620959494917</v>
      </c>
      <c r="H91">
        <f t="shared" si="5"/>
        <v>5243.9407279695533</v>
      </c>
      <c r="I91">
        <f t="shared" si="6"/>
        <v>73624.927820692523</v>
      </c>
      <c r="J91">
        <f t="shared" si="7"/>
        <v>75312.589916642013</v>
      </c>
    </row>
    <row r="92" spans="6:10" x14ac:dyDescent="0.3">
      <c r="F92">
        <v>10587.881455939107</v>
      </c>
      <c r="G92">
        <f t="shared" si="4"/>
        <v>1671.7225323741666</v>
      </c>
      <c r="H92">
        <f t="shared" si="5"/>
        <v>5293.9407279695533</v>
      </c>
      <c r="I92">
        <f t="shared" si="6"/>
        <v>74326.927820692523</v>
      </c>
      <c r="J92">
        <f t="shared" si="7"/>
        <v>75998.650353066696</v>
      </c>
    </row>
    <row r="93" spans="6:10" x14ac:dyDescent="0.3">
      <c r="F93">
        <v>10687.881455939107</v>
      </c>
      <c r="G93">
        <f t="shared" si="4"/>
        <v>1656.0812423835741</v>
      </c>
      <c r="H93">
        <f t="shared" si="5"/>
        <v>5343.9407279695533</v>
      </c>
      <c r="I93">
        <f t="shared" si="6"/>
        <v>75028.927820692523</v>
      </c>
      <c r="J93">
        <f t="shared" si="7"/>
        <v>76685.009063076097</v>
      </c>
    </row>
    <row r="94" spans="6:10" x14ac:dyDescent="0.3">
      <c r="F94">
        <v>10787.881455939107</v>
      </c>
      <c r="G94">
        <f t="shared" si="4"/>
        <v>1640.7299312929999</v>
      </c>
      <c r="H94">
        <f t="shared" si="5"/>
        <v>5393.9407279695533</v>
      </c>
      <c r="I94">
        <f t="shared" si="6"/>
        <v>75730.927820692523</v>
      </c>
      <c r="J94">
        <f t="shared" si="7"/>
        <v>77371.65775198552</v>
      </c>
    </row>
    <row r="95" spans="6:10" x14ac:dyDescent="0.3">
      <c r="F95">
        <v>10887.881455939107</v>
      </c>
      <c r="G95">
        <f t="shared" si="4"/>
        <v>1625.6606091486262</v>
      </c>
      <c r="H95">
        <f t="shared" si="5"/>
        <v>5443.9407279695533</v>
      </c>
      <c r="I95">
        <f t="shared" si="6"/>
        <v>76432.927820692523</v>
      </c>
      <c r="J95">
        <f t="shared" si="7"/>
        <v>78058.588429841155</v>
      </c>
    </row>
    <row r="96" spans="6:10" x14ac:dyDescent="0.3">
      <c r="F96">
        <v>10987.881455939107</v>
      </c>
      <c r="G96">
        <f t="shared" si="4"/>
        <v>1610.8655768608514</v>
      </c>
      <c r="H96">
        <f t="shared" si="5"/>
        <v>5493.9407279695533</v>
      </c>
      <c r="I96">
        <f t="shared" si="6"/>
        <v>77134.927820692523</v>
      </c>
      <c r="J96">
        <f t="shared" si="7"/>
        <v>78745.793397553382</v>
      </c>
    </row>
    <row r="97" spans="6:10" x14ac:dyDescent="0.3">
      <c r="F97">
        <v>11087.881455939107</v>
      </c>
      <c r="G97">
        <f t="shared" si="4"/>
        <v>1596.3374130879783</v>
      </c>
      <c r="H97">
        <f t="shared" si="5"/>
        <v>5543.9407279695533</v>
      </c>
      <c r="I97">
        <f t="shared" si="6"/>
        <v>77836.927820692523</v>
      </c>
      <c r="J97">
        <f t="shared" si="7"/>
        <v>79433.265233780505</v>
      </c>
    </row>
    <row r="98" spans="6:10" x14ac:dyDescent="0.3">
      <c r="F98">
        <v>11187.881455939107</v>
      </c>
      <c r="G98">
        <f t="shared" si="4"/>
        <v>1582.0689618233239</v>
      </c>
      <c r="H98">
        <f t="shared" si="5"/>
        <v>5593.9407279695533</v>
      </c>
      <c r="I98">
        <f t="shared" si="6"/>
        <v>78538.927820692523</v>
      </c>
      <c r="J98">
        <f t="shared" si="7"/>
        <v>80120.996782515853</v>
      </c>
    </row>
    <row r="99" spans="6:10" x14ac:dyDescent="0.3">
      <c r="F99">
        <v>11287.881455939107</v>
      </c>
      <c r="G99">
        <f t="shared" si="4"/>
        <v>1568.0533206421267</v>
      </c>
      <c r="H99">
        <f t="shared" si="5"/>
        <v>5643.9407279695533</v>
      </c>
      <c r="I99">
        <f t="shared" si="6"/>
        <v>79240.927820692523</v>
      </c>
      <c r="J99">
        <f t="shared" si="7"/>
        <v>80808.981141334647</v>
      </c>
    </row>
    <row r="100" spans="6:10" x14ac:dyDescent="0.3">
      <c r="F100">
        <v>11387.881455939107</v>
      </c>
      <c r="G100">
        <f t="shared" si="4"/>
        <v>1554.2838295676972</v>
      </c>
      <c r="H100">
        <f t="shared" si="5"/>
        <v>5693.9407279695533</v>
      </c>
      <c r="I100">
        <f t="shared" si="6"/>
        <v>79942.927820692523</v>
      </c>
      <c r="J100">
        <f t="shared" si="7"/>
        <v>81497.211650260215</v>
      </c>
    </row>
    <row r="101" spans="6:10" x14ac:dyDescent="0.3">
      <c r="F101">
        <v>11487.881455939107</v>
      </c>
      <c r="G101">
        <f t="shared" si="4"/>
        <v>1540.7540605190784</v>
      </c>
      <c r="H101">
        <f t="shared" si="5"/>
        <v>5743.9407279695533</v>
      </c>
      <c r="I101">
        <f t="shared" si="6"/>
        <v>80644.927820692523</v>
      </c>
      <c r="J101">
        <f t="shared" si="7"/>
        <v>82185.681881211596</v>
      </c>
    </row>
    <row r="102" spans="6:10" x14ac:dyDescent="0.3">
      <c r="F102">
        <v>11587.881455939107</v>
      </c>
      <c r="G102">
        <f t="shared" si="4"/>
        <v>1527.4578073050848</v>
      </c>
      <c r="H102">
        <f t="shared" si="5"/>
        <v>5793.9407279695533</v>
      </c>
      <c r="I102">
        <f t="shared" si="6"/>
        <v>81346.927820692523</v>
      </c>
      <c r="J102">
        <f t="shared" si="7"/>
        <v>82874.385627997603</v>
      </c>
    </row>
    <row r="103" spans="6:10" x14ac:dyDescent="0.3">
      <c r="F103">
        <v>11687.881455939107</v>
      </c>
      <c r="G103">
        <f t="shared" si="4"/>
        <v>1514.3890761320035</v>
      </c>
      <c r="H103">
        <f t="shared" si="5"/>
        <v>5843.9407279695533</v>
      </c>
      <c r="I103">
        <f t="shared" si="6"/>
        <v>82048.927820692523</v>
      </c>
      <c r="J103">
        <f t="shared" si="7"/>
        <v>83563.31689682453</v>
      </c>
    </row>
    <row r="104" spans="6:10" x14ac:dyDescent="0.3">
      <c r="F104">
        <v>11787.881455939107</v>
      </c>
      <c r="G104">
        <f t="shared" si="4"/>
        <v>1501.5420765944486</v>
      </c>
      <c r="H104">
        <f t="shared" si="5"/>
        <v>5893.9407279695533</v>
      </c>
      <c r="I104">
        <f t="shared" si="6"/>
        <v>82750.927820692523</v>
      </c>
      <c r="J104">
        <f t="shared" si="7"/>
        <v>84252.469897286966</v>
      </c>
    </row>
    <row r="105" spans="6:10" x14ac:dyDescent="0.3">
      <c r="F105">
        <v>11887.881455939107</v>
      </c>
      <c r="G105">
        <f t="shared" si="4"/>
        <v>1488.9112131209213</v>
      </c>
      <c r="H105">
        <f t="shared" si="5"/>
        <v>5943.9407279695533</v>
      </c>
      <c r="I105">
        <f t="shared" si="6"/>
        <v>83452.927820692523</v>
      </c>
      <c r="J105">
        <f t="shared" si="7"/>
        <v>84941.839033813449</v>
      </c>
    </row>
    <row r="106" spans="6:10" x14ac:dyDescent="0.3">
      <c r="F106">
        <v>11987.881455939107</v>
      </c>
      <c r="G106">
        <f t="shared" si="4"/>
        <v>1476.4910768475243</v>
      </c>
      <c r="H106">
        <f t="shared" si="5"/>
        <v>5993.9407279695533</v>
      </c>
      <c r="I106">
        <f t="shared" si="6"/>
        <v>84154.927820692523</v>
      </c>
      <c r="J106">
        <f t="shared" si="7"/>
        <v>85631.418897540047</v>
      </c>
    </row>
    <row r="107" spans="6:10" x14ac:dyDescent="0.3">
      <c r="F107">
        <v>12087.881455939107</v>
      </c>
      <c r="G107">
        <f t="shared" si="4"/>
        <v>1464.276437895038</v>
      </c>
      <c r="H107">
        <f t="shared" si="5"/>
        <v>6043.9407279695533</v>
      </c>
      <c r="I107">
        <f t="shared" si="6"/>
        <v>84856.927820692523</v>
      </c>
      <c r="J107">
        <f t="shared" si="7"/>
        <v>86321.204258587561</v>
      </c>
    </row>
    <row r="108" spans="6:10" x14ac:dyDescent="0.3">
      <c r="F108">
        <v>12187.881455939107</v>
      </c>
      <c r="G108">
        <f t="shared" si="4"/>
        <v>1452.262238026188</v>
      </c>
      <c r="H108">
        <f t="shared" si="5"/>
        <v>6093.9407279695533</v>
      </c>
      <c r="I108">
        <f t="shared" si="6"/>
        <v>85558.927820692523</v>
      </c>
      <c r="J108">
        <f t="shared" si="7"/>
        <v>87011.190058718712</v>
      </c>
    </row>
    <row r="109" spans="6:10" x14ac:dyDescent="0.3">
      <c r="F109">
        <v>12287.881455939107</v>
      </c>
      <c r="G109">
        <f t="shared" si="4"/>
        <v>1440.4435836614498</v>
      </c>
      <c r="H109">
        <f t="shared" si="5"/>
        <v>6143.9407279695533</v>
      </c>
      <c r="I109">
        <f t="shared" si="6"/>
        <v>86260.927820692523</v>
      </c>
      <c r="J109">
        <f t="shared" si="7"/>
        <v>87701.371404353966</v>
      </c>
    </row>
    <row r="110" spans="6:10" x14ac:dyDescent="0.3">
      <c r="F110">
        <v>12387.881455939107</v>
      </c>
      <c r="G110">
        <f t="shared" si="4"/>
        <v>1428.8157392331286</v>
      </c>
      <c r="H110">
        <f t="shared" si="5"/>
        <v>6193.9407279695533</v>
      </c>
      <c r="I110">
        <f t="shared" si="6"/>
        <v>86962.927820692523</v>
      </c>
      <c r="J110">
        <f t="shared" si="7"/>
        <v>88391.743559925657</v>
      </c>
    </row>
    <row r="111" spans="6:10" x14ac:dyDescent="0.3">
      <c r="F111">
        <v>12487.881455939107</v>
      </c>
      <c r="G111">
        <f t="shared" si="4"/>
        <v>1417.3741208587517</v>
      </c>
      <c r="H111">
        <f t="shared" si="5"/>
        <v>6243.9407279695533</v>
      </c>
      <c r="I111">
        <f t="shared" si="6"/>
        <v>87664.927820692523</v>
      </c>
      <c r="J111">
        <f t="shared" si="7"/>
        <v>89082.301941551268</v>
      </c>
    </row>
    <row r="112" spans="6:10" x14ac:dyDescent="0.3">
      <c r="F112">
        <v>12587.881455939107</v>
      </c>
      <c r="G112">
        <f t="shared" si="4"/>
        <v>1406.1142903160194</v>
      </c>
      <c r="H112">
        <f t="shared" si="5"/>
        <v>6293.9407279695533</v>
      </c>
      <c r="I112">
        <f t="shared" si="6"/>
        <v>88366.927820692523</v>
      </c>
      <c r="J112">
        <f t="shared" si="7"/>
        <v>89773.042111008544</v>
      </c>
    </row>
    <row r="113" spans="6:10" x14ac:dyDescent="0.3">
      <c r="F113">
        <v>12687.881455939107</v>
      </c>
      <c r="G113">
        <f t="shared" si="4"/>
        <v>1395.0319493026755</v>
      </c>
      <c r="H113">
        <f t="shared" si="5"/>
        <v>6343.9407279695533</v>
      </c>
      <c r="I113">
        <f t="shared" si="6"/>
        <v>89068.927820692523</v>
      </c>
      <c r="J113">
        <f t="shared" si="7"/>
        <v>90463.959769995199</v>
      </c>
    </row>
    <row r="114" spans="6:10" x14ac:dyDescent="0.3">
      <c r="F114">
        <v>12787.881455939107</v>
      </c>
      <c r="G114">
        <f t="shared" si="4"/>
        <v>1384.1229339656998</v>
      </c>
      <c r="H114">
        <f t="shared" si="5"/>
        <v>6393.9407279695533</v>
      </c>
      <c r="I114">
        <f t="shared" si="6"/>
        <v>89770.927820692523</v>
      </c>
      <c r="J114">
        <f t="shared" si="7"/>
        <v>91155.050754658223</v>
      </c>
    </row>
    <row r="115" spans="6:10" x14ac:dyDescent="0.3">
      <c r="F115">
        <v>12887.881455939107</v>
      </c>
      <c r="G115">
        <f t="shared" si="4"/>
        <v>1373.3832096851986</v>
      </c>
      <c r="H115">
        <f t="shared" si="5"/>
        <v>6443.9407279695533</v>
      </c>
      <c r="I115">
        <f t="shared" si="6"/>
        <v>90472.927820692523</v>
      </c>
      <c r="J115">
        <f t="shared" si="7"/>
        <v>91846.311030377721</v>
      </c>
    </row>
    <row r="116" spans="6:10" x14ac:dyDescent="0.3">
      <c r="F116">
        <v>12987.881455939107</v>
      </c>
      <c r="G116">
        <f t="shared" si="4"/>
        <v>1362.8088660992616</v>
      </c>
      <c r="H116">
        <f t="shared" si="5"/>
        <v>6493.9407279695533</v>
      </c>
      <c r="I116">
        <f t="shared" si="6"/>
        <v>91174.927820692523</v>
      </c>
      <c r="J116">
        <f t="shared" si="7"/>
        <v>92537.736686791788</v>
      </c>
    </row>
    <row r="117" spans="6:10" x14ac:dyDescent="0.3">
      <c r="F117">
        <v>13087.881455939107</v>
      </c>
      <c r="G117">
        <f t="shared" si="4"/>
        <v>1352.396112356899</v>
      </c>
      <c r="H117">
        <f t="shared" si="5"/>
        <v>6543.9407279695533</v>
      </c>
      <c r="I117">
        <f t="shared" si="6"/>
        <v>91876.927820692523</v>
      </c>
      <c r="J117">
        <f t="shared" si="7"/>
        <v>93229.323933049425</v>
      </c>
    </row>
    <row r="118" spans="6:10" x14ac:dyDescent="0.3">
      <c r="F118">
        <v>13187.881455939107</v>
      </c>
      <c r="G118">
        <f t="shared" si="4"/>
        <v>1342.1412725869536</v>
      </c>
      <c r="H118">
        <f t="shared" si="5"/>
        <v>6593.9407279695533</v>
      </c>
      <c r="I118">
        <f t="shared" si="6"/>
        <v>92578.927820692523</v>
      </c>
      <c r="J118">
        <f t="shared" si="7"/>
        <v>93921.069093279482</v>
      </c>
    </row>
    <row r="119" spans="6:10" x14ac:dyDescent="0.3">
      <c r="F119">
        <v>13287.881455939107</v>
      </c>
      <c r="G119">
        <f t="shared" si="4"/>
        <v>1332.0407815716078</v>
      </c>
      <c r="H119">
        <f t="shared" si="5"/>
        <v>6643.9407279695533</v>
      </c>
      <c r="I119">
        <f t="shared" si="6"/>
        <v>93280.927820692523</v>
      </c>
      <c r="J119">
        <f t="shared" si="7"/>
        <v>94612.968602264125</v>
      </c>
    </row>
    <row r="120" spans="6:10" x14ac:dyDescent="0.3">
      <c r="F120">
        <v>13387.881455939107</v>
      </c>
      <c r="G120">
        <f t="shared" si="4"/>
        <v>1322.0911806137901</v>
      </c>
      <c r="H120">
        <f t="shared" si="5"/>
        <v>6693.9407279695533</v>
      </c>
      <c r="I120">
        <f t="shared" si="6"/>
        <v>93982.927820692523</v>
      </c>
      <c r="J120">
        <f t="shared" si="7"/>
        <v>95305.019001306311</v>
      </c>
    </row>
    <row r="121" spans="6:10" x14ac:dyDescent="0.3">
      <c r="F121">
        <v>13487.881455939107</v>
      </c>
      <c r="G121">
        <f t="shared" si="4"/>
        <v>1312.2891135884186</v>
      </c>
      <c r="H121">
        <f t="shared" si="5"/>
        <v>6743.9407279695533</v>
      </c>
      <c r="I121">
        <f t="shared" si="6"/>
        <v>94684.927820692523</v>
      </c>
      <c r="J121">
        <f t="shared" si="7"/>
        <v>95997.216934280936</v>
      </c>
    </row>
    <row r="122" spans="6:10" x14ac:dyDescent="0.3">
      <c r="F122">
        <v>13587.881455939107</v>
      </c>
      <c r="G122">
        <f t="shared" si="4"/>
        <v>1302.6313231680081</v>
      </c>
      <c r="H122">
        <f t="shared" si="5"/>
        <v>6793.9407279695533</v>
      </c>
      <c r="I122">
        <f t="shared" si="6"/>
        <v>95386.927820692523</v>
      </c>
      <c r="J122">
        <f t="shared" si="7"/>
        <v>96689.559143860533</v>
      </c>
    </row>
    <row r="123" spans="6:10" x14ac:dyDescent="0.3">
      <c r="F123">
        <v>13687.881455939107</v>
      </c>
      <c r="G123">
        <f t="shared" si="4"/>
        <v>1293.1146472137261</v>
      </c>
      <c r="H123">
        <f t="shared" si="5"/>
        <v>6843.9407279695533</v>
      </c>
      <c r="I123">
        <f t="shared" si="6"/>
        <v>96088.927820692523</v>
      </c>
      <c r="J123">
        <f t="shared" si="7"/>
        <v>97382.042467906256</v>
      </c>
    </row>
    <row r="124" spans="6:10" x14ac:dyDescent="0.3">
      <c r="F124">
        <v>13787.881455939107</v>
      </c>
      <c r="G124">
        <f t="shared" si="4"/>
        <v>1283.7360153234968</v>
      </c>
      <c r="H124">
        <f t="shared" si="5"/>
        <v>6893.9407279695533</v>
      </c>
      <c r="I124">
        <f t="shared" si="6"/>
        <v>96790.927820692523</v>
      </c>
      <c r="J124">
        <f t="shared" si="7"/>
        <v>98074.663836016014</v>
      </c>
    </row>
    <row r="125" spans="6:10" x14ac:dyDescent="0.3">
      <c r="F125">
        <v>13887.881455939107</v>
      </c>
      <c r="G125">
        <f t="shared" si="4"/>
        <v>1274.4924455292389</v>
      </c>
      <c r="H125">
        <f t="shared" si="5"/>
        <v>6943.9407279695533</v>
      </c>
      <c r="I125">
        <f t="shared" si="6"/>
        <v>97492.927820692523</v>
      </c>
      <c r="J125">
        <f t="shared" si="7"/>
        <v>98767.420266221758</v>
      </c>
    </row>
    <row r="126" spans="6:10" x14ac:dyDescent="0.3">
      <c r="F126">
        <v>13987.881455939107</v>
      </c>
      <c r="G126">
        <f t="shared" si="4"/>
        <v>1265.3810411357731</v>
      </c>
      <c r="H126">
        <f t="shared" si="5"/>
        <v>6993.9407279695533</v>
      </c>
      <c r="I126">
        <f t="shared" si="6"/>
        <v>98194.927820692523</v>
      </c>
      <c r="J126">
        <f t="shared" si="7"/>
        <v>99460.308861828293</v>
      </c>
    </row>
    <row r="127" spans="6:10" x14ac:dyDescent="0.3">
      <c r="F127">
        <v>14087.881455939107</v>
      </c>
      <c r="G127">
        <f t="shared" si="4"/>
        <v>1256.3989876943572</v>
      </c>
      <c r="H127">
        <f t="shared" si="5"/>
        <v>7043.9407279695533</v>
      </c>
      <c r="I127">
        <f t="shared" si="6"/>
        <v>98896.927820692523</v>
      </c>
      <c r="J127">
        <f t="shared" si="7"/>
        <v>100153.32680838688</v>
      </c>
    </row>
    <row r="128" spans="6:10" x14ac:dyDescent="0.3">
      <c r="F128">
        <v>14187.881455939107</v>
      </c>
      <c r="G128">
        <f t="shared" si="4"/>
        <v>1247.5435501042127</v>
      </c>
      <c r="H128">
        <f t="shared" si="5"/>
        <v>7093.9407279695533</v>
      </c>
      <c r="I128">
        <f t="shared" si="6"/>
        <v>99598.927820692523</v>
      </c>
      <c r="J128">
        <f t="shared" si="7"/>
        <v>100846.47137079673</v>
      </c>
    </row>
    <row r="129" spans="6:10" x14ac:dyDescent="0.3">
      <c r="F129">
        <v>14287.881455939107</v>
      </c>
      <c r="G129">
        <f t="shared" si="4"/>
        <v>1238.8120698357673</v>
      </c>
      <c r="H129">
        <f t="shared" si="5"/>
        <v>7143.9407279695533</v>
      </c>
      <c r="I129">
        <f t="shared" si="6"/>
        <v>100300.92782069252</v>
      </c>
      <c r="J129">
        <f t="shared" si="7"/>
        <v>101539.73989052829</v>
      </c>
    </row>
    <row r="130" spans="6:10" x14ac:dyDescent="0.3">
      <c r="F130">
        <v>14387.881455939107</v>
      </c>
      <c r="G130">
        <f t="shared" si="4"/>
        <v>1230.2019622696919</v>
      </c>
      <c r="H130">
        <f t="shared" si="5"/>
        <v>7193.9407279695533</v>
      </c>
      <c r="I130">
        <f t="shared" si="6"/>
        <v>101002.92782069252</v>
      </c>
      <c r="J130">
        <f t="shared" si="7"/>
        <v>102233.12978296222</v>
      </c>
    </row>
    <row r="131" spans="6:10" x14ac:dyDescent="0.3">
      <c r="F131">
        <v>14487.881455939107</v>
      </c>
      <c r="G131">
        <f t="shared" ref="G131:G143" si="8">($B$2/F131)*$D$2</f>
        <v>1221.7107141461411</v>
      </c>
      <c r="H131">
        <f t="shared" ref="H131:H143" si="9">$F131/2</f>
        <v>7243.9407279695533</v>
      </c>
      <c r="I131">
        <f t="shared" ref="I131:I143" si="10">$H131*$E$2*$C$2</f>
        <v>101704.92782069252</v>
      </c>
      <c r="J131">
        <f t="shared" ref="J131:J143" si="11">$G131+$I131</f>
        <v>102926.63853483867</v>
      </c>
    </row>
    <row r="132" spans="6:10" x14ac:dyDescent="0.3">
      <c r="F132">
        <v>14587.881455939107</v>
      </c>
      <c r="G132">
        <f t="shared" si="8"/>
        <v>1213.3358811189044</v>
      </c>
      <c r="H132">
        <f t="shared" si="9"/>
        <v>7293.9407279695533</v>
      </c>
      <c r="I132">
        <f t="shared" si="10"/>
        <v>102406.92782069252</v>
      </c>
      <c r="J132">
        <f t="shared" si="11"/>
        <v>103620.26370181143</v>
      </c>
    </row>
    <row r="133" spans="6:10" x14ac:dyDescent="0.3">
      <c r="F133">
        <v>14687.881455939107</v>
      </c>
      <c r="G133">
        <f t="shared" si="8"/>
        <v>1205.0750854094708</v>
      </c>
      <c r="H133">
        <f t="shared" si="9"/>
        <v>7343.9407279695533</v>
      </c>
      <c r="I133">
        <f t="shared" si="10"/>
        <v>103108.92782069252</v>
      </c>
      <c r="J133">
        <f t="shared" si="11"/>
        <v>104314.00290610199</v>
      </c>
    </row>
    <row r="134" spans="6:10" x14ac:dyDescent="0.3">
      <c r="F134">
        <v>14787.881455939107</v>
      </c>
      <c r="G134">
        <f t="shared" si="8"/>
        <v>1196.9260135562777</v>
      </c>
      <c r="H134">
        <f t="shared" si="9"/>
        <v>7393.9407279695533</v>
      </c>
      <c r="I134">
        <f t="shared" si="10"/>
        <v>103810.92782069252</v>
      </c>
      <c r="J134">
        <f t="shared" si="11"/>
        <v>105007.8538342488</v>
      </c>
    </row>
    <row r="135" spans="6:10" x14ac:dyDescent="0.3">
      <c r="F135">
        <v>14887.881455939107</v>
      </c>
      <c r="G135">
        <f t="shared" si="8"/>
        <v>1188.8864142546672</v>
      </c>
      <c r="H135">
        <f t="shared" si="9"/>
        <v>7443.9407279695533</v>
      </c>
      <c r="I135">
        <f t="shared" si="10"/>
        <v>104512.92782069252</v>
      </c>
      <c r="J135">
        <f t="shared" si="11"/>
        <v>105701.81423494719</v>
      </c>
    </row>
    <row r="136" spans="6:10" x14ac:dyDescent="0.3">
      <c r="F136">
        <v>14987.881455939107</v>
      </c>
      <c r="G136">
        <f t="shared" si="8"/>
        <v>1180.9540962833134</v>
      </c>
      <c r="H136">
        <f t="shared" si="9"/>
        <v>7493.9407279695533</v>
      </c>
      <c r="I136">
        <f t="shared" si="10"/>
        <v>105214.92782069252</v>
      </c>
      <c r="J136">
        <f t="shared" si="11"/>
        <v>106395.88191697584</v>
      </c>
    </row>
    <row r="137" spans="6:10" x14ac:dyDescent="0.3">
      <c r="F137">
        <f t="shared" ref="F132:F143" si="12">100+F136</f>
        <v>15087.881455939107</v>
      </c>
      <c r="G137">
        <f t="shared" si="8"/>
        <v>1173.1269265131107</v>
      </c>
      <c r="H137">
        <f t="shared" si="9"/>
        <v>7543.9407279695533</v>
      </c>
      <c r="I137">
        <f t="shared" si="10"/>
        <v>105916.92782069252</v>
      </c>
      <c r="J137">
        <f t="shared" si="11"/>
        <v>107090.05474720564</v>
      </c>
    </row>
    <row r="138" spans="6:10" x14ac:dyDescent="0.3">
      <c r="F138">
        <f t="shared" si="12"/>
        <v>15187.881455939107</v>
      </c>
      <c r="G138">
        <f t="shared" si="8"/>
        <v>1165.4028279947199</v>
      </c>
      <c r="H138">
        <f t="shared" si="9"/>
        <v>7593.9407279695533</v>
      </c>
      <c r="I138">
        <f t="shared" si="10"/>
        <v>106618.92782069252</v>
      </c>
      <c r="J138">
        <f t="shared" si="11"/>
        <v>107784.33064868725</v>
      </c>
    </row>
    <row r="139" spans="6:10" x14ac:dyDescent="0.3">
      <c r="F139">
        <f t="shared" si="12"/>
        <v>15287.881455939107</v>
      </c>
      <c r="G139">
        <f t="shared" si="8"/>
        <v>1157.7797781211748</v>
      </c>
      <c r="H139">
        <f t="shared" si="9"/>
        <v>7643.9407279695533</v>
      </c>
      <c r="I139">
        <f t="shared" si="10"/>
        <v>107320.92782069252</v>
      </c>
      <c r="J139">
        <f t="shared" si="11"/>
        <v>108478.70759881369</v>
      </c>
    </row>
    <row r="140" spans="6:10" x14ac:dyDescent="0.3">
      <c r="F140">
        <f t="shared" si="12"/>
        <v>15387.881455939107</v>
      </c>
      <c r="G140">
        <f t="shared" si="8"/>
        <v>1150.2558068621272</v>
      </c>
      <c r="H140">
        <f t="shared" si="9"/>
        <v>7693.9407279695533</v>
      </c>
      <c r="I140">
        <f t="shared" si="10"/>
        <v>108022.92782069252</v>
      </c>
      <c r="J140">
        <f t="shared" si="11"/>
        <v>109173.18362755465</v>
      </c>
    </row>
    <row r="141" spans="6:10" x14ac:dyDescent="0.3">
      <c r="F141">
        <f t="shared" si="12"/>
        <v>15487.881455939107</v>
      </c>
      <c r="G141">
        <f t="shared" si="8"/>
        <v>1142.8289950665019</v>
      </c>
      <c r="H141">
        <f t="shared" si="9"/>
        <v>7743.9407279695533</v>
      </c>
      <c r="I141">
        <f t="shared" si="10"/>
        <v>108724.92782069252</v>
      </c>
      <c r="J141">
        <f t="shared" si="11"/>
        <v>109867.75681575903</v>
      </c>
    </row>
    <row r="142" spans="6:10" x14ac:dyDescent="0.3">
      <c r="F142">
        <f t="shared" si="12"/>
        <v>15587.881455939107</v>
      </c>
      <c r="G142">
        <f t="shared" si="8"/>
        <v>1135.4974728304826</v>
      </c>
      <c r="H142">
        <f t="shared" si="9"/>
        <v>7793.9407279695533</v>
      </c>
      <c r="I142">
        <f t="shared" si="10"/>
        <v>109426.92782069252</v>
      </c>
      <c r="J142">
        <f t="shared" si="11"/>
        <v>110562.425293523</v>
      </c>
    </row>
    <row r="143" spans="6:10" x14ac:dyDescent="0.3">
      <c r="F143">
        <f t="shared" si="12"/>
        <v>15687.881455939107</v>
      </c>
      <c r="G143">
        <f t="shared" si="8"/>
        <v>1128.2594179279158</v>
      </c>
      <c r="H143">
        <f t="shared" si="9"/>
        <v>7843.9407279695533</v>
      </c>
      <c r="I143">
        <f t="shared" si="10"/>
        <v>110128.92782069252</v>
      </c>
      <c r="J143">
        <f t="shared" si="11"/>
        <v>111257.18723862043</v>
      </c>
    </row>
    <row r="1048550" spans="16384:16384" x14ac:dyDescent="0.3">
      <c r="XFD1048550" cm="1">
        <f t="array" ref="XFD1048550">solver_pre</f>
        <v>9.9999999999999995E-7</v>
      </c>
    </row>
    <row r="1048551" spans="16384:16384" x14ac:dyDescent="0.3">
      <c r="XFD1048551" cm="1">
        <f t="array" ref="XFD1048551">solver_scl</f>
        <v>1</v>
      </c>
    </row>
    <row r="1048552" spans="16384:16384" x14ac:dyDescent="0.3">
      <c r="XFD1048552" cm="1">
        <f t="array" ref="XFD1048552">solver_rlx</f>
        <v>2</v>
      </c>
    </row>
    <row r="1048553" spans="16384:16384" x14ac:dyDescent="0.3">
      <c r="XFD1048553" cm="1">
        <f t="array" ref="XFD1048553">solver_tol</f>
        <v>0.01</v>
      </c>
    </row>
    <row r="1048554" spans="16384:16384" x14ac:dyDescent="0.3">
      <c r="XFD1048554" cm="1">
        <f t="array" ref="XFD1048554">solver_cvg</f>
        <v>1E-4</v>
      </c>
    </row>
    <row r="1048555" spans="16384:16384" x14ac:dyDescent="0.3">
      <c r="XFD1048555" t="e" cm="1">
        <f t="array" ref="XFD1048555">AREAS(solver_adj1)</f>
        <v>#NAME?</v>
      </c>
    </row>
    <row r="1048556" spans="16384:16384" x14ac:dyDescent="0.3">
      <c r="XFD1048556" cm="1">
        <f t="array" ref="XFD1048556">solver_ssz</f>
        <v>100</v>
      </c>
    </row>
    <row r="1048557" spans="16384:16384" x14ac:dyDescent="0.3">
      <c r="XFD1048557" cm="1">
        <f t="array" ref="XFD1048557">solver_rsd</f>
        <v>0</v>
      </c>
    </row>
    <row r="1048558" spans="16384:16384" x14ac:dyDescent="0.3">
      <c r="XFD1048558" cm="1">
        <f t="array" ref="XFD1048558">solver_mrt</f>
        <v>7.4999999999999997E-2</v>
      </c>
    </row>
    <row r="1048559" spans="16384:16384" x14ac:dyDescent="0.3">
      <c r="XFD1048559" cm="1">
        <f t="array" ref="XFD1048559">solver_mni</f>
        <v>30</v>
      </c>
    </row>
    <row r="1048560" spans="16384:16384" x14ac:dyDescent="0.3">
      <c r="XFD1048560" cm="1">
        <f t="array" ref="XFD1048560">solver_rbv</f>
        <v>1</v>
      </c>
    </row>
    <row r="1048561" spans="16384:16384" x14ac:dyDescent="0.3">
      <c r="XFD1048561" cm="1">
        <f t="array" ref="XFD1048561">solver_neg</f>
        <v>1</v>
      </c>
    </row>
    <row r="1048562" spans="16384:16384" x14ac:dyDescent="0.3">
      <c r="XFD1048562" t="e" cm="1">
        <f t="array" ref="XFD1048562">solver_ntr</f>
        <v>#NAME?</v>
      </c>
    </row>
    <row r="1048563" spans="16384:16384" x14ac:dyDescent="0.3">
      <c r="XFD1048563" t="e" cm="1">
        <f t="array" ref="XFD1048563">solver_acc</f>
        <v>#NAME?</v>
      </c>
    </row>
    <row r="1048564" spans="16384:16384" x14ac:dyDescent="0.3">
      <c r="XFD1048564" t="e" cm="1">
        <f t="array" ref="XFD1048564">solver_res</f>
        <v>#NAME?</v>
      </c>
    </row>
    <row r="1048565" spans="16384:16384" x14ac:dyDescent="0.3">
      <c r="XFD1048565" t="e" cm="1">
        <f t="array" ref="XFD1048565">solver_ars</f>
        <v>#NAME?</v>
      </c>
    </row>
    <row r="1048566" spans="16384:16384" x14ac:dyDescent="0.3">
      <c r="XFD1048566" t="e" cm="1">
        <f t="array" ref="XFD1048566">solver_sta</f>
        <v>#NAME?</v>
      </c>
    </row>
    <row r="1048567" spans="16384:16384" x14ac:dyDescent="0.3">
      <c r="XFD1048567" t="e" cm="1">
        <f t="array" ref="XFD1048567">solver_met</f>
        <v>#NAME?</v>
      </c>
    </row>
    <row r="1048568" spans="16384:16384" x14ac:dyDescent="0.3">
      <c r="XFD1048568" t="e" cm="1">
        <f t="array" ref="XFD1048568">solver_soc</f>
        <v>#NAME?</v>
      </c>
    </row>
    <row r="1048569" spans="16384:16384" x14ac:dyDescent="0.3">
      <c r="XFD1048569" t="e" cm="1">
        <f t="array" ref="XFD1048569">solver_lpt</f>
        <v>#NAME?</v>
      </c>
    </row>
    <row r="1048570" spans="16384:16384" x14ac:dyDescent="0.3">
      <c r="XFD1048570" t="e" cm="1">
        <f t="array" ref="XFD1048570">solver_lpp</f>
        <v>#NAME?</v>
      </c>
    </row>
    <row r="1048571" spans="16384:16384" x14ac:dyDescent="0.3">
      <c r="XFD1048571" t="e" cm="1">
        <f t="array" ref="XFD1048571">solver_gap</f>
        <v>#NAME?</v>
      </c>
    </row>
    <row r="1048572" spans="16384:16384" x14ac:dyDescent="0.3">
      <c r="XFD1048572" t="e" cm="1">
        <f t="array" ref="XFD1048572">solver_ips</f>
        <v>#NAME?</v>
      </c>
    </row>
    <row r="1048573" spans="16384:16384" x14ac:dyDescent="0.3">
      <c r="XFD1048573" t="e" cm="1">
        <f t="array" ref="XFD1048573">solver_fea</f>
        <v>#NAME?</v>
      </c>
    </row>
    <row r="1048574" spans="16384:16384" x14ac:dyDescent="0.3">
      <c r="XFD1048574" t="e" cm="1">
        <f t="array" ref="XFD1048574">solver_ipi</f>
        <v>#NAME?</v>
      </c>
    </row>
    <row r="1048575" spans="16384:16384" x14ac:dyDescent="0.3">
      <c r="XFD1048575" t="e" cm="1">
        <f t="array" ref="XFD1048575">solver_ipd</f>
        <v>#NAME?</v>
      </c>
    </row>
  </sheetData>
  <conditionalFormatting sqref="O22:P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0F43DE21-EA09-4723-A190-BEEDB80E13D5}">
          <xm:f>Sheet1!1:1048576</xm:f>
        </x15:webExtension>
        <x15:webExtension appRef="{04AEAE52-DF52-44C1-9954-9A3677956350}">
          <xm:f>Sheet1!XFD1048550:XFD1048575</xm:f>
        </x15:webExtension>
        <x15:webExtension appRef="{2AF3101B-E5B5-41AE-BC28-0A2D300C4E45}">
          <xm:f>Sheet1!$F$2:$F$9</xm:f>
        </x15:webExtension>
        <x15:webExtension appRef="{A6DC30AA-13E0-4EF7-B2F7-A6E30F6856C9}">
          <xm:f>Sheet1!$F$2:$F$151</xm:f>
        </x15:webExtension>
        <x15:webExtension appRef="{0FE8EEF5-4D5D-4016-962E-688094C0D812}">
          <xm:f>Sheet1!$F$2</xm:f>
        </x15:webExtension>
        <x15:webExtension appRef="{15D16B97-582E-48A0-B0DD-620E8F53E5D5}">
          <xm:f>Sheet1!1:1048576</xm:f>
        </x15:webExtension>
        <x15:webExtension appRef="{7016A906-713E-4E94-9F35-28B6B1BE3F41}">
          <xm:f>Sheet1!XFD1048550:XFD1048575</xm:f>
        </x15:webExtension>
        <x15:webExtension appRef="{A1FB2487-DB3A-451B-8555-9FE00DFE6C5D}">
          <xm:f>Sheet1!F2</xm:f>
        </x15:webExtension>
        <x15:webExtension appRef="{4FDEFB4E-89F4-47E3-8352-5E90F43A03B1}">
          <xm:f>Sheet1!J2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vardhan reddy Kasireddy</dc:creator>
  <cp:lastModifiedBy>Harsha vardhan reddy Kasireddy</cp:lastModifiedBy>
  <dcterms:created xsi:type="dcterms:W3CDTF">2024-03-18T18:44:53Z</dcterms:created>
  <dcterms:modified xsi:type="dcterms:W3CDTF">2024-03-20T23:29:33Z</dcterms:modified>
</cp:coreProperties>
</file>