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ulture experiments\"/>
    </mc:Choice>
  </mc:AlternateContent>
  <xr:revisionPtr revIDLastSave="0" documentId="13_ncr:1_{34227D33-FA92-4A9C-8038-E64AD138517D}" xr6:coauthVersionLast="47" xr6:coauthVersionMax="47" xr10:uidLastSave="{00000000-0000-0000-0000-000000000000}"/>
  <bookViews>
    <workbookView xWindow="-120" yWindow="-120" windowWidth="20730" windowHeight="11310" activeTab="1" xr2:uid="{8B1ECCD5-5DE0-4A1A-BDC6-55731B894963}"/>
  </bookViews>
  <sheets>
    <sheet name="RFP" sheetId="3" r:id="rId1"/>
    <sheet name="GF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4" l="1"/>
  <c r="Y5" i="4"/>
  <c r="Y6" i="4"/>
  <c r="Y7" i="4"/>
  <c r="Y8" i="4"/>
  <c r="Y9" i="4"/>
  <c r="Y10" i="4"/>
  <c r="Y11" i="4"/>
  <c r="Y12" i="4"/>
  <c r="Y13" i="4"/>
  <c r="Y3" i="4"/>
  <c r="X4" i="4"/>
  <c r="X5" i="4"/>
  <c r="X6" i="4"/>
  <c r="X7" i="4"/>
  <c r="X8" i="4"/>
  <c r="X9" i="4"/>
  <c r="X10" i="4"/>
  <c r="X11" i="4"/>
  <c r="X12" i="4"/>
  <c r="X13" i="4"/>
  <c r="X3" i="4"/>
  <c r="W4" i="4"/>
  <c r="W5" i="4"/>
  <c r="W6" i="4"/>
  <c r="W7" i="4"/>
  <c r="W8" i="4"/>
  <c r="W9" i="4"/>
  <c r="W10" i="4"/>
  <c r="W11" i="4"/>
  <c r="W12" i="4"/>
  <c r="W13" i="4"/>
  <c r="W3" i="4"/>
  <c r="V4" i="4"/>
  <c r="V5" i="4"/>
  <c r="V6" i="4"/>
  <c r="V7" i="4"/>
  <c r="V8" i="4"/>
  <c r="V9" i="4"/>
  <c r="V10" i="4"/>
  <c r="V11" i="4"/>
  <c r="V12" i="4"/>
  <c r="V13" i="4"/>
  <c r="V3" i="4"/>
  <c r="Q4" i="4"/>
  <c r="Q5" i="4"/>
  <c r="Q6" i="4"/>
  <c r="Q7" i="4"/>
  <c r="Q8" i="4"/>
  <c r="Q9" i="4"/>
  <c r="Q10" i="4"/>
  <c r="Q11" i="4"/>
  <c r="Q12" i="4"/>
  <c r="Q13" i="4"/>
  <c r="Q3" i="4"/>
  <c r="P4" i="4"/>
  <c r="P5" i="4"/>
  <c r="P6" i="4"/>
  <c r="P7" i="4"/>
  <c r="P8" i="4"/>
  <c r="P9" i="4"/>
  <c r="P10" i="4"/>
  <c r="P11" i="4"/>
  <c r="P12" i="4"/>
  <c r="P13" i="4"/>
  <c r="P3" i="4"/>
  <c r="O4" i="4"/>
  <c r="O5" i="4"/>
  <c r="O6" i="4"/>
  <c r="O7" i="4"/>
  <c r="O8" i="4"/>
  <c r="O9" i="4"/>
  <c r="O10" i="4"/>
  <c r="O11" i="4"/>
  <c r="O12" i="4"/>
  <c r="O13" i="4"/>
  <c r="O3" i="4"/>
  <c r="N4" i="4"/>
  <c r="N5" i="4"/>
  <c r="N6" i="4"/>
  <c r="N7" i="4"/>
  <c r="N8" i="4"/>
  <c r="N9" i="4"/>
  <c r="N10" i="4"/>
  <c r="N11" i="4"/>
  <c r="N12" i="4"/>
  <c r="N13" i="4"/>
  <c r="N3" i="4"/>
  <c r="I4" i="4"/>
  <c r="I5" i="4"/>
  <c r="I6" i="4"/>
  <c r="I7" i="4"/>
  <c r="I8" i="4"/>
  <c r="I9" i="4"/>
  <c r="I10" i="4"/>
  <c r="I11" i="4"/>
  <c r="I12" i="4"/>
  <c r="I13" i="4"/>
  <c r="I3" i="4"/>
  <c r="H4" i="4"/>
  <c r="H5" i="4"/>
  <c r="H6" i="4"/>
  <c r="H7" i="4"/>
  <c r="H8" i="4"/>
  <c r="H9" i="4"/>
  <c r="H10" i="4"/>
  <c r="H11" i="4"/>
  <c r="H12" i="4"/>
  <c r="H13" i="4"/>
  <c r="H3" i="4"/>
  <c r="G4" i="4"/>
  <c r="G5" i="4"/>
  <c r="G6" i="4"/>
  <c r="G7" i="4"/>
  <c r="G8" i="4"/>
  <c r="G9" i="4"/>
  <c r="G10" i="4"/>
  <c r="G11" i="4"/>
  <c r="G12" i="4"/>
  <c r="G13" i="4"/>
  <c r="G3" i="4"/>
  <c r="F4" i="4"/>
  <c r="F5" i="4"/>
  <c r="F6" i="4"/>
  <c r="F7" i="4"/>
  <c r="F8" i="4"/>
  <c r="F9" i="4"/>
  <c r="F10" i="4"/>
  <c r="F11" i="4"/>
  <c r="F12" i="4"/>
  <c r="F13" i="4"/>
  <c r="F3" i="4"/>
  <c r="Y4" i="3"/>
  <c r="Y5" i="3"/>
  <c r="Y6" i="3"/>
  <c r="Y7" i="3"/>
  <c r="Y8" i="3"/>
  <c r="Y9" i="3"/>
  <c r="Y10" i="3"/>
  <c r="Y11" i="3"/>
  <c r="Y12" i="3"/>
  <c r="Y13" i="3"/>
  <c r="Y3" i="3"/>
  <c r="X4" i="3"/>
  <c r="X5" i="3"/>
  <c r="X6" i="3"/>
  <c r="X7" i="3"/>
  <c r="X8" i="3"/>
  <c r="X9" i="3"/>
  <c r="X10" i="3"/>
  <c r="X11" i="3"/>
  <c r="X12" i="3"/>
  <c r="X13" i="3"/>
  <c r="X3" i="3"/>
  <c r="W4" i="3"/>
  <c r="W5" i="3"/>
  <c r="W6" i="3"/>
  <c r="W7" i="3"/>
  <c r="W8" i="3"/>
  <c r="W9" i="3"/>
  <c r="W10" i="3"/>
  <c r="W11" i="3"/>
  <c r="W12" i="3"/>
  <c r="W13" i="3"/>
  <c r="W3" i="3"/>
  <c r="V4" i="3"/>
  <c r="V5" i="3"/>
  <c r="V6" i="3"/>
  <c r="V7" i="3"/>
  <c r="V8" i="3"/>
  <c r="V9" i="3"/>
  <c r="V10" i="3"/>
  <c r="V11" i="3"/>
  <c r="V12" i="3"/>
  <c r="V13" i="3"/>
  <c r="V3" i="3"/>
  <c r="Q4" i="3"/>
  <c r="Q5" i="3"/>
  <c r="Q6" i="3"/>
  <c r="Q7" i="3"/>
  <c r="Q8" i="3"/>
  <c r="Q9" i="3"/>
  <c r="Q10" i="3"/>
  <c r="Q11" i="3"/>
  <c r="Q12" i="3"/>
  <c r="Q13" i="3"/>
  <c r="Q3" i="3"/>
  <c r="P4" i="3"/>
  <c r="P5" i="3"/>
  <c r="P6" i="3"/>
  <c r="P7" i="3"/>
  <c r="P8" i="3"/>
  <c r="P9" i="3"/>
  <c r="P10" i="3"/>
  <c r="P11" i="3"/>
  <c r="P12" i="3"/>
  <c r="P13" i="3"/>
  <c r="P3" i="3"/>
  <c r="O4" i="3"/>
  <c r="O5" i="3"/>
  <c r="O6" i="3"/>
  <c r="O7" i="3"/>
  <c r="O8" i="3"/>
  <c r="O9" i="3"/>
  <c r="O10" i="3"/>
  <c r="O11" i="3"/>
  <c r="O12" i="3"/>
  <c r="O13" i="3"/>
  <c r="O3" i="3"/>
  <c r="N4" i="3"/>
  <c r="N5" i="3"/>
  <c r="N6" i="3"/>
  <c r="N7" i="3"/>
  <c r="N8" i="3"/>
  <c r="N9" i="3"/>
  <c r="N10" i="3"/>
  <c r="N11" i="3"/>
  <c r="N12" i="3"/>
  <c r="N13" i="3"/>
  <c r="N3" i="3"/>
  <c r="I13" i="3"/>
  <c r="I4" i="3"/>
  <c r="I5" i="3"/>
  <c r="I6" i="3"/>
  <c r="I7" i="3"/>
  <c r="I8" i="3"/>
  <c r="I9" i="3"/>
  <c r="I10" i="3"/>
  <c r="I11" i="3"/>
  <c r="I12" i="3"/>
  <c r="I3" i="3"/>
  <c r="H4" i="3"/>
  <c r="H5" i="3"/>
  <c r="H6" i="3"/>
  <c r="H7" i="3"/>
  <c r="H8" i="3"/>
  <c r="H9" i="3"/>
  <c r="H10" i="3"/>
  <c r="H11" i="3"/>
  <c r="H12" i="3"/>
  <c r="H13" i="3"/>
  <c r="H3" i="3"/>
  <c r="G4" i="3"/>
  <c r="G5" i="3"/>
  <c r="G6" i="3"/>
  <c r="G7" i="3"/>
  <c r="G8" i="3"/>
  <c r="G9" i="3"/>
  <c r="G10" i="3"/>
  <c r="G11" i="3"/>
  <c r="G12" i="3"/>
  <c r="G13" i="3"/>
  <c r="G3" i="3"/>
  <c r="F4" i="3"/>
  <c r="F5" i="3"/>
  <c r="F6" i="3"/>
  <c r="F7" i="3"/>
  <c r="F8" i="3"/>
  <c r="F9" i="3"/>
  <c r="F10" i="3"/>
  <c r="F11" i="3"/>
  <c r="F12" i="3"/>
  <c r="F13" i="3"/>
  <c r="F3" i="3"/>
</calcChain>
</file>

<file path=xl/sharedStrings.xml><?xml version="1.0" encoding="utf-8"?>
<sst xmlns="http://schemas.openxmlformats.org/spreadsheetml/2006/main" count="14" uniqueCount="5">
  <si>
    <t>O3 RFP + A13 GFP</t>
  </si>
  <si>
    <t>Day</t>
  </si>
  <si>
    <t>O3 GFP + RFP</t>
  </si>
  <si>
    <t>A13 GFP + RFP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</si>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</sst>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AD2E-B1E6-4E78-9EED-EF470AB629DE}">
  <dimension ref="A1:Y13"/>
  <sheetViews>
    <sheetView topLeftCell="G1" workbookViewId="0">
      <selection activeCell="X16" sqref="X16"/>
    </sheetView>
  </sheetViews>
  <sheetFormatPr defaultRowHeight="15" x14ac:dyDescent="0.25"/>
  <cols>
    <col min="1" max="1" width="9.7109375" style="3" customWidth="1"/>
    <col min="2" max="5" width="9.140625" style="1"/>
    <col min="6" max="8" width="9.140625" style="3"/>
    <col min="9" max="9" width="11.7109375" style="3" customWidth="1"/>
    <col min="10" max="13" width="9.140625" style="1"/>
    <col min="14" max="16" width="9.140625" style="3"/>
    <col min="17" max="17" width="11" style="3" customWidth="1"/>
    <col min="22" max="22" width="9.140625" style="3"/>
    <col min="23" max="23" width="11.140625" style="8" customWidth="1"/>
    <col min="24" max="24" width="9.140625" style="8"/>
    <col min="25" max="25" width="9.140625" style="3"/>
  </cols>
  <sheetData>
    <row r="1" spans="1:25" s="2" customFormat="1" ht="15.75" thickBot="1" x14ac:dyDescent="0.3">
      <c r="A1" s="4" t="s">
        <v>1</v>
      </c>
      <c r="B1" s="5" t="s">
        <v>2</v>
      </c>
      <c r="C1" s="6"/>
      <c r="D1" s="6"/>
      <c r="E1" s="7"/>
      <c r="F1" s="5" t="s">
        <v>4</v>
      </c>
      <c r="G1" s="6"/>
      <c r="H1" s="6"/>
      <c r="I1" s="7"/>
      <c r="J1" s="5" t="s">
        <v>3</v>
      </c>
      <c r="K1" s="6"/>
      <c r="L1" s="6"/>
      <c r="M1" s="7"/>
      <c r="N1" s="5" t="s">
        <v>4</v>
      </c>
      <c r="O1" s="6"/>
      <c r="P1" s="6"/>
      <c r="Q1" s="7"/>
      <c r="R1" s="5" t="s">
        <v>0</v>
      </c>
      <c r="S1" s="6"/>
      <c r="T1" s="6"/>
      <c r="U1" s="6"/>
      <c r="V1" s="5" t="s">
        <v>4</v>
      </c>
      <c r="W1" s="6"/>
      <c r="X1" s="6"/>
      <c r="Y1" s="6"/>
    </row>
    <row r="2" spans="1:25" x14ac:dyDescent="0.25">
      <c r="A2" s="3">
        <v>0</v>
      </c>
      <c r="B2" s="1">
        <v>20</v>
      </c>
      <c r="C2" s="1">
        <v>-27.199999999999818</v>
      </c>
      <c r="D2" s="1">
        <v>155.80000000000018</v>
      </c>
      <c r="E2" s="1">
        <v>45.800000000000182</v>
      </c>
      <c r="J2">
        <v>204.80000000000018</v>
      </c>
      <c r="K2">
        <v>229.80000000000018</v>
      </c>
      <c r="L2">
        <v>108.80000000000018</v>
      </c>
      <c r="M2">
        <v>242.80000000000018</v>
      </c>
      <c r="R2">
        <v>-8.1999999999998181</v>
      </c>
      <c r="S2">
        <v>-53.199999999999818</v>
      </c>
      <c r="T2">
        <v>-37.199999999999818</v>
      </c>
      <c r="U2">
        <v>-93.199999999999818</v>
      </c>
    </row>
    <row r="3" spans="1:25" x14ac:dyDescent="0.25">
      <c r="A3" s="3">
        <v>1</v>
      </c>
      <c r="B3">
        <v>132</v>
      </c>
      <c r="C3">
        <v>101</v>
      </c>
      <c r="D3">
        <v>124</v>
      </c>
      <c r="E3">
        <v>133</v>
      </c>
      <c r="F3" s="3">
        <f>B3/132</f>
        <v>1</v>
      </c>
      <c r="G3" s="3">
        <f>C3/101</f>
        <v>1</v>
      </c>
      <c r="H3" s="3">
        <f>D3/124</f>
        <v>1</v>
      </c>
      <c r="I3" s="3">
        <f>E3/133</f>
        <v>1</v>
      </c>
      <c r="J3">
        <v>348</v>
      </c>
      <c r="K3">
        <v>501</v>
      </c>
      <c r="L3">
        <v>457</v>
      </c>
      <c r="M3">
        <v>513</v>
      </c>
      <c r="N3" s="3">
        <f>J3/348</f>
        <v>1</v>
      </c>
      <c r="O3" s="3">
        <f>K3/501</f>
        <v>1</v>
      </c>
      <c r="P3" s="3">
        <f>L3/457</f>
        <v>1</v>
      </c>
      <c r="Q3" s="3">
        <f>M3/513</f>
        <v>1</v>
      </c>
      <c r="R3">
        <v>113</v>
      </c>
      <c r="S3">
        <v>185</v>
      </c>
      <c r="T3">
        <v>171</v>
      </c>
      <c r="U3">
        <v>107</v>
      </c>
      <c r="V3" s="3">
        <f>R3/113</f>
        <v>1</v>
      </c>
      <c r="W3" s="8">
        <f>S3/185</f>
        <v>1</v>
      </c>
      <c r="X3" s="8">
        <f>T3/171</f>
        <v>1</v>
      </c>
      <c r="Y3" s="3">
        <f>U3/107</f>
        <v>1</v>
      </c>
    </row>
    <row r="4" spans="1:25" x14ac:dyDescent="0.25">
      <c r="A4" s="3">
        <v>3</v>
      </c>
      <c r="B4">
        <v>128.69999999999999</v>
      </c>
      <c r="C4">
        <v>83.699999999999989</v>
      </c>
      <c r="D4">
        <v>165.7</v>
      </c>
      <c r="E4">
        <v>141.69999999999999</v>
      </c>
      <c r="F4" s="3">
        <f t="shared" ref="F4:F13" si="0">B4/132</f>
        <v>0.97499999999999987</v>
      </c>
      <c r="G4" s="3">
        <f t="shared" ref="G4:G13" si="1">C4/101</f>
        <v>0.82871287128712856</v>
      </c>
      <c r="H4" s="3">
        <f t="shared" ref="H4:H13" si="2">D4/124</f>
        <v>1.3362903225806451</v>
      </c>
      <c r="I4" s="3">
        <f t="shared" ref="I4:I13" si="3">E4/133</f>
        <v>1.0654135338345865</v>
      </c>
      <c r="J4">
        <v>236.7</v>
      </c>
      <c r="K4">
        <v>502.7</v>
      </c>
      <c r="L4">
        <v>659.7</v>
      </c>
      <c r="M4">
        <v>527.70000000000005</v>
      </c>
      <c r="N4" s="3">
        <f t="shared" ref="N4:N13" si="4">J4/348</f>
        <v>0.68017241379310345</v>
      </c>
      <c r="O4" s="3">
        <f t="shared" ref="O4:O13" si="5">K4/501</f>
        <v>1.0033932135728543</v>
      </c>
      <c r="P4" s="3">
        <f t="shared" ref="P4:P13" si="6">L4/457</f>
        <v>1.4435448577680525</v>
      </c>
      <c r="Q4" s="3">
        <f t="shared" ref="Q4:Q13" si="7">M4/513</f>
        <v>1.0286549707602339</v>
      </c>
      <c r="R4">
        <v>145.69999999999999</v>
      </c>
      <c r="S4">
        <v>104.69999999999999</v>
      </c>
      <c r="T4">
        <v>198.7</v>
      </c>
      <c r="U4">
        <v>110.69999999999999</v>
      </c>
      <c r="V4" s="3">
        <f t="shared" ref="V4:V13" si="8">R4/113</f>
        <v>1.2893805309734512</v>
      </c>
      <c r="W4" s="8">
        <f t="shared" ref="W4:W13" si="9">S4/185</f>
        <v>0.56594594594594594</v>
      </c>
      <c r="X4" s="8">
        <f t="shared" ref="X4:X13" si="10">T4/171</f>
        <v>1.1619883040935672</v>
      </c>
      <c r="Y4" s="3">
        <f t="shared" ref="Y4:Y13" si="11">U4/107</f>
        <v>1.0345794392523364</v>
      </c>
    </row>
    <row r="5" spans="1:25" x14ac:dyDescent="0.25">
      <c r="A5" s="3">
        <v>7</v>
      </c>
      <c r="B5" s="1">
        <v>590.70000000000005</v>
      </c>
      <c r="C5" s="1">
        <v>533.70000000000005</v>
      </c>
      <c r="D5" s="1">
        <v>717.7</v>
      </c>
      <c r="E5" s="1">
        <v>682.7</v>
      </c>
      <c r="F5" s="3">
        <f t="shared" si="0"/>
        <v>4.4750000000000005</v>
      </c>
      <c r="G5" s="3">
        <f t="shared" si="1"/>
        <v>5.2841584158415849</v>
      </c>
      <c r="H5" s="3">
        <f t="shared" si="2"/>
        <v>5.7879032258064518</v>
      </c>
      <c r="I5" s="3">
        <f t="shared" si="3"/>
        <v>5.1330827067669178</v>
      </c>
      <c r="J5" s="1">
        <v>1504.7</v>
      </c>
      <c r="K5" s="1">
        <v>2092.6999999999998</v>
      </c>
      <c r="L5" s="1">
        <v>2233.6999999999998</v>
      </c>
      <c r="M5" s="1">
        <v>2281.6999999999998</v>
      </c>
      <c r="N5" s="3">
        <f t="shared" si="4"/>
        <v>4.3238505747126439</v>
      </c>
      <c r="O5" s="3">
        <f t="shared" si="5"/>
        <v>4.177045908183632</v>
      </c>
      <c r="P5" s="3">
        <f t="shared" si="6"/>
        <v>4.8877461706783363</v>
      </c>
      <c r="Q5" s="3">
        <f t="shared" si="7"/>
        <v>4.4477582846003898</v>
      </c>
      <c r="R5">
        <v>455.7</v>
      </c>
      <c r="S5">
        <v>631.70000000000005</v>
      </c>
      <c r="T5">
        <v>595.70000000000005</v>
      </c>
      <c r="U5">
        <v>367.7</v>
      </c>
      <c r="V5" s="3">
        <f t="shared" si="8"/>
        <v>4.0327433628318587</v>
      </c>
      <c r="W5" s="8">
        <f t="shared" si="9"/>
        <v>3.414594594594595</v>
      </c>
      <c r="X5" s="8">
        <f t="shared" si="10"/>
        <v>3.4836257309941523</v>
      </c>
      <c r="Y5" s="3">
        <f t="shared" si="11"/>
        <v>3.4364485981308408</v>
      </c>
    </row>
    <row r="6" spans="1:25" x14ac:dyDescent="0.25">
      <c r="A6" s="3">
        <v>8</v>
      </c>
      <c r="B6" s="1">
        <v>798</v>
      </c>
      <c r="C6" s="1">
        <v>669</v>
      </c>
      <c r="D6" s="1">
        <v>824</v>
      </c>
      <c r="E6" s="1">
        <v>904</v>
      </c>
      <c r="F6" s="3">
        <f t="shared" si="0"/>
        <v>6.0454545454545459</v>
      </c>
      <c r="G6" s="3">
        <f t="shared" si="1"/>
        <v>6.6237623762376234</v>
      </c>
      <c r="H6" s="3">
        <f t="shared" si="2"/>
        <v>6.645161290322581</v>
      </c>
      <c r="I6" s="3">
        <f t="shared" si="3"/>
        <v>6.7969924812030076</v>
      </c>
      <c r="J6" s="1">
        <v>2796</v>
      </c>
      <c r="K6" s="1">
        <v>3160</v>
      </c>
      <c r="L6" s="1">
        <v>3166</v>
      </c>
      <c r="M6" s="1">
        <v>2928</v>
      </c>
      <c r="N6" s="3">
        <f t="shared" si="4"/>
        <v>8.0344827586206904</v>
      </c>
      <c r="O6" s="3">
        <f t="shared" si="5"/>
        <v>6.3073852295409178</v>
      </c>
      <c r="P6" s="3">
        <f t="shared" si="6"/>
        <v>6.927789934354486</v>
      </c>
      <c r="Q6" s="3">
        <f t="shared" si="7"/>
        <v>5.7076023391812862</v>
      </c>
      <c r="R6">
        <v>607</v>
      </c>
      <c r="S6">
        <v>787</v>
      </c>
      <c r="T6">
        <v>649</v>
      </c>
      <c r="U6">
        <v>492</v>
      </c>
      <c r="V6" s="3">
        <f t="shared" si="8"/>
        <v>5.3716814159292037</v>
      </c>
      <c r="W6" s="8">
        <f t="shared" si="9"/>
        <v>4.2540540540540537</v>
      </c>
      <c r="X6" s="8">
        <f t="shared" si="10"/>
        <v>3.7953216374269005</v>
      </c>
      <c r="Y6" s="3">
        <f t="shared" si="11"/>
        <v>4.5981308411214954</v>
      </c>
    </row>
    <row r="7" spans="1:25" x14ac:dyDescent="0.25">
      <c r="A7" s="3">
        <v>9</v>
      </c>
      <c r="B7" s="1">
        <v>993.2</v>
      </c>
      <c r="C7" s="1">
        <v>782.2</v>
      </c>
      <c r="D7" s="1">
        <v>1109.2</v>
      </c>
      <c r="E7" s="1">
        <v>1196.2</v>
      </c>
      <c r="F7" s="3">
        <f t="shared" si="0"/>
        <v>7.5242424242424244</v>
      </c>
      <c r="G7" s="3">
        <f t="shared" si="1"/>
        <v>7.7445544554455452</v>
      </c>
      <c r="H7" s="3">
        <f t="shared" si="2"/>
        <v>8.9451612903225808</v>
      </c>
      <c r="I7" s="3">
        <f t="shared" si="3"/>
        <v>8.9939849624060155</v>
      </c>
      <c r="J7" s="1">
        <v>2696.2</v>
      </c>
      <c r="K7" s="1">
        <v>3242.2</v>
      </c>
      <c r="L7" s="1">
        <v>3741.2</v>
      </c>
      <c r="M7" s="1">
        <v>3371.2</v>
      </c>
      <c r="N7" s="3">
        <f t="shared" si="4"/>
        <v>7.7477011494252865</v>
      </c>
      <c r="O7" s="3">
        <f t="shared" si="5"/>
        <v>6.4714570858283427</v>
      </c>
      <c r="P7" s="3">
        <f t="shared" si="6"/>
        <v>8.1864332603938728</v>
      </c>
      <c r="Q7" s="3">
        <f t="shared" si="7"/>
        <v>6.5715399610136451</v>
      </c>
      <c r="R7">
        <v>568.20000000000005</v>
      </c>
      <c r="S7">
        <v>868.2</v>
      </c>
      <c r="T7">
        <v>634.20000000000005</v>
      </c>
      <c r="U7">
        <v>607.20000000000005</v>
      </c>
      <c r="V7" s="3">
        <f t="shared" si="8"/>
        <v>5.0283185840707967</v>
      </c>
      <c r="W7" s="8">
        <f t="shared" si="9"/>
        <v>4.6929729729729734</v>
      </c>
      <c r="X7" s="8">
        <f t="shared" si="10"/>
        <v>3.7087719298245618</v>
      </c>
      <c r="Y7" s="3">
        <f t="shared" si="11"/>
        <v>5.6747663551401875</v>
      </c>
    </row>
    <row r="8" spans="1:25" x14ac:dyDescent="0.25">
      <c r="A8" s="3">
        <v>10</v>
      </c>
      <c r="B8" s="1">
        <v>958.3</v>
      </c>
      <c r="C8" s="1">
        <v>891.3</v>
      </c>
      <c r="D8" s="1">
        <v>1252.3</v>
      </c>
      <c r="E8" s="1">
        <v>1350.3</v>
      </c>
      <c r="F8" s="3">
        <f t="shared" si="0"/>
        <v>7.2598484848484848</v>
      </c>
      <c r="G8" s="3">
        <f t="shared" si="1"/>
        <v>8.824752475247525</v>
      </c>
      <c r="H8" s="3">
        <f t="shared" si="2"/>
        <v>10.099193548387097</v>
      </c>
      <c r="I8" s="3">
        <f t="shared" si="3"/>
        <v>10.152631578947368</v>
      </c>
      <c r="J8" s="1">
        <v>3016.3</v>
      </c>
      <c r="K8" s="1">
        <v>3222.3</v>
      </c>
      <c r="L8" s="1">
        <v>3749.3</v>
      </c>
      <c r="M8" s="1">
        <v>3160.3</v>
      </c>
      <c r="N8" s="3">
        <f t="shared" si="4"/>
        <v>8.6675287356321853</v>
      </c>
      <c r="O8" s="3">
        <f t="shared" si="5"/>
        <v>6.431736526946108</v>
      </c>
      <c r="P8" s="3">
        <f t="shared" si="6"/>
        <v>8.2041575492341359</v>
      </c>
      <c r="Q8" s="3">
        <f t="shared" si="7"/>
        <v>6.1604288499025346</v>
      </c>
      <c r="R8">
        <v>553.29999999999995</v>
      </c>
      <c r="S8">
        <v>854.3</v>
      </c>
      <c r="T8">
        <v>547.29999999999995</v>
      </c>
      <c r="U8">
        <v>627.29999999999995</v>
      </c>
      <c r="V8" s="3">
        <f t="shared" si="8"/>
        <v>4.89646017699115</v>
      </c>
      <c r="W8" s="8">
        <f t="shared" si="9"/>
        <v>4.617837837837838</v>
      </c>
      <c r="X8" s="8">
        <f t="shared" si="10"/>
        <v>3.2005847953216371</v>
      </c>
      <c r="Y8" s="3">
        <f t="shared" si="11"/>
        <v>5.8626168224299064</v>
      </c>
    </row>
    <row r="9" spans="1:25" x14ac:dyDescent="0.25">
      <c r="A9" s="3">
        <v>11</v>
      </c>
      <c r="B9" s="1">
        <v>1565.8</v>
      </c>
      <c r="C9" s="1">
        <v>1338.8</v>
      </c>
      <c r="D9" s="1">
        <v>1728.8</v>
      </c>
      <c r="E9" s="1">
        <v>1718.8</v>
      </c>
      <c r="F9" s="3">
        <f t="shared" si="0"/>
        <v>11.862121212121211</v>
      </c>
      <c r="G9" s="3">
        <f t="shared" si="1"/>
        <v>13.255445544554455</v>
      </c>
      <c r="H9" s="3">
        <f t="shared" si="2"/>
        <v>13.941935483870967</v>
      </c>
      <c r="I9" s="3">
        <f t="shared" si="3"/>
        <v>12.923308270676692</v>
      </c>
      <c r="J9" s="1">
        <v>3804.8</v>
      </c>
      <c r="K9" s="1">
        <v>4011.8</v>
      </c>
      <c r="L9" s="1">
        <v>4292.8</v>
      </c>
      <c r="M9" s="1">
        <v>3939.8</v>
      </c>
      <c r="N9" s="3">
        <f t="shared" si="4"/>
        <v>10.933333333333334</v>
      </c>
      <c r="O9" s="3">
        <f t="shared" si="5"/>
        <v>8.0075848303393222</v>
      </c>
      <c r="P9" s="3">
        <f t="shared" si="6"/>
        <v>9.3934354485776801</v>
      </c>
      <c r="Q9" s="3">
        <f t="shared" si="7"/>
        <v>7.6799220272904485</v>
      </c>
      <c r="R9">
        <v>700.8</v>
      </c>
      <c r="S9">
        <v>858.8</v>
      </c>
      <c r="T9">
        <v>542.79999999999995</v>
      </c>
      <c r="U9">
        <v>594.79999999999995</v>
      </c>
      <c r="V9" s="3">
        <f t="shared" si="8"/>
        <v>6.2017699115044245</v>
      </c>
      <c r="W9" s="8">
        <f t="shared" si="9"/>
        <v>4.6421621621621618</v>
      </c>
      <c r="X9" s="8">
        <f t="shared" si="10"/>
        <v>3.174269005847953</v>
      </c>
      <c r="Y9" s="3">
        <f t="shared" si="11"/>
        <v>5.5588785046728963</v>
      </c>
    </row>
    <row r="10" spans="1:25" x14ac:dyDescent="0.25">
      <c r="A10" s="3">
        <v>13</v>
      </c>
      <c r="B10" s="1">
        <v>2753.5</v>
      </c>
      <c r="C10" s="1">
        <v>1954.5</v>
      </c>
      <c r="D10" s="1">
        <v>2656.5</v>
      </c>
      <c r="E10" s="1">
        <v>2451.5</v>
      </c>
      <c r="F10" s="3">
        <f t="shared" si="0"/>
        <v>20.859848484848484</v>
      </c>
      <c r="G10" s="3">
        <f t="shared" si="1"/>
        <v>19.35148514851485</v>
      </c>
      <c r="H10" s="3">
        <f t="shared" si="2"/>
        <v>21.423387096774192</v>
      </c>
      <c r="I10" s="3">
        <f t="shared" si="3"/>
        <v>18.43233082706767</v>
      </c>
      <c r="J10" s="1">
        <v>5853.5</v>
      </c>
      <c r="K10" s="1">
        <v>5785.5</v>
      </c>
      <c r="L10" s="1">
        <v>6386.5</v>
      </c>
      <c r="M10" s="1">
        <v>6202.5</v>
      </c>
      <c r="N10" s="3">
        <f t="shared" si="4"/>
        <v>16.820402298850574</v>
      </c>
      <c r="O10" s="3">
        <f t="shared" si="5"/>
        <v>11.547904191616766</v>
      </c>
      <c r="P10" s="3">
        <f t="shared" si="6"/>
        <v>13.974835886214443</v>
      </c>
      <c r="Q10" s="3">
        <f t="shared" si="7"/>
        <v>12.090643274853802</v>
      </c>
      <c r="R10">
        <v>931.5</v>
      </c>
      <c r="S10">
        <v>1354.5</v>
      </c>
      <c r="T10">
        <v>844.5</v>
      </c>
      <c r="U10">
        <v>1006.5</v>
      </c>
      <c r="V10" s="3">
        <f t="shared" si="8"/>
        <v>8.2433628318584073</v>
      </c>
      <c r="W10" s="8">
        <f t="shared" si="9"/>
        <v>7.3216216216216212</v>
      </c>
      <c r="X10" s="8">
        <f t="shared" si="10"/>
        <v>4.9385964912280702</v>
      </c>
      <c r="Y10" s="3">
        <f t="shared" si="11"/>
        <v>9.4065420560747661</v>
      </c>
    </row>
    <row r="11" spans="1:25" x14ac:dyDescent="0.25">
      <c r="A11" s="3">
        <v>14</v>
      </c>
      <c r="B11" s="1">
        <v>2884.3</v>
      </c>
      <c r="C11" s="1">
        <v>2804.3</v>
      </c>
      <c r="D11" s="1">
        <v>3267.3</v>
      </c>
      <c r="E11" s="1">
        <v>2961.3</v>
      </c>
      <c r="F11" s="3">
        <f t="shared" si="0"/>
        <v>21.850757575757576</v>
      </c>
      <c r="G11" s="3">
        <f t="shared" si="1"/>
        <v>27.765346534653467</v>
      </c>
      <c r="H11" s="3">
        <f t="shared" si="2"/>
        <v>26.349193548387099</v>
      </c>
      <c r="I11" s="3">
        <f t="shared" si="3"/>
        <v>22.26541353383459</v>
      </c>
      <c r="J11" s="1">
        <v>6496.3</v>
      </c>
      <c r="K11" s="1">
        <v>6814.3</v>
      </c>
      <c r="L11" s="1">
        <v>6785.3</v>
      </c>
      <c r="M11" s="1">
        <v>6695.3</v>
      </c>
      <c r="N11" s="3">
        <f t="shared" si="4"/>
        <v>18.667528735632185</v>
      </c>
      <c r="O11" s="3">
        <f t="shared" si="5"/>
        <v>13.601397205588823</v>
      </c>
      <c r="P11" s="3">
        <f t="shared" si="6"/>
        <v>14.847483588621445</v>
      </c>
      <c r="Q11" s="3">
        <f t="shared" si="7"/>
        <v>13.051267056530214</v>
      </c>
      <c r="R11">
        <v>816.3</v>
      </c>
      <c r="S11">
        <v>1282.3</v>
      </c>
      <c r="T11">
        <v>762.3</v>
      </c>
      <c r="U11">
        <v>851.3</v>
      </c>
      <c r="V11" s="3">
        <f t="shared" si="8"/>
        <v>7.2238938053097339</v>
      </c>
      <c r="W11" s="8">
        <f t="shared" si="9"/>
        <v>6.9313513513513509</v>
      </c>
      <c r="X11" s="8">
        <f t="shared" si="10"/>
        <v>4.4578947368421051</v>
      </c>
      <c r="Y11" s="3">
        <f t="shared" si="11"/>
        <v>7.9560747663551394</v>
      </c>
    </row>
    <row r="12" spans="1:25" x14ac:dyDescent="0.25">
      <c r="A12" s="3">
        <v>16</v>
      </c>
      <c r="B12" s="1">
        <v>3483.5</v>
      </c>
      <c r="C12" s="1">
        <v>3473.5</v>
      </c>
      <c r="D12" s="1">
        <v>3829.5</v>
      </c>
      <c r="E12" s="1">
        <v>3394.5</v>
      </c>
      <c r="F12" s="3">
        <f t="shared" si="0"/>
        <v>26.390151515151516</v>
      </c>
      <c r="G12" s="3">
        <f t="shared" si="1"/>
        <v>34.39108910891089</v>
      </c>
      <c r="H12" s="3">
        <f t="shared" si="2"/>
        <v>30.883064516129032</v>
      </c>
      <c r="I12" s="3">
        <f t="shared" si="3"/>
        <v>25.522556390977442</v>
      </c>
      <c r="J12" s="1">
        <v>5979.5</v>
      </c>
      <c r="K12" s="1">
        <v>6870.5</v>
      </c>
      <c r="L12" s="1">
        <v>6364.5</v>
      </c>
      <c r="M12" s="1">
        <v>6543.5</v>
      </c>
      <c r="N12" s="3">
        <f t="shared" si="4"/>
        <v>17.182471264367816</v>
      </c>
      <c r="O12" s="3">
        <f t="shared" si="5"/>
        <v>13.713572854291417</v>
      </c>
      <c r="P12" s="3">
        <f t="shared" si="6"/>
        <v>13.926695842450766</v>
      </c>
      <c r="Q12" s="3">
        <f t="shared" si="7"/>
        <v>12.755360623781677</v>
      </c>
      <c r="R12">
        <v>753.5</v>
      </c>
      <c r="S12">
        <v>1155.5</v>
      </c>
      <c r="T12">
        <v>722.5</v>
      </c>
      <c r="U12">
        <v>743.5</v>
      </c>
      <c r="V12" s="3">
        <f t="shared" si="8"/>
        <v>6.668141592920354</v>
      </c>
      <c r="W12" s="8">
        <f t="shared" si="9"/>
        <v>6.2459459459459463</v>
      </c>
      <c r="X12" s="8">
        <f t="shared" si="10"/>
        <v>4.2251461988304095</v>
      </c>
      <c r="Y12" s="3">
        <f t="shared" si="11"/>
        <v>6.9485981308411215</v>
      </c>
    </row>
    <row r="13" spans="1:25" x14ac:dyDescent="0.25">
      <c r="A13" s="3">
        <v>17</v>
      </c>
      <c r="B13" s="1">
        <v>4218.5</v>
      </c>
      <c r="C13" s="1">
        <v>4263.5</v>
      </c>
      <c r="D13" s="1">
        <v>4957.5</v>
      </c>
      <c r="E13" s="1">
        <v>3875.5</v>
      </c>
      <c r="F13" s="3">
        <f t="shared" si="0"/>
        <v>31.958333333333332</v>
      </c>
      <c r="G13" s="3">
        <f t="shared" si="1"/>
        <v>42.212871287128714</v>
      </c>
      <c r="H13" s="3">
        <f t="shared" si="2"/>
        <v>39.979838709677416</v>
      </c>
      <c r="I13" s="3">
        <f t="shared" si="3"/>
        <v>29.139097744360903</v>
      </c>
      <c r="J13" s="1">
        <v>6142.5</v>
      </c>
      <c r="K13" s="1">
        <v>7359.5</v>
      </c>
      <c r="L13" s="1">
        <v>6720.5</v>
      </c>
      <c r="M13" s="1">
        <v>6670.5</v>
      </c>
      <c r="N13" s="3">
        <f t="shared" si="4"/>
        <v>17.650862068965516</v>
      </c>
      <c r="O13" s="3">
        <f t="shared" si="5"/>
        <v>14.689620758483034</v>
      </c>
      <c r="P13" s="3">
        <f t="shared" si="6"/>
        <v>14.705689277899344</v>
      </c>
      <c r="Q13" s="3">
        <f t="shared" si="7"/>
        <v>13.002923976608187</v>
      </c>
      <c r="R13">
        <v>673.5</v>
      </c>
      <c r="S13">
        <v>978.5</v>
      </c>
      <c r="T13">
        <v>734.5</v>
      </c>
      <c r="U13">
        <v>693.5</v>
      </c>
      <c r="V13" s="3">
        <f t="shared" si="8"/>
        <v>5.9601769911504423</v>
      </c>
      <c r="W13" s="8">
        <f t="shared" si="9"/>
        <v>5.2891891891891891</v>
      </c>
      <c r="X13" s="8">
        <f t="shared" si="10"/>
        <v>4.295321637426901</v>
      </c>
      <c r="Y13" s="3">
        <f t="shared" si="11"/>
        <v>6.481308411214953</v>
      </c>
    </row>
  </sheetData>
  <mergeCells count="6">
    <mergeCell ref="V1:Y1"/>
    <mergeCell ref="B1:E1"/>
    <mergeCell ref="J1:M1"/>
    <mergeCell ref="R1:U1"/>
    <mergeCell ref="F1:I1"/>
    <mergeCell ref="N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AAFA-BB10-4D46-845F-8CC668688D67}">
  <dimension ref="A1:Y13"/>
  <sheetViews>
    <sheetView tabSelected="1" topLeftCell="G1" workbookViewId="0">
      <selection activeCell="Y3" sqref="Y3:Y13"/>
    </sheetView>
  </sheetViews>
  <sheetFormatPr defaultRowHeight="15" x14ac:dyDescent="0.25"/>
  <cols>
    <col min="1" max="1" width="9.140625" style="3"/>
    <col min="6" max="8" width="9.140625" style="3"/>
    <col min="9" max="9" width="11" style="3" customWidth="1"/>
    <col min="14" max="16" width="9.140625" style="3"/>
    <col min="17" max="17" width="11" style="3" customWidth="1"/>
    <col min="22" max="23" width="11.85546875" style="3" customWidth="1"/>
    <col min="24" max="25" width="9.140625" style="3"/>
  </cols>
  <sheetData>
    <row r="1" spans="1:25" s="2" customFormat="1" ht="15.75" thickBot="1" x14ac:dyDescent="0.3">
      <c r="A1" s="4" t="s">
        <v>1</v>
      </c>
      <c r="B1" s="5" t="s">
        <v>2</v>
      </c>
      <c r="C1" s="6"/>
      <c r="D1" s="6"/>
      <c r="E1" s="7"/>
      <c r="F1" s="5" t="s">
        <v>4</v>
      </c>
      <c r="G1" s="6"/>
      <c r="H1" s="6"/>
      <c r="I1" s="7"/>
      <c r="J1" s="5" t="s">
        <v>3</v>
      </c>
      <c r="K1" s="6"/>
      <c r="L1" s="6"/>
      <c r="M1" s="7"/>
      <c r="N1" s="5" t="s">
        <v>4</v>
      </c>
      <c r="O1" s="6"/>
      <c r="P1" s="6"/>
      <c r="Q1" s="7"/>
      <c r="R1" s="5" t="s">
        <v>0</v>
      </c>
      <c r="S1" s="6"/>
      <c r="T1" s="6"/>
      <c r="U1" s="6"/>
      <c r="V1" s="5" t="s">
        <v>4</v>
      </c>
      <c r="W1" s="6"/>
      <c r="X1" s="6"/>
      <c r="Y1" s="7"/>
    </row>
    <row r="2" spans="1:25" ht="15.75" customHeight="1" x14ac:dyDescent="0.25">
      <c r="A2" s="3">
        <v>0</v>
      </c>
      <c r="B2">
        <v>136</v>
      </c>
      <c r="C2">
        <v>183</v>
      </c>
      <c r="D2">
        <v>174</v>
      </c>
      <c r="E2">
        <v>217</v>
      </c>
      <c r="J2">
        <v>301</v>
      </c>
      <c r="K2">
        <v>353</v>
      </c>
      <c r="L2">
        <v>333</v>
      </c>
      <c r="M2">
        <v>451</v>
      </c>
      <c r="R2">
        <v>310</v>
      </c>
      <c r="S2">
        <v>364</v>
      </c>
      <c r="T2">
        <v>291</v>
      </c>
      <c r="U2">
        <v>304</v>
      </c>
    </row>
    <row r="3" spans="1:25" x14ac:dyDescent="0.25">
      <c r="A3" s="3">
        <v>1</v>
      </c>
      <c r="B3">
        <v>271.5</v>
      </c>
      <c r="C3">
        <v>282.5</v>
      </c>
      <c r="D3">
        <v>330.5</v>
      </c>
      <c r="E3">
        <v>350.5</v>
      </c>
      <c r="F3" s="3">
        <f>B3/271.5</f>
        <v>1</v>
      </c>
      <c r="G3" s="3">
        <f>C3/282.5</f>
        <v>1</v>
      </c>
      <c r="H3" s="3">
        <f>D3/330.5</f>
        <v>1</v>
      </c>
      <c r="I3" s="3">
        <f>E3/350.5</f>
        <v>1</v>
      </c>
      <c r="J3">
        <v>419.5</v>
      </c>
      <c r="K3">
        <v>528.5</v>
      </c>
      <c r="L3">
        <v>461.5</v>
      </c>
      <c r="M3">
        <v>599.5</v>
      </c>
      <c r="N3" s="3">
        <f>J3/419.5</f>
        <v>1</v>
      </c>
      <c r="O3" s="3">
        <f>K3/528.5</f>
        <v>1</v>
      </c>
      <c r="P3" s="3">
        <f>L3/461.5</f>
        <v>1</v>
      </c>
      <c r="Q3" s="3">
        <f>M3/599.5</f>
        <v>1</v>
      </c>
      <c r="R3">
        <v>417.5</v>
      </c>
      <c r="S3">
        <v>455.5</v>
      </c>
      <c r="T3">
        <v>415.5</v>
      </c>
      <c r="U3">
        <v>387.5</v>
      </c>
      <c r="V3" s="3">
        <f>R3/417.5</f>
        <v>1</v>
      </c>
      <c r="W3" s="3">
        <f>S3/455.5</f>
        <v>1</v>
      </c>
      <c r="X3" s="3">
        <f>T3/415.5</f>
        <v>1</v>
      </c>
      <c r="Y3" s="3">
        <f>U3/387.5</f>
        <v>1</v>
      </c>
    </row>
    <row r="4" spans="1:25" x14ac:dyDescent="0.25">
      <c r="A4" s="3">
        <v>3</v>
      </c>
      <c r="B4">
        <v>158.69999999999999</v>
      </c>
      <c r="C4">
        <v>216.7</v>
      </c>
      <c r="D4">
        <v>280.7</v>
      </c>
      <c r="E4">
        <v>308.7</v>
      </c>
      <c r="F4" s="3">
        <f t="shared" ref="F4:F13" si="0">B4/271.5</f>
        <v>0.58453038674033142</v>
      </c>
      <c r="G4" s="3">
        <f t="shared" ref="G4:G13" si="1">C4/282.5</f>
        <v>0.76707964601769907</v>
      </c>
      <c r="H4" s="3">
        <f t="shared" ref="H4:H13" si="2">D4/330.5</f>
        <v>0.84931921331316185</v>
      </c>
      <c r="I4" s="3">
        <f t="shared" ref="I4:I13" si="3">E4/350.5</f>
        <v>0.88074179743223957</v>
      </c>
      <c r="J4">
        <v>312.7</v>
      </c>
      <c r="K4">
        <v>548.70000000000005</v>
      </c>
      <c r="L4">
        <v>600.70000000000005</v>
      </c>
      <c r="M4">
        <v>579.70000000000005</v>
      </c>
      <c r="N4" s="3">
        <f t="shared" ref="N4:N13" si="4">J4/419.5</f>
        <v>0.74541120381406434</v>
      </c>
      <c r="O4" s="3">
        <f t="shared" ref="O4:O13" si="5">K4/528.5</f>
        <v>1.038221381267739</v>
      </c>
      <c r="P4" s="3">
        <f t="shared" ref="P4:P13" si="6">L4/461.5</f>
        <v>1.3016251354279524</v>
      </c>
      <c r="Q4" s="3">
        <f t="shared" ref="Q4:Q13" si="7">M4/599.5</f>
        <v>0.96697247706422029</v>
      </c>
      <c r="R4">
        <v>365.7</v>
      </c>
      <c r="S4">
        <v>455.7</v>
      </c>
      <c r="T4">
        <v>530.70000000000005</v>
      </c>
      <c r="U4">
        <v>417.7</v>
      </c>
      <c r="V4" s="3">
        <f t="shared" ref="V4:V13" si="8">R4/417.5</f>
        <v>0.87592814371257477</v>
      </c>
      <c r="W4" s="3">
        <f t="shared" ref="W4:W13" si="9">S4/455.5</f>
        <v>1.0004390779363337</v>
      </c>
      <c r="X4" s="3">
        <f t="shared" ref="X4:X13" si="10">T4/415.5</f>
        <v>1.2772563176895309</v>
      </c>
      <c r="Y4" s="3">
        <f t="shared" ref="Y4:Y13" si="11">U4/387.5</f>
        <v>1.0779354838709676</v>
      </c>
    </row>
    <row r="5" spans="1:25" x14ac:dyDescent="0.25">
      <c r="A5" s="3">
        <v>7</v>
      </c>
      <c r="B5">
        <v>1204.3</v>
      </c>
      <c r="C5">
        <v>1288.3</v>
      </c>
      <c r="D5">
        <v>1452.3</v>
      </c>
      <c r="E5">
        <v>1833.3</v>
      </c>
      <c r="F5" s="3">
        <f t="shared" si="0"/>
        <v>4.4357274401473292</v>
      </c>
      <c r="G5" s="3">
        <f t="shared" si="1"/>
        <v>4.5603539823008852</v>
      </c>
      <c r="H5" s="3">
        <f t="shared" si="2"/>
        <v>4.3942511346444784</v>
      </c>
      <c r="I5" s="3">
        <f t="shared" si="3"/>
        <v>5.2305278174037086</v>
      </c>
      <c r="J5">
        <v>1554.3</v>
      </c>
      <c r="K5">
        <v>2370.3000000000002</v>
      </c>
      <c r="L5">
        <v>2231.3000000000002</v>
      </c>
      <c r="M5">
        <v>2136.3000000000002</v>
      </c>
      <c r="N5" s="3">
        <f t="shared" si="4"/>
        <v>3.7051251489868888</v>
      </c>
      <c r="O5" s="3">
        <f t="shared" si="5"/>
        <v>4.4849574266792818</v>
      </c>
      <c r="P5" s="3">
        <f t="shared" si="6"/>
        <v>4.8348862405200439</v>
      </c>
      <c r="Q5" s="3">
        <f t="shared" si="7"/>
        <v>3.5634695579649711</v>
      </c>
      <c r="R5">
        <v>2049.3000000000002</v>
      </c>
      <c r="S5">
        <v>2116.3000000000002</v>
      </c>
      <c r="T5">
        <v>2376.3000000000002</v>
      </c>
      <c r="U5">
        <v>1812.3</v>
      </c>
      <c r="V5" s="3">
        <f t="shared" si="8"/>
        <v>4.9085029940119762</v>
      </c>
      <c r="W5" s="3">
        <f t="shared" si="9"/>
        <v>4.6461031833150388</v>
      </c>
      <c r="X5" s="3">
        <f t="shared" si="10"/>
        <v>5.7191335740072207</v>
      </c>
      <c r="Y5" s="3">
        <f t="shared" si="11"/>
        <v>4.6769032258064511</v>
      </c>
    </row>
    <row r="6" spans="1:25" x14ac:dyDescent="0.25">
      <c r="A6" s="3">
        <v>8</v>
      </c>
      <c r="B6">
        <v>1636.2</v>
      </c>
      <c r="C6">
        <v>1872.2</v>
      </c>
      <c r="D6">
        <v>1637.2</v>
      </c>
      <c r="E6">
        <v>2237.1999999999998</v>
      </c>
      <c r="F6" s="3">
        <f t="shared" si="0"/>
        <v>6.0265193370165751</v>
      </c>
      <c r="G6" s="3">
        <f t="shared" si="1"/>
        <v>6.6272566371681414</v>
      </c>
      <c r="H6" s="3">
        <f t="shared" si="2"/>
        <v>4.953706505295008</v>
      </c>
      <c r="I6" s="3">
        <f t="shared" si="3"/>
        <v>6.3828815977175459</v>
      </c>
      <c r="J6">
        <v>2491.1999999999998</v>
      </c>
      <c r="K6">
        <v>3558.2</v>
      </c>
      <c r="L6">
        <v>3267.2</v>
      </c>
      <c r="M6">
        <v>2809.2</v>
      </c>
      <c r="N6" s="3">
        <f t="shared" si="4"/>
        <v>5.93849821215733</v>
      </c>
      <c r="O6" s="3">
        <f t="shared" si="5"/>
        <v>6.7326395458845782</v>
      </c>
      <c r="P6" s="3">
        <f t="shared" si="6"/>
        <v>7.0795232936078003</v>
      </c>
      <c r="Q6" s="3">
        <f t="shared" si="7"/>
        <v>4.6859049207673058</v>
      </c>
      <c r="R6">
        <v>3155.2</v>
      </c>
      <c r="S6">
        <v>3040.2</v>
      </c>
      <c r="T6">
        <v>3532.2</v>
      </c>
      <c r="U6">
        <v>2678.2</v>
      </c>
      <c r="V6" s="3">
        <f t="shared" si="8"/>
        <v>7.5573652694610773</v>
      </c>
      <c r="W6" s="3">
        <f t="shared" si="9"/>
        <v>6.6744237102085613</v>
      </c>
      <c r="X6" s="3">
        <f t="shared" si="10"/>
        <v>8.5010830324909747</v>
      </c>
      <c r="Y6" s="3">
        <f t="shared" si="11"/>
        <v>6.9114838709677411</v>
      </c>
    </row>
    <row r="7" spans="1:25" x14ac:dyDescent="0.25">
      <c r="A7" s="3">
        <v>9</v>
      </c>
      <c r="B7">
        <v>1773.7</v>
      </c>
      <c r="C7">
        <v>1989.7</v>
      </c>
      <c r="D7">
        <v>1975.7</v>
      </c>
      <c r="E7">
        <v>2955.7</v>
      </c>
      <c r="F7" s="3">
        <f t="shared" si="0"/>
        <v>6.5329650092081035</v>
      </c>
      <c r="G7" s="3">
        <f t="shared" si="1"/>
        <v>7.0431858407079648</v>
      </c>
      <c r="H7" s="3">
        <f t="shared" si="2"/>
        <v>5.9779122541603629</v>
      </c>
      <c r="I7" s="3">
        <f t="shared" si="3"/>
        <v>8.4328102710413688</v>
      </c>
      <c r="J7">
        <v>2845.7</v>
      </c>
      <c r="K7">
        <v>3842.7</v>
      </c>
      <c r="L7">
        <v>4046.7</v>
      </c>
      <c r="M7">
        <v>3544.7</v>
      </c>
      <c r="N7" s="3">
        <f t="shared" si="4"/>
        <v>6.7835518474374252</v>
      </c>
      <c r="O7" s="3">
        <f t="shared" si="5"/>
        <v>7.2709555345316934</v>
      </c>
      <c r="P7" s="3">
        <f t="shared" si="6"/>
        <v>8.7685807150595885</v>
      </c>
      <c r="Q7" s="3">
        <f t="shared" si="7"/>
        <v>5.9127606338615513</v>
      </c>
      <c r="R7">
        <v>3979.7</v>
      </c>
      <c r="S7">
        <v>3900.7</v>
      </c>
      <c r="T7">
        <v>4441.7</v>
      </c>
      <c r="U7">
        <v>3543.7</v>
      </c>
      <c r="V7" s="3">
        <f t="shared" si="8"/>
        <v>9.5322155688622754</v>
      </c>
      <c r="W7" s="3">
        <f t="shared" si="9"/>
        <v>8.5635565312843021</v>
      </c>
      <c r="X7" s="3">
        <f t="shared" si="10"/>
        <v>10.690012033694344</v>
      </c>
      <c r="Y7" s="3">
        <f t="shared" si="11"/>
        <v>9.145032258064516</v>
      </c>
    </row>
    <row r="8" spans="1:25" x14ac:dyDescent="0.25">
      <c r="A8" s="3">
        <v>10</v>
      </c>
      <c r="B8">
        <v>2432.3000000000002</v>
      </c>
      <c r="C8">
        <v>2739.3</v>
      </c>
      <c r="D8">
        <v>2270.3000000000002</v>
      </c>
      <c r="E8">
        <v>3451.3</v>
      </c>
      <c r="F8" s="3">
        <f t="shared" si="0"/>
        <v>8.9587476979742178</v>
      </c>
      <c r="G8" s="3">
        <f t="shared" si="1"/>
        <v>9.6966371681415939</v>
      </c>
      <c r="H8" s="3">
        <f t="shared" si="2"/>
        <v>6.8692889561270807</v>
      </c>
      <c r="I8" s="3">
        <f t="shared" si="3"/>
        <v>9.8467902995720404</v>
      </c>
      <c r="J8">
        <v>3594.3</v>
      </c>
      <c r="K8">
        <v>4649.3</v>
      </c>
      <c r="L8">
        <v>4630.3</v>
      </c>
      <c r="M8">
        <v>4117.3</v>
      </c>
      <c r="N8" s="3">
        <f t="shared" si="4"/>
        <v>8.5680572109654349</v>
      </c>
      <c r="O8" s="3">
        <f t="shared" si="5"/>
        <v>8.7971617786187331</v>
      </c>
      <c r="P8" s="3">
        <f t="shared" si="6"/>
        <v>10.033152762730229</v>
      </c>
      <c r="Q8" s="3">
        <f t="shared" si="7"/>
        <v>6.8678899082568812</v>
      </c>
      <c r="R8">
        <v>5600.3</v>
      </c>
      <c r="S8">
        <v>5317.3</v>
      </c>
      <c r="T8">
        <v>5773.3</v>
      </c>
      <c r="U8">
        <v>4873.3</v>
      </c>
      <c r="V8" s="3">
        <f t="shared" si="8"/>
        <v>13.413892215568863</v>
      </c>
      <c r="W8" s="3">
        <f t="shared" si="9"/>
        <v>11.673545554335895</v>
      </c>
      <c r="X8" s="3">
        <f t="shared" si="10"/>
        <v>13.894825511432011</v>
      </c>
      <c r="Y8" s="3">
        <f t="shared" si="11"/>
        <v>12.57625806451613</v>
      </c>
    </row>
    <row r="9" spans="1:25" x14ac:dyDescent="0.25">
      <c r="A9" s="3">
        <v>11</v>
      </c>
      <c r="B9">
        <v>2782.17</v>
      </c>
      <c r="C9">
        <v>3066.17</v>
      </c>
      <c r="D9">
        <v>2583.17</v>
      </c>
      <c r="E9">
        <v>3553.17</v>
      </c>
      <c r="F9" s="3">
        <f t="shared" si="0"/>
        <v>10.247403314917127</v>
      </c>
      <c r="G9" s="3">
        <f t="shared" si="1"/>
        <v>10.853699115044249</v>
      </c>
      <c r="H9" s="3">
        <f t="shared" si="2"/>
        <v>7.815945537065053</v>
      </c>
      <c r="I9" s="3">
        <f t="shared" si="3"/>
        <v>10.137432239657633</v>
      </c>
      <c r="J9">
        <v>3798.17</v>
      </c>
      <c r="K9">
        <v>4900.17</v>
      </c>
      <c r="L9">
        <v>4943.17</v>
      </c>
      <c r="M9">
        <v>4336.17</v>
      </c>
      <c r="N9" s="3">
        <f t="shared" si="4"/>
        <v>9.0540405244338498</v>
      </c>
      <c r="O9" s="3">
        <f t="shared" si="5"/>
        <v>9.2718448438978243</v>
      </c>
      <c r="P9" s="3">
        <f t="shared" si="6"/>
        <v>10.711094257854821</v>
      </c>
      <c r="Q9" s="3">
        <f t="shared" si="7"/>
        <v>7.2329774812343617</v>
      </c>
      <c r="R9">
        <v>6471.17</v>
      </c>
      <c r="S9">
        <v>5829.17</v>
      </c>
      <c r="T9">
        <v>6682.17</v>
      </c>
      <c r="U9">
        <v>5411.17</v>
      </c>
      <c r="V9" s="3">
        <f t="shared" si="8"/>
        <v>15.499808383233534</v>
      </c>
      <c r="W9" s="3">
        <f t="shared" si="9"/>
        <v>12.797299670691547</v>
      </c>
      <c r="X9" s="3">
        <f t="shared" si="10"/>
        <v>16.082238267148014</v>
      </c>
      <c r="Y9" s="3">
        <f t="shared" si="11"/>
        <v>13.964309677419354</v>
      </c>
    </row>
    <row r="10" spans="1:25" x14ac:dyDescent="0.25">
      <c r="A10" s="3">
        <v>13</v>
      </c>
      <c r="B10">
        <v>4894.3</v>
      </c>
      <c r="C10">
        <v>4842.3</v>
      </c>
      <c r="D10">
        <v>3901.3</v>
      </c>
      <c r="E10">
        <v>4567.3</v>
      </c>
      <c r="F10" s="3">
        <f t="shared" si="0"/>
        <v>18.026887661141807</v>
      </c>
      <c r="G10" s="3">
        <f t="shared" si="1"/>
        <v>17.140884955752213</v>
      </c>
      <c r="H10" s="3">
        <f t="shared" si="2"/>
        <v>11.804236006051438</v>
      </c>
      <c r="I10" s="3">
        <f t="shared" si="3"/>
        <v>13.030813124108416</v>
      </c>
      <c r="J10">
        <v>5586.3</v>
      </c>
      <c r="K10">
        <v>7069.3</v>
      </c>
      <c r="L10">
        <v>7195.3</v>
      </c>
      <c r="M10">
        <v>6664.3</v>
      </c>
      <c r="N10" s="3">
        <f t="shared" si="4"/>
        <v>13.316567342073897</v>
      </c>
      <c r="O10" s="3">
        <f t="shared" si="5"/>
        <v>13.376158940397351</v>
      </c>
      <c r="P10" s="3">
        <f t="shared" si="6"/>
        <v>15.591115926327195</v>
      </c>
      <c r="Q10" s="3">
        <f t="shared" si="7"/>
        <v>11.116430358632194</v>
      </c>
      <c r="R10">
        <v>11057.3</v>
      </c>
      <c r="S10">
        <v>9818.2999999999993</v>
      </c>
      <c r="T10">
        <v>11303.3</v>
      </c>
      <c r="U10">
        <v>9804.2999999999993</v>
      </c>
      <c r="V10" s="3">
        <f t="shared" si="8"/>
        <v>26.48455089820359</v>
      </c>
      <c r="W10" s="3">
        <f t="shared" si="9"/>
        <v>21.554994511525795</v>
      </c>
      <c r="X10" s="3">
        <f t="shared" si="10"/>
        <v>27.204091456077013</v>
      </c>
      <c r="Y10" s="3">
        <f t="shared" si="11"/>
        <v>25.301419354838707</v>
      </c>
    </row>
    <row r="11" spans="1:25" x14ac:dyDescent="0.25">
      <c r="A11" s="3">
        <v>14</v>
      </c>
      <c r="B11">
        <v>4797.5</v>
      </c>
      <c r="C11">
        <v>5021.5</v>
      </c>
      <c r="D11">
        <v>4287.5</v>
      </c>
      <c r="E11">
        <v>4726.5</v>
      </c>
      <c r="F11" s="3">
        <f t="shared" si="0"/>
        <v>17.670349907918968</v>
      </c>
      <c r="G11" s="3">
        <f t="shared" si="1"/>
        <v>17.775221238938052</v>
      </c>
      <c r="H11" s="3">
        <f t="shared" si="2"/>
        <v>12.972768532526475</v>
      </c>
      <c r="I11" s="3">
        <f t="shared" si="3"/>
        <v>13.485021398002853</v>
      </c>
      <c r="J11">
        <v>6024.5</v>
      </c>
      <c r="K11">
        <v>8031.5</v>
      </c>
      <c r="L11">
        <v>8176.5</v>
      </c>
      <c r="M11">
        <v>7683.5</v>
      </c>
      <c r="N11" s="3">
        <f t="shared" si="4"/>
        <v>14.3611442193087</v>
      </c>
      <c r="O11" s="3">
        <f t="shared" si="5"/>
        <v>15.19678334910123</v>
      </c>
      <c r="P11" s="3">
        <f t="shared" si="6"/>
        <v>17.717226435536293</v>
      </c>
      <c r="Q11" s="3">
        <f t="shared" si="7"/>
        <v>12.81651376146789</v>
      </c>
      <c r="R11">
        <v>13260.5</v>
      </c>
      <c r="S11">
        <v>11720.5</v>
      </c>
      <c r="T11">
        <v>13438.5</v>
      </c>
      <c r="U11">
        <v>11041.5</v>
      </c>
      <c r="V11" s="3">
        <f t="shared" si="8"/>
        <v>31.761676646706587</v>
      </c>
      <c r="W11" s="3">
        <f t="shared" si="9"/>
        <v>25.731064763995608</v>
      </c>
      <c r="X11" s="3">
        <f t="shared" si="10"/>
        <v>32.342960288808662</v>
      </c>
      <c r="Y11" s="3">
        <f t="shared" si="11"/>
        <v>28.494193548387099</v>
      </c>
    </row>
    <row r="12" spans="1:25" x14ac:dyDescent="0.25">
      <c r="A12" s="3">
        <v>16</v>
      </c>
      <c r="B12">
        <v>4978.7</v>
      </c>
      <c r="C12">
        <v>5073.7</v>
      </c>
      <c r="D12">
        <v>4342.7</v>
      </c>
      <c r="E12">
        <v>4754.7</v>
      </c>
      <c r="F12" s="3">
        <f t="shared" si="0"/>
        <v>18.337753222836096</v>
      </c>
      <c r="G12" s="3">
        <f t="shared" si="1"/>
        <v>17.96</v>
      </c>
      <c r="H12" s="3">
        <f t="shared" si="2"/>
        <v>13.139788199697428</v>
      </c>
      <c r="I12" s="3">
        <f t="shared" si="3"/>
        <v>13.565477888730385</v>
      </c>
      <c r="J12">
        <v>6244.7</v>
      </c>
      <c r="K12">
        <v>8702.7000000000007</v>
      </c>
      <c r="L12">
        <v>8578.7000000000007</v>
      </c>
      <c r="M12">
        <v>8211.7000000000007</v>
      </c>
      <c r="N12" s="3">
        <f t="shared" si="4"/>
        <v>14.886054827175208</v>
      </c>
      <c r="O12" s="3">
        <f t="shared" si="5"/>
        <v>16.46679280983917</v>
      </c>
      <c r="P12" s="3">
        <f t="shared" si="6"/>
        <v>18.5887323943662</v>
      </c>
      <c r="Q12" s="3">
        <f t="shared" si="7"/>
        <v>13.697581317764806</v>
      </c>
      <c r="R12">
        <v>15016.7</v>
      </c>
      <c r="S12">
        <v>13449.7</v>
      </c>
      <c r="T12">
        <v>14950.7</v>
      </c>
      <c r="U12">
        <v>12282.7</v>
      </c>
      <c r="V12" s="3">
        <f t="shared" si="8"/>
        <v>35.96814371257485</v>
      </c>
      <c r="W12" s="3">
        <f t="shared" si="9"/>
        <v>29.527332601536774</v>
      </c>
      <c r="X12" s="3">
        <f t="shared" si="10"/>
        <v>35.982430806257526</v>
      </c>
      <c r="Y12" s="3">
        <f t="shared" si="11"/>
        <v>31.697290322580645</v>
      </c>
    </row>
    <row r="13" spans="1:25" x14ac:dyDescent="0.25">
      <c r="A13" s="3">
        <v>17</v>
      </c>
      <c r="B13">
        <v>5078.5</v>
      </c>
      <c r="C13">
        <v>4958.5</v>
      </c>
      <c r="D13">
        <v>4607.5</v>
      </c>
      <c r="E13">
        <v>4600.5</v>
      </c>
      <c r="F13" s="3">
        <f t="shared" si="0"/>
        <v>18.705340699815839</v>
      </c>
      <c r="G13" s="3">
        <f t="shared" si="1"/>
        <v>17.552212389380532</v>
      </c>
      <c r="H13" s="3">
        <f t="shared" si="2"/>
        <v>13.940998487140696</v>
      </c>
      <c r="I13" s="3">
        <f t="shared" si="3"/>
        <v>13.125534950071327</v>
      </c>
      <c r="J13">
        <v>6052.5</v>
      </c>
      <c r="K13">
        <v>9130.5</v>
      </c>
      <c r="L13">
        <v>9159.5</v>
      </c>
      <c r="M13">
        <v>9021.5</v>
      </c>
      <c r="N13" s="3">
        <f t="shared" si="4"/>
        <v>14.427890345649583</v>
      </c>
      <c r="O13" s="3">
        <f t="shared" si="5"/>
        <v>17.276253547776726</v>
      </c>
      <c r="P13" s="3">
        <f t="shared" si="6"/>
        <v>19.847237269772481</v>
      </c>
      <c r="Q13" s="3">
        <f t="shared" si="7"/>
        <v>15.04837364470392</v>
      </c>
      <c r="R13">
        <v>16496.5</v>
      </c>
      <c r="S13">
        <v>14339.5</v>
      </c>
      <c r="T13">
        <v>16383.5</v>
      </c>
      <c r="U13">
        <v>13590.5</v>
      </c>
      <c r="V13" s="3">
        <f t="shared" si="8"/>
        <v>39.512574850299401</v>
      </c>
      <c r="W13" s="3">
        <f t="shared" si="9"/>
        <v>31.480790340285402</v>
      </c>
      <c r="X13" s="3">
        <f t="shared" si="10"/>
        <v>39.430806257521056</v>
      </c>
      <c r="Y13" s="3">
        <f t="shared" si="11"/>
        <v>35.072258064516127</v>
      </c>
    </row>
  </sheetData>
  <mergeCells count="6">
    <mergeCell ref="V1:Y1"/>
    <mergeCell ref="R1:U1"/>
    <mergeCell ref="B1:E1"/>
    <mergeCell ref="J1:M1"/>
    <mergeCell ref="F1:I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RFP</vt:lpstr>
      <vt:lpstr>GFP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shyamili</dc:creator>
  <cp:lastModifiedBy>shyamili</cp:lastModifiedBy>
  <dcterms:created xsi:type="dcterms:W3CDTF">2022-01-07T19:21:34Z</dcterms:created>
  <dcterms:modified xsi:type="dcterms:W3CDTF">2022-02-17T00:33:28Z</dcterms:modified>
</cp:coreProperties>
</file>