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ulture experiments\pO3 ro3A13 coculture set 3\"/>
    </mc:Choice>
  </mc:AlternateContent>
  <xr:revisionPtr revIDLastSave="0" documentId="13_ncr:1_{4C1060ED-7B39-451A-88EC-A803BA33E59A}" xr6:coauthVersionLast="47" xr6:coauthVersionMax="47" xr10:uidLastSave="{00000000-0000-0000-0000-000000000000}"/>
  <bookViews>
    <workbookView xWindow="-120" yWindow="-120" windowWidth="20730" windowHeight="11310" activeTab="1" xr2:uid="{8D32EE74-1745-46D9-85A8-61940A56EBA9}"/>
  </bookViews>
  <sheets>
    <sheet name="GFP" sheetId="1" r:id="rId1"/>
    <sheet name="RF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3" i="2" l="1"/>
  <c r="BO4" i="2"/>
  <c r="BO5" i="2"/>
  <c r="BO6" i="2"/>
  <c r="BO7" i="2"/>
  <c r="BO8" i="2"/>
  <c r="BO9" i="2"/>
  <c r="BO10" i="2"/>
  <c r="BO11" i="2"/>
  <c r="BO12" i="2"/>
  <c r="BO2" i="2"/>
  <c r="BM3" i="2"/>
  <c r="BM4" i="2"/>
  <c r="BM5" i="2"/>
  <c r="BM6" i="2"/>
  <c r="BM7" i="2"/>
  <c r="BM8" i="2"/>
  <c r="BM9" i="2"/>
  <c r="BM10" i="2"/>
  <c r="BM11" i="2"/>
  <c r="BM12" i="2"/>
  <c r="BM2" i="2"/>
  <c r="BK3" i="2"/>
  <c r="BK4" i="2"/>
  <c r="BK5" i="2"/>
  <c r="BK6" i="2"/>
  <c r="BK7" i="2"/>
  <c r="BK8" i="2"/>
  <c r="BK9" i="2"/>
  <c r="BK10" i="2"/>
  <c r="BK11" i="2"/>
  <c r="BK12" i="2"/>
  <c r="BK2" i="2"/>
  <c r="BI3" i="2"/>
  <c r="BI4" i="2"/>
  <c r="BI5" i="2"/>
  <c r="BI6" i="2"/>
  <c r="BI7" i="2"/>
  <c r="BI8" i="2"/>
  <c r="BI9" i="2"/>
  <c r="BI10" i="2"/>
  <c r="BI11" i="2"/>
  <c r="BI12" i="2"/>
  <c r="BI2" i="2"/>
  <c r="BG3" i="2"/>
  <c r="BG4" i="2"/>
  <c r="BG5" i="2"/>
  <c r="BG6" i="2"/>
  <c r="BG7" i="2"/>
  <c r="BG8" i="2"/>
  <c r="BG9" i="2"/>
  <c r="BG10" i="2"/>
  <c r="BG11" i="2"/>
  <c r="BG12" i="2"/>
  <c r="BG2" i="2"/>
  <c r="BE3" i="2"/>
  <c r="BE4" i="2"/>
  <c r="BE5" i="2"/>
  <c r="BE6" i="2"/>
  <c r="BE7" i="2"/>
  <c r="BE8" i="2"/>
  <c r="BE9" i="2"/>
  <c r="BE10" i="2"/>
  <c r="BE11" i="2"/>
  <c r="BE12" i="2"/>
  <c r="BE2" i="2"/>
  <c r="BC3" i="2"/>
  <c r="BC4" i="2"/>
  <c r="BC5" i="2"/>
  <c r="BC6" i="2"/>
  <c r="BC7" i="2"/>
  <c r="BC8" i="2"/>
  <c r="BC9" i="2"/>
  <c r="BC10" i="2"/>
  <c r="BC11" i="2"/>
  <c r="BC12" i="2"/>
  <c r="BC2" i="2"/>
  <c r="BA3" i="2"/>
  <c r="BA4" i="2"/>
  <c r="BA5" i="2"/>
  <c r="BA6" i="2"/>
  <c r="BA7" i="2"/>
  <c r="BA8" i="2"/>
  <c r="BA9" i="2"/>
  <c r="BA10" i="2"/>
  <c r="BA11" i="2"/>
  <c r="BA12" i="2"/>
  <c r="BA2" i="2"/>
  <c r="AY3" i="2"/>
  <c r="AY4" i="2"/>
  <c r="AY5" i="2"/>
  <c r="AY6" i="2"/>
  <c r="AY7" i="2"/>
  <c r="AY8" i="2"/>
  <c r="AY9" i="2"/>
  <c r="AY10" i="2"/>
  <c r="AY11" i="2"/>
  <c r="AY12" i="2"/>
  <c r="AY2" i="2"/>
  <c r="AW3" i="2"/>
  <c r="AW4" i="2"/>
  <c r="AW5" i="2"/>
  <c r="AW6" i="2"/>
  <c r="AW7" i="2"/>
  <c r="AW8" i="2"/>
  <c r="AW9" i="2"/>
  <c r="AW10" i="2"/>
  <c r="AW11" i="2"/>
  <c r="AW12" i="2"/>
  <c r="AW2" i="2"/>
  <c r="AU3" i="2"/>
  <c r="AU4" i="2"/>
  <c r="AU5" i="2"/>
  <c r="AU6" i="2"/>
  <c r="AU7" i="2"/>
  <c r="AU8" i="2"/>
  <c r="AU9" i="2"/>
  <c r="AU10" i="2"/>
  <c r="AU11" i="2"/>
  <c r="AU12" i="2"/>
  <c r="AU2" i="2"/>
  <c r="AS3" i="2"/>
  <c r="AS4" i="2"/>
  <c r="AS5" i="2"/>
  <c r="AS6" i="2"/>
  <c r="AS7" i="2"/>
  <c r="AS8" i="2"/>
  <c r="AS9" i="2"/>
  <c r="AS10" i="2"/>
  <c r="AS11" i="2"/>
  <c r="AS12" i="2"/>
  <c r="AS2" i="2"/>
  <c r="AQ3" i="2"/>
  <c r="AQ4" i="2"/>
  <c r="AQ5" i="2"/>
  <c r="AQ6" i="2"/>
  <c r="AQ7" i="2"/>
  <c r="AQ8" i="2"/>
  <c r="AQ9" i="2"/>
  <c r="AQ10" i="2"/>
  <c r="AQ11" i="2"/>
  <c r="AQ12" i="2"/>
  <c r="AQ2" i="2"/>
  <c r="AO3" i="2"/>
  <c r="AO4" i="2"/>
  <c r="AO5" i="2"/>
  <c r="AO6" i="2"/>
  <c r="AO7" i="2"/>
  <c r="AO8" i="2"/>
  <c r="AO9" i="2"/>
  <c r="AO10" i="2"/>
  <c r="AO11" i="2"/>
  <c r="AO12" i="2"/>
  <c r="AO2" i="2"/>
  <c r="AM3" i="2"/>
  <c r="AM4" i="2"/>
  <c r="AM5" i="2"/>
  <c r="AM6" i="2"/>
  <c r="AM7" i="2"/>
  <c r="AM8" i="2"/>
  <c r="AM9" i="2"/>
  <c r="AM10" i="2"/>
  <c r="AM11" i="2"/>
  <c r="AM12" i="2"/>
  <c r="AM2" i="2"/>
  <c r="AK3" i="2"/>
  <c r="AK4" i="2"/>
  <c r="AK5" i="2"/>
  <c r="AK6" i="2"/>
  <c r="AK7" i="2"/>
  <c r="AK8" i="2"/>
  <c r="AK9" i="2"/>
  <c r="AK10" i="2"/>
  <c r="AK11" i="2"/>
  <c r="AK12" i="2"/>
  <c r="AK2" i="2"/>
  <c r="AI3" i="2"/>
  <c r="AI4" i="2"/>
  <c r="AI5" i="2"/>
  <c r="AI6" i="2"/>
  <c r="AI7" i="2"/>
  <c r="AI8" i="2"/>
  <c r="AI9" i="2"/>
  <c r="AI10" i="2"/>
  <c r="AI11" i="2"/>
  <c r="AI12" i="2"/>
  <c r="AI2" i="2"/>
  <c r="AG3" i="2"/>
  <c r="AG4" i="2"/>
  <c r="AG5" i="2"/>
  <c r="AG6" i="2"/>
  <c r="AG7" i="2"/>
  <c r="AG8" i="2"/>
  <c r="AG9" i="2"/>
  <c r="AG10" i="2"/>
  <c r="AG11" i="2"/>
  <c r="AG12" i="2"/>
  <c r="AG2" i="2"/>
  <c r="AE3" i="2"/>
  <c r="AE4" i="2"/>
  <c r="AE5" i="2"/>
  <c r="AE6" i="2"/>
  <c r="AE7" i="2"/>
  <c r="AE8" i="2"/>
  <c r="AE9" i="2"/>
  <c r="AE10" i="2"/>
  <c r="AE11" i="2"/>
  <c r="AE12" i="2"/>
  <c r="AE2" i="2"/>
  <c r="AC3" i="2"/>
  <c r="AC4" i="2"/>
  <c r="AC5" i="2"/>
  <c r="AC6" i="2"/>
  <c r="AC7" i="2"/>
  <c r="AC8" i="2"/>
  <c r="AC9" i="2"/>
  <c r="AC10" i="2"/>
  <c r="AC11" i="2"/>
  <c r="AC12" i="2"/>
  <c r="AC2" i="2"/>
  <c r="AA3" i="2"/>
  <c r="AA4" i="2"/>
  <c r="AA5" i="2"/>
  <c r="AA6" i="2"/>
  <c r="AA7" i="2"/>
  <c r="AA8" i="2"/>
  <c r="AA9" i="2"/>
  <c r="AA10" i="2"/>
  <c r="AA11" i="2"/>
  <c r="AA12" i="2"/>
  <c r="AA2" i="2"/>
  <c r="Y3" i="2"/>
  <c r="Y4" i="2"/>
  <c r="Y5" i="2"/>
  <c r="Y6" i="2"/>
  <c r="Y7" i="2"/>
  <c r="Y8" i="2"/>
  <c r="Y9" i="2"/>
  <c r="Y10" i="2"/>
  <c r="Y11" i="2"/>
  <c r="Y12" i="2"/>
  <c r="Y2" i="2"/>
  <c r="W3" i="2"/>
  <c r="W4" i="2"/>
  <c r="W5" i="2"/>
  <c r="W6" i="2"/>
  <c r="W7" i="2"/>
  <c r="W8" i="2"/>
  <c r="W9" i="2"/>
  <c r="W10" i="2"/>
  <c r="W11" i="2"/>
  <c r="W12" i="2"/>
  <c r="W2" i="2"/>
  <c r="U3" i="2"/>
  <c r="U4" i="2"/>
  <c r="U5" i="2"/>
  <c r="U6" i="2"/>
  <c r="U7" i="2"/>
  <c r="U8" i="2"/>
  <c r="U9" i="2"/>
  <c r="U10" i="2"/>
  <c r="U11" i="2"/>
  <c r="U12" i="2"/>
  <c r="U2" i="2"/>
  <c r="S3" i="2"/>
  <c r="S4" i="2"/>
  <c r="S5" i="2"/>
  <c r="S6" i="2"/>
  <c r="S7" i="2"/>
  <c r="S8" i="2"/>
  <c r="S9" i="2"/>
  <c r="S10" i="2"/>
  <c r="S11" i="2"/>
  <c r="S12" i="2"/>
  <c r="S2" i="2"/>
  <c r="Q3" i="2"/>
  <c r="Q4" i="2"/>
  <c r="Q5" i="2"/>
  <c r="Q6" i="2"/>
  <c r="Q7" i="2"/>
  <c r="Q8" i="2"/>
  <c r="Q9" i="2"/>
  <c r="Q10" i="2"/>
  <c r="Q11" i="2"/>
  <c r="Q12" i="2"/>
  <c r="Q2" i="2"/>
  <c r="O3" i="2"/>
  <c r="O4" i="2"/>
  <c r="O5" i="2"/>
  <c r="O6" i="2"/>
  <c r="O7" i="2"/>
  <c r="O8" i="2"/>
  <c r="O9" i="2"/>
  <c r="O10" i="2"/>
  <c r="O11" i="2"/>
  <c r="O12" i="2"/>
  <c r="O2" i="2"/>
  <c r="M3" i="2"/>
  <c r="M4" i="2"/>
  <c r="M5" i="2"/>
  <c r="M6" i="2"/>
  <c r="M7" i="2"/>
  <c r="M8" i="2"/>
  <c r="M9" i="2"/>
  <c r="M10" i="2"/>
  <c r="M11" i="2"/>
  <c r="M12" i="2"/>
  <c r="M2" i="2"/>
  <c r="K3" i="2"/>
  <c r="K4" i="2"/>
  <c r="K5" i="2"/>
  <c r="K6" i="2"/>
  <c r="K7" i="2"/>
  <c r="K8" i="2"/>
  <c r="K9" i="2"/>
  <c r="K10" i="2"/>
  <c r="K11" i="2"/>
  <c r="K12" i="2"/>
  <c r="K2" i="2"/>
  <c r="I3" i="2"/>
  <c r="I4" i="2"/>
  <c r="I5" i="2"/>
  <c r="I6" i="2"/>
  <c r="I7" i="2"/>
  <c r="I8" i="2"/>
  <c r="I9" i="2"/>
  <c r="I10" i="2"/>
  <c r="I11" i="2"/>
  <c r="I12" i="2"/>
  <c r="I2" i="2"/>
  <c r="G3" i="2"/>
  <c r="G4" i="2"/>
  <c r="G5" i="2"/>
  <c r="G6" i="2"/>
  <c r="G7" i="2"/>
  <c r="G8" i="2"/>
  <c r="G9" i="2"/>
  <c r="G10" i="2"/>
  <c r="G11" i="2"/>
  <c r="G12" i="2"/>
  <c r="G2" i="2"/>
  <c r="E3" i="2"/>
  <c r="E4" i="2"/>
  <c r="E5" i="2"/>
  <c r="E6" i="2"/>
  <c r="E7" i="2"/>
  <c r="E8" i="2"/>
  <c r="E9" i="2"/>
  <c r="E10" i="2"/>
  <c r="E11" i="2"/>
  <c r="E12" i="2"/>
  <c r="E2" i="2"/>
  <c r="C3" i="2"/>
  <c r="C4" i="2"/>
  <c r="C5" i="2"/>
  <c r="C6" i="2"/>
  <c r="C7" i="2"/>
  <c r="C8" i="2"/>
  <c r="C9" i="2"/>
  <c r="C10" i="2"/>
  <c r="C11" i="2"/>
  <c r="C12" i="2"/>
  <c r="C2" i="2"/>
  <c r="BO3" i="1"/>
  <c r="BO4" i="1"/>
  <c r="BO5" i="1"/>
  <c r="BO6" i="1"/>
  <c r="BO7" i="1"/>
  <c r="BO8" i="1"/>
  <c r="BO9" i="1"/>
  <c r="BO10" i="1"/>
  <c r="BO11" i="1"/>
  <c r="BO12" i="1"/>
  <c r="BO2" i="1"/>
  <c r="BM3" i="1"/>
  <c r="BM4" i="1"/>
  <c r="BM5" i="1"/>
  <c r="BM6" i="1"/>
  <c r="BM7" i="1"/>
  <c r="BM8" i="1"/>
  <c r="BM9" i="1"/>
  <c r="BM10" i="1"/>
  <c r="BM11" i="1"/>
  <c r="BM12" i="1"/>
  <c r="BM2" i="1"/>
  <c r="BK3" i="1"/>
  <c r="BK4" i="1"/>
  <c r="BK5" i="1"/>
  <c r="BK6" i="1"/>
  <c r="BK7" i="1"/>
  <c r="BK8" i="1"/>
  <c r="BK9" i="1"/>
  <c r="BK10" i="1"/>
  <c r="BK11" i="1"/>
  <c r="BK12" i="1"/>
  <c r="BK2" i="1"/>
  <c r="BI3" i="1"/>
  <c r="BI4" i="1"/>
  <c r="BI5" i="1"/>
  <c r="BI6" i="1"/>
  <c r="BI7" i="1"/>
  <c r="BI8" i="1"/>
  <c r="BI9" i="1"/>
  <c r="BI10" i="1"/>
  <c r="BI11" i="1"/>
  <c r="BI12" i="1"/>
  <c r="BI2" i="1"/>
  <c r="BG3" i="1"/>
  <c r="BG4" i="1"/>
  <c r="BG5" i="1"/>
  <c r="BG6" i="1"/>
  <c r="BG7" i="1"/>
  <c r="BG8" i="1"/>
  <c r="BG9" i="1"/>
  <c r="BG10" i="1"/>
  <c r="BG11" i="1"/>
  <c r="BG12" i="1"/>
  <c r="BG2" i="1"/>
  <c r="BE3" i="1"/>
  <c r="BE4" i="1"/>
  <c r="BE5" i="1"/>
  <c r="BE6" i="1"/>
  <c r="BE7" i="1"/>
  <c r="BE8" i="1"/>
  <c r="BE9" i="1"/>
  <c r="BE10" i="1"/>
  <c r="BE11" i="1"/>
  <c r="BE12" i="1"/>
  <c r="BE2" i="1"/>
  <c r="BC3" i="1"/>
  <c r="BC4" i="1"/>
  <c r="BC5" i="1"/>
  <c r="BC6" i="1"/>
  <c r="BC7" i="1"/>
  <c r="BC8" i="1"/>
  <c r="BC9" i="1"/>
  <c r="BC10" i="1"/>
  <c r="BC11" i="1"/>
  <c r="BC12" i="1"/>
  <c r="BC2" i="1"/>
  <c r="BA3" i="1"/>
  <c r="BA4" i="1"/>
  <c r="BA5" i="1"/>
  <c r="BA6" i="1"/>
  <c r="BA7" i="1"/>
  <c r="BA8" i="1"/>
  <c r="BA9" i="1"/>
  <c r="BA10" i="1"/>
  <c r="BA11" i="1"/>
  <c r="BA12" i="1"/>
  <c r="BA2" i="1"/>
  <c r="AY3" i="1"/>
  <c r="AY4" i="1"/>
  <c r="AY5" i="1"/>
  <c r="AY6" i="1"/>
  <c r="AY7" i="1"/>
  <c r="AY8" i="1"/>
  <c r="AY9" i="1"/>
  <c r="AY10" i="1"/>
  <c r="AY11" i="1"/>
  <c r="AY12" i="1"/>
  <c r="AY2" i="1"/>
  <c r="AW3" i="1"/>
  <c r="AW4" i="1"/>
  <c r="AW5" i="1"/>
  <c r="AW6" i="1"/>
  <c r="AW7" i="1"/>
  <c r="AW8" i="1"/>
  <c r="AW9" i="1"/>
  <c r="AW10" i="1"/>
  <c r="AW11" i="1"/>
  <c r="AW12" i="1"/>
  <c r="AW2" i="1"/>
  <c r="AU3" i="1"/>
  <c r="AU4" i="1"/>
  <c r="AU5" i="1"/>
  <c r="AU6" i="1"/>
  <c r="AU7" i="1"/>
  <c r="AU8" i="1"/>
  <c r="AU9" i="1"/>
  <c r="AU10" i="1"/>
  <c r="AU11" i="1"/>
  <c r="AU12" i="1"/>
  <c r="AU2" i="1"/>
  <c r="AS3" i="1"/>
  <c r="AS4" i="1"/>
  <c r="AS5" i="1"/>
  <c r="AS6" i="1"/>
  <c r="AS7" i="1"/>
  <c r="AS8" i="1"/>
  <c r="AS9" i="1"/>
  <c r="AS10" i="1"/>
  <c r="AS11" i="1"/>
  <c r="AS12" i="1"/>
  <c r="AS2" i="1"/>
  <c r="AQ3" i="1"/>
  <c r="AQ4" i="1"/>
  <c r="AQ5" i="1"/>
  <c r="AQ6" i="1"/>
  <c r="AQ7" i="1"/>
  <c r="AQ8" i="1"/>
  <c r="AQ9" i="1"/>
  <c r="AQ10" i="1"/>
  <c r="AQ11" i="1"/>
  <c r="AQ12" i="1"/>
  <c r="AQ2" i="1"/>
  <c r="AO3" i="1"/>
  <c r="AO4" i="1"/>
  <c r="AO5" i="1"/>
  <c r="AO6" i="1"/>
  <c r="AO7" i="1"/>
  <c r="AO8" i="1"/>
  <c r="AO9" i="1"/>
  <c r="AO10" i="1"/>
  <c r="AO11" i="1"/>
  <c r="AO12" i="1"/>
  <c r="AO2" i="1"/>
  <c r="AM3" i="1"/>
  <c r="AM4" i="1"/>
  <c r="AM5" i="1"/>
  <c r="AM6" i="1"/>
  <c r="AM7" i="1"/>
  <c r="AM8" i="1"/>
  <c r="AM9" i="1"/>
  <c r="AM10" i="1"/>
  <c r="AM11" i="1"/>
  <c r="AM12" i="1"/>
  <c r="AM2" i="1"/>
  <c r="AK3" i="1"/>
  <c r="AK4" i="1"/>
  <c r="AK5" i="1"/>
  <c r="AK6" i="1"/>
  <c r="AK7" i="1"/>
  <c r="AK8" i="1"/>
  <c r="AK9" i="1"/>
  <c r="AK10" i="1"/>
  <c r="AK11" i="1"/>
  <c r="AK12" i="1"/>
  <c r="AK2" i="1"/>
  <c r="AI3" i="1"/>
  <c r="AI4" i="1"/>
  <c r="AI5" i="1"/>
  <c r="AI6" i="1"/>
  <c r="AI7" i="1"/>
  <c r="AI8" i="1"/>
  <c r="AI9" i="1"/>
  <c r="AI10" i="1"/>
  <c r="AI11" i="1"/>
  <c r="AI12" i="1"/>
  <c r="AI2" i="1"/>
  <c r="AG3" i="1"/>
  <c r="AG4" i="1"/>
  <c r="AG5" i="1"/>
  <c r="AG6" i="1"/>
  <c r="AG7" i="1"/>
  <c r="AG8" i="1"/>
  <c r="AG9" i="1"/>
  <c r="AG10" i="1"/>
  <c r="AG11" i="1"/>
  <c r="AG12" i="1"/>
  <c r="AG2" i="1"/>
  <c r="AE3" i="1"/>
  <c r="AE4" i="1"/>
  <c r="AE5" i="1"/>
  <c r="AE6" i="1"/>
  <c r="AE7" i="1"/>
  <c r="AE8" i="1"/>
  <c r="AE9" i="1"/>
  <c r="AE10" i="1"/>
  <c r="AE11" i="1"/>
  <c r="AE12" i="1"/>
  <c r="AE2" i="1"/>
  <c r="AC3" i="1"/>
  <c r="AC4" i="1"/>
  <c r="AC5" i="1"/>
  <c r="AC6" i="1"/>
  <c r="AC7" i="1"/>
  <c r="AC8" i="1"/>
  <c r="AC9" i="1"/>
  <c r="AC10" i="1"/>
  <c r="AC11" i="1"/>
  <c r="AC12" i="1"/>
  <c r="AC2" i="1"/>
  <c r="AA3" i="1"/>
  <c r="AA4" i="1"/>
  <c r="AA5" i="1"/>
  <c r="AA6" i="1"/>
  <c r="AA7" i="1"/>
  <c r="AA8" i="1"/>
  <c r="AA9" i="1"/>
  <c r="AA10" i="1"/>
  <c r="AA11" i="1"/>
  <c r="AA12" i="1"/>
  <c r="AA2" i="1"/>
  <c r="Y3" i="1"/>
  <c r="Y4" i="1"/>
  <c r="Y5" i="1"/>
  <c r="Y6" i="1"/>
  <c r="Y7" i="1"/>
  <c r="Y8" i="1"/>
  <c r="Y9" i="1"/>
  <c r="Y10" i="1"/>
  <c r="Y11" i="1"/>
  <c r="Y12" i="1"/>
  <c r="Y2" i="1"/>
  <c r="W3" i="1"/>
  <c r="W4" i="1"/>
  <c r="W5" i="1"/>
  <c r="W6" i="1"/>
  <c r="W7" i="1"/>
  <c r="W8" i="1"/>
  <c r="W9" i="1"/>
  <c r="W10" i="1"/>
  <c r="W11" i="1"/>
  <c r="W12" i="1"/>
  <c r="W2" i="1"/>
  <c r="U3" i="1"/>
  <c r="U4" i="1"/>
  <c r="U5" i="1"/>
  <c r="U6" i="1"/>
  <c r="U7" i="1"/>
  <c r="U8" i="1"/>
  <c r="U9" i="1"/>
  <c r="U10" i="1"/>
  <c r="U11" i="1"/>
  <c r="U12" i="1"/>
  <c r="U2" i="1"/>
  <c r="S3" i="1"/>
  <c r="S4" i="1"/>
  <c r="S5" i="1"/>
  <c r="S6" i="1"/>
  <c r="S7" i="1"/>
  <c r="S8" i="1"/>
  <c r="S9" i="1"/>
  <c r="S10" i="1"/>
  <c r="S11" i="1"/>
  <c r="S12" i="1"/>
  <c r="S2" i="1"/>
  <c r="Q3" i="1"/>
  <c r="Q4" i="1"/>
  <c r="Q5" i="1"/>
  <c r="Q6" i="1"/>
  <c r="Q7" i="1"/>
  <c r="Q8" i="1"/>
  <c r="Q9" i="1"/>
  <c r="Q10" i="1"/>
  <c r="Q11" i="1"/>
  <c r="Q12" i="1"/>
  <c r="Q2" i="1"/>
  <c r="O3" i="1"/>
  <c r="O4" i="1"/>
  <c r="O5" i="1"/>
  <c r="O6" i="1"/>
  <c r="O7" i="1"/>
  <c r="O8" i="1"/>
  <c r="O9" i="1"/>
  <c r="O10" i="1"/>
  <c r="O11" i="1"/>
  <c r="O12" i="1"/>
  <c r="O2" i="1"/>
  <c r="M3" i="1"/>
  <c r="M4" i="1"/>
  <c r="M5" i="1"/>
  <c r="M6" i="1"/>
  <c r="M7" i="1"/>
  <c r="M8" i="1"/>
  <c r="M9" i="1"/>
  <c r="M10" i="1"/>
  <c r="M11" i="1"/>
  <c r="M12" i="1"/>
  <c r="M2" i="1"/>
  <c r="K3" i="1"/>
  <c r="K4" i="1"/>
  <c r="K5" i="1"/>
  <c r="K6" i="1"/>
  <c r="K7" i="1"/>
  <c r="K8" i="1"/>
  <c r="K9" i="1"/>
  <c r="K10" i="1"/>
  <c r="K11" i="1"/>
  <c r="K12" i="1"/>
  <c r="K2" i="1"/>
  <c r="I3" i="1"/>
  <c r="I4" i="1"/>
  <c r="I5" i="1"/>
  <c r="I6" i="1"/>
  <c r="I7" i="1"/>
  <c r="I8" i="1"/>
  <c r="I9" i="1"/>
  <c r="I10" i="1"/>
  <c r="I11" i="1"/>
  <c r="I12" i="1"/>
  <c r="I2" i="1"/>
  <c r="G3" i="1"/>
  <c r="G4" i="1"/>
  <c r="G5" i="1"/>
  <c r="G6" i="1"/>
  <c r="G7" i="1"/>
  <c r="G8" i="1"/>
  <c r="G9" i="1"/>
  <c r="G10" i="1"/>
  <c r="G11" i="1"/>
  <c r="G12" i="1"/>
  <c r="G2" i="1"/>
  <c r="E3" i="1"/>
  <c r="E4" i="1"/>
  <c r="E5" i="1"/>
  <c r="E6" i="1"/>
  <c r="E7" i="1"/>
  <c r="E8" i="1"/>
  <c r="E9" i="1"/>
  <c r="E10" i="1"/>
  <c r="E11" i="1"/>
  <c r="E12" i="1"/>
  <c r="E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<sst xmlns="http://schemas.openxmlformats.org/spreadsheetml/2006/main" count="38" uniqueCount="20">
  <si>
    <t>Day</t>
  </si>
  <si>
    <t>O3 95 GFP + 5 RFP</t>
  </si>
  <si>
    <t>O3 5 GFP + 95 RFP</t>
  </si>
  <si>
    <t>O3 25 GFP + 75 RFP</t>
  </si>
  <si>
    <t>O3 75 GFP + 25 RFP</t>
  </si>
  <si>
    <t>O3 50 GFP+ 50 RFP</t>
  </si>
  <si>
    <t>O3 RFP</t>
  </si>
  <si>
    <t>A13 95 GFP + 5 RFP</t>
  </si>
  <si>
    <t>A13 5 GFP + 95 RFP</t>
  </si>
  <si>
    <t>A13 25 GFP + 75 RFP</t>
  </si>
  <si>
    <t>A13 75 GFP + 25 RFP</t>
  </si>
  <si>
    <t>A13 50 GFP+ 50 RFP</t>
  </si>
  <si>
    <t>A13 RFP</t>
  </si>
  <si>
    <t>O3 GFP 95+ A13 RFP 5</t>
  </si>
  <si>
    <t>O3 GFP 25+ A13 RFP 75</t>
  </si>
  <si>
    <t>O3 GFP 75 + A13 RFP 25</t>
  </si>
  <si>
    <t>O3 GFP 50 + A13 RFP 50</t>
  </si>
  <si>
    <t>O3 GFP</t>
  </si>
  <si>
    <t>A13 GFP</t>
  </si>
  <si>
    <t>O3 GFP 5 + A13 RFP 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</si>
</sst>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7E21-CF4B-4C0F-B223-9EDCBBD3CE3E}">
  <dimension ref="A1:BO12"/>
  <sheetViews>
    <sheetView zoomScaleNormal="100" workbookViewId="0">
      <selection activeCell="BL19" sqref="BL19"/>
    </sheetView>
  </sheetViews>
  <sheetFormatPr defaultRowHeight="15" x14ac:dyDescent="0.25"/>
  <cols>
    <col min="3" max="3" width="9.140625" style="7"/>
    <col min="5" max="5" width="9.140625" style="7"/>
    <col min="7" max="7" width="9.140625" style="7"/>
    <col min="9" max="9" width="9.140625" style="7"/>
    <col min="11" max="11" width="9.140625" style="7"/>
    <col min="13" max="13" width="9.140625" style="7"/>
    <col min="15" max="15" width="9.140625" style="7"/>
    <col min="17" max="17" width="9.140625" style="7"/>
    <col min="19" max="19" width="9.140625" style="7"/>
    <col min="21" max="21" width="9.140625" style="7"/>
    <col min="22" max="23" width="9.140625" style="3"/>
    <col min="25" max="25" width="9.140625" style="7"/>
    <col min="27" max="27" width="9.140625" style="7"/>
    <col min="29" max="29" width="9.140625" style="7"/>
    <col min="31" max="31" width="9.140625" style="7"/>
    <col min="33" max="33" width="9.140625" style="7"/>
    <col min="35" max="35" width="9.140625" style="7"/>
    <col min="37" max="37" width="9.140625" style="7"/>
    <col min="39" max="39" width="9.140625" style="7"/>
    <col min="41" max="41" width="9.140625" style="7"/>
    <col min="43" max="43" width="9.140625" style="7"/>
    <col min="44" max="45" width="9.140625" style="3"/>
    <col min="47" max="47" width="9.140625" style="7"/>
    <col min="48" max="48" width="11.28515625" customWidth="1"/>
    <col min="49" max="49" width="11.28515625" style="7" customWidth="1"/>
    <col min="51" max="51" width="9.140625" style="7"/>
    <col min="52" max="52" width="11.28515625" customWidth="1"/>
    <col min="53" max="53" width="11.28515625" style="7" customWidth="1"/>
    <col min="55" max="55" width="9.140625" style="7"/>
    <col min="56" max="56" width="11.7109375" customWidth="1"/>
    <col min="57" max="57" width="11.7109375" style="7" customWidth="1"/>
    <col min="59" max="59" width="9.140625" style="7"/>
    <col min="60" max="60" width="11.85546875" customWidth="1"/>
    <col min="61" max="61" width="11.85546875" style="7" customWidth="1"/>
    <col min="63" max="63" width="9.140625" style="7"/>
    <col min="64" max="64" width="11.5703125" customWidth="1"/>
    <col min="65" max="65" width="11.5703125" style="7" customWidth="1"/>
    <col min="66" max="67" width="9.140625" style="3"/>
  </cols>
  <sheetData>
    <row r="1" spans="1:67" s="1" customFormat="1" x14ac:dyDescent="0.25">
      <c r="A1" s="1" t="s">
        <v>0</v>
      </c>
      <c r="B1" s="4" t="s">
        <v>1</v>
      </c>
      <c r="C1" s="6"/>
      <c r="D1" s="6"/>
      <c r="E1" s="5"/>
      <c r="F1" s="4" t="s">
        <v>2</v>
      </c>
      <c r="G1" s="6"/>
      <c r="H1" s="6"/>
      <c r="I1" s="5"/>
      <c r="J1" s="4" t="s">
        <v>3</v>
      </c>
      <c r="K1" s="6"/>
      <c r="L1" s="6"/>
      <c r="M1" s="5"/>
      <c r="N1" s="4" t="s">
        <v>4</v>
      </c>
      <c r="O1" s="6"/>
      <c r="P1" s="6"/>
      <c r="Q1" s="5"/>
      <c r="R1" s="4" t="s">
        <v>5</v>
      </c>
      <c r="S1" s="6"/>
      <c r="T1" s="6"/>
      <c r="U1" s="5"/>
      <c r="V1" s="2" t="s">
        <v>17</v>
      </c>
      <c r="W1" s="2"/>
      <c r="X1" s="4" t="s">
        <v>7</v>
      </c>
      <c r="Y1" s="6"/>
      <c r="Z1" s="6"/>
      <c r="AA1" s="5"/>
      <c r="AB1" s="4" t="s">
        <v>8</v>
      </c>
      <c r="AC1" s="6"/>
      <c r="AD1" s="6"/>
      <c r="AE1" s="5"/>
      <c r="AF1" s="4" t="s">
        <v>9</v>
      </c>
      <c r="AG1" s="6"/>
      <c r="AH1" s="6"/>
      <c r="AI1" s="5"/>
      <c r="AJ1" s="4" t="s">
        <v>10</v>
      </c>
      <c r="AK1" s="6"/>
      <c r="AL1" s="6"/>
      <c r="AM1" s="5"/>
      <c r="AN1" s="4" t="s">
        <v>11</v>
      </c>
      <c r="AO1" s="6"/>
      <c r="AP1" s="6"/>
      <c r="AQ1" s="5"/>
      <c r="AR1" s="2" t="s">
        <v>18</v>
      </c>
      <c r="AS1" s="2"/>
      <c r="AT1" s="4" t="s">
        <v>13</v>
      </c>
      <c r="AU1" s="6"/>
      <c r="AV1" s="6"/>
      <c r="AW1" s="5"/>
      <c r="AX1" s="4" t="s">
        <v>19</v>
      </c>
      <c r="AY1" s="6"/>
      <c r="AZ1" s="6"/>
      <c r="BA1" s="5"/>
      <c r="BB1" s="4" t="s">
        <v>14</v>
      </c>
      <c r="BC1" s="6"/>
      <c r="BD1" s="6"/>
      <c r="BE1" s="5"/>
      <c r="BF1" s="4" t="s">
        <v>15</v>
      </c>
      <c r="BG1" s="6"/>
      <c r="BH1" s="6"/>
      <c r="BI1" s="5"/>
      <c r="BJ1" s="4" t="s">
        <v>16</v>
      </c>
      <c r="BK1" s="6"/>
      <c r="BL1" s="6"/>
      <c r="BM1" s="5"/>
      <c r="BN1" s="2" t="s">
        <v>17</v>
      </c>
      <c r="BO1" s="2"/>
    </row>
    <row r="2" spans="1:67" x14ac:dyDescent="0.25">
      <c r="A2">
        <v>1</v>
      </c>
      <c r="B2">
        <v>561.66999999999996</v>
      </c>
      <c r="C2" s="7">
        <f>B2/561.67</f>
        <v>1</v>
      </c>
      <c r="D2">
        <v>683.67</v>
      </c>
      <c r="E2" s="7">
        <f>D2/683.67</f>
        <v>1</v>
      </c>
      <c r="F2">
        <v>59.669999999999987</v>
      </c>
      <c r="G2" s="7">
        <f>F2/59.67</f>
        <v>0.99999999999999978</v>
      </c>
      <c r="H2">
        <v>60.669999999999987</v>
      </c>
      <c r="I2" s="7">
        <f>H2/60.67</f>
        <v>0.99999999999999978</v>
      </c>
      <c r="J2">
        <v>203.67</v>
      </c>
      <c r="K2" s="7">
        <f>J2/203.67</f>
        <v>1</v>
      </c>
      <c r="L2">
        <v>167.67</v>
      </c>
      <c r="M2" s="7">
        <f>L2/167.67</f>
        <v>1</v>
      </c>
      <c r="N2">
        <v>578.66999999999996</v>
      </c>
      <c r="O2" s="7">
        <f>N2/578.67</f>
        <v>1</v>
      </c>
      <c r="P2">
        <v>491.66999999999996</v>
      </c>
      <c r="Q2" s="7">
        <f>P2/491.67</f>
        <v>0.99999999999999989</v>
      </c>
      <c r="R2">
        <v>375.66999999999996</v>
      </c>
      <c r="S2" s="7">
        <f>R2/375.67</f>
        <v>0.99999999999999989</v>
      </c>
      <c r="T2">
        <v>365.66999999999996</v>
      </c>
      <c r="U2" s="7">
        <f>T2/365.67</f>
        <v>0.99999999999999989</v>
      </c>
      <c r="V2" s="3">
        <v>827.67</v>
      </c>
      <c r="W2" s="3">
        <f>V2/827.67</f>
        <v>1</v>
      </c>
      <c r="X2">
        <v>475.66999999999996</v>
      </c>
      <c r="Y2" s="7">
        <f>X2/475.67</f>
        <v>0.99999999999999989</v>
      </c>
      <c r="Z2">
        <v>474.66999999999996</v>
      </c>
      <c r="AA2" s="7">
        <f>Z2/474.67</f>
        <v>0.99999999999999989</v>
      </c>
      <c r="AB2">
        <v>42.669999999999987</v>
      </c>
      <c r="AC2" s="7">
        <f>AB2/42.67</f>
        <v>0.99999999999999967</v>
      </c>
      <c r="AD2">
        <v>53.669999999999987</v>
      </c>
      <c r="AE2" s="7">
        <f>AD2/53.67</f>
        <v>0.99999999999999978</v>
      </c>
      <c r="AF2">
        <v>123.66999999999999</v>
      </c>
      <c r="AG2" s="7">
        <f>AF2/123.67</f>
        <v>0.99999999999999989</v>
      </c>
      <c r="AH2">
        <v>188.67</v>
      </c>
      <c r="AI2" s="7">
        <f>AH2/188.67</f>
        <v>1</v>
      </c>
      <c r="AJ2">
        <v>414.66999999999996</v>
      </c>
      <c r="AK2" s="7">
        <f>AJ2/414.67</f>
        <v>0.99999999999999989</v>
      </c>
      <c r="AL2">
        <v>419.66999999999996</v>
      </c>
      <c r="AM2" s="7">
        <f>AL2/419.67</f>
        <v>0.99999999999999989</v>
      </c>
      <c r="AN2">
        <v>304.66999999999996</v>
      </c>
      <c r="AO2" s="7">
        <f>AN2/304.67</f>
        <v>0.99999999999999978</v>
      </c>
      <c r="AP2">
        <v>335.66999999999996</v>
      </c>
      <c r="AQ2" s="7">
        <f>AP2/335.67</f>
        <v>0.99999999999999978</v>
      </c>
      <c r="AR2" s="3">
        <v>630.66999999999996</v>
      </c>
      <c r="AS2" s="3">
        <f>AR2/630.67</f>
        <v>1</v>
      </c>
      <c r="AT2">
        <v>663.67</v>
      </c>
      <c r="AU2" s="7">
        <f>AT2/663.67</f>
        <v>1</v>
      </c>
      <c r="AV2">
        <v>680.67</v>
      </c>
      <c r="AW2" s="7">
        <f>AV2/680.67</f>
        <v>1</v>
      </c>
      <c r="AX2">
        <v>63.669999999999987</v>
      </c>
      <c r="AY2" s="7">
        <f>AX2/63.67</f>
        <v>0.99999999999999978</v>
      </c>
      <c r="AZ2">
        <v>57.669999999999987</v>
      </c>
      <c r="BA2" s="7">
        <f>AZ2/57.67</f>
        <v>0.99999999999999978</v>
      </c>
      <c r="BB2">
        <v>210.67</v>
      </c>
      <c r="BC2" s="7">
        <f>BB2/210.67</f>
        <v>1</v>
      </c>
      <c r="BD2">
        <v>282.66999999999996</v>
      </c>
      <c r="BE2" s="7">
        <f>BD2/282.67</f>
        <v>0.99999999999999978</v>
      </c>
      <c r="BF2">
        <v>575.66999999999996</v>
      </c>
      <c r="BG2" s="7">
        <f>BF2/575.67</f>
        <v>1</v>
      </c>
      <c r="BH2">
        <v>578.66999999999996</v>
      </c>
      <c r="BI2" s="7">
        <f>BH2/578.67</f>
        <v>1</v>
      </c>
      <c r="BJ2">
        <v>467.66999999999996</v>
      </c>
      <c r="BK2" s="7">
        <f>BJ2/467.67</f>
        <v>0.99999999999999989</v>
      </c>
      <c r="BL2">
        <v>388.66999999999996</v>
      </c>
      <c r="BM2" s="7">
        <f>BL2/388.67</f>
        <v>0.99999999999999989</v>
      </c>
      <c r="BN2" s="3">
        <v>921.67</v>
      </c>
      <c r="BO2" s="3">
        <f>BN2/921.67</f>
        <v>1</v>
      </c>
    </row>
    <row r="3" spans="1:67" x14ac:dyDescent="0.25">
      <c r="A3">
        <v>2</v>
      </c>
      <c r="B3">
        <v>830</v>
      </c>
      <c r="C3" s="7">
        <f t="shared" ref="C3:C12" si="0">B3/561.67</f>
        <v>1.4777360371748536</v>
      </c>
      <c r="D3">
        <v>1080</v>
      </c>
      <c r="E3" s="7">
        <f t="shared" ref="E3:E12" si="1">D3/683.67</f>
        <v>1.5797095089736277</v>
      </c>
      <c r="F3">
        <v>48</v>
      </c>
      <c r="G3" s="7">
        <f t="shared" ref="G3:G12" si="2">F3/59.67</f>
        <v>0.80442433383609857</v>
      </c>
      <c r="H3">
        <v>55</v>
      </c>
      <c r="I3" s="7">
        <f t="shared" ref="I3:I12" si="3">H3/60.67</f>
        <v>0.9065435965056865</v>
      </c>
      <c r="J3">
        <v>272</v>
      </c>
      <c r="K3" s="7">
        <f t="shared" ref="K3:K12" si="4">J3/203.67</f>
        <v>1.3354936907742918</v>
      </c>
      <c r="L3">
        <v>254</v>
      </c>
      <c r="M3" s="7">
        <f t="shared" ref="M3:M12" si="5">L3/167.67</f>
        <v>1.5148804198723684</v>
      </c>
      <c r="N3">
        <v>826</v>
      </c>
      <c r="O3" s="7">
        <f t="shared" ref="O3:O12" si="6">N3/578.67</f>
        <v>1.4274111324243526</v>
      </c>
      <c r="P3">
        <v>788</v>
      </c>
      <c r="Q3" s="7">
        <f t="shared" ref="Q3:Q12" si="7">P3/491.67</f>
        <v>1.6027009986372973</v>
      </c>
      <c r="R3">
        <v>576</v>
      </c>
      <c r="S3" s="7">
        <f t="shared" ref="S3:S12" si="8">R3/375.67</f>
        <v>1.5332605744403331</v>
      </c>
      <c r="T3">
        <v>536</v>
      </c>
      <c r="U3" s="7">
        <f t="shared" ref="U3:U12" si="9">T3/365.67</f>
        <v>1.4658024995214263</v>
      </c>
      <c r="V3" s="3">
        <v>1531</v>
      </c>
      <c r="W3" s="3">
        <f t="shared" ref="W3:W12" si="10">V3/827.67</f>
        <v>1.8497710440151269</v>
      </c>
      <c r="X3">
        <v>586</v>
      </c>
      <c r="Y3" s="7">
        <f t="shared" ref="Y3:Y12" si="11">X3/475.67</f>
        <v>1.2319465175436752</v>
      </c>
      <c r="Z3">
        <v>606</v>
      </c>
      <c r="AA3" s="7">
        <f t="shared" ref="AA3:AA12" si="12">Z3/474.67</f>
        <v>1.2766764278340741</v>
      </c>
      <c r="AB3">
        <v>30</v>
      </c>
      <c r="AC3" s="7">
        <f t="shared" ref="AC3:AC12" si="13">AB3/42.67</f>
        <v>0.7030700726505742</v>
      </c>
      <c r="AD3">
        <v>41</v>
      </c>
      <c r="AE3" s="7">
        <f t="shared" ref="AE3:AE12" si="14">AD3/53.67</f>
        <v>0.7639277063536426</v>
      </c>
      <c r="AF3">
        <v>147</v>
      </c>
      <c r="AG3" s="7">
        <f t="shared" ref="AG3:AG12" si="15">AF3/123.67</f>
        <v>1.1886472062747635</v>
      </c>
      <c r="AH3">
        <v>210</v>
      </c>
      <c r="AI3" s="7">
        <f t="shared" ref="AI3:AI12" si="16">AH3/188.67</f>
        <v>1.1130545396724441</v>
      </c>
      <c r="AJ3">
        <v>550</v>
      </c>
      <c r="AK3" s="7">
        <f t="shared" ref="AK3:AK12" si="17">AJ3/414.67</f>
        <v>1.3263558974606313</v>
      </c>
      <c r="AL3">
        <v>552</v>
      </c>
      <c r="AM3" s="7">
        <f t="shared" ref="AM3:AM12" si="18">AL3/419.67</f>
        <v>1.3153191793552077</v>
      </c>
      <c r="AN3">
        <v>392</v>
      </c>
      <c r="AO3" s="7">
        <f t="shared" ref="AO3:AO12" si="19">AN3/304.67</f>
        <v>1.2866380017724095</v>
      </c>
      <c r="AP3">
        <v>441</v>
      </c>
      <c r="AQ3" s="7">
        <f t="shared" ref="AQ3:AQ12" si="20">AP3/335.67</f>
        <v>1.3137903297881848</v>
      </c>
      <c r="AR3" s="3">
        <v>755</v>
      </c>
      <c r="AS3" s="3">
        <f t="shared" ref="AS3:AS12" si="21">AR3/630.67</f>
        <v>1.1971395500023785</v>
      </c>
      <c r="AT3">
        <v>910</v>
      </c>
      <c r="AU3" s="7">
        <f t="shared" ref="AU3:AU12" si="22">AT3/663.67</f>
        <v>1.3711633793903597</v>
      </c>
      <c r="AV3">
        <v>882</v>
      </c>
      <c r="AW3" s="7">
        <f t="shared" ref="AW3:AW12" si="23">AV3/680.67</f>
        <v>1.2957820970514347</v>
      </c>
      <c r="AX3">
        <v>62</v>
      </c>
      <c r="AY3" s="7">
        <f t="shared" ref="AY3:AY12" si="24">AX3/63.67</f>
        <v>0.97377100675357309</v>
      </c>
      <c r="AZ3">
        <v>62</v>
      </c>
      <c r="BA3" s="7">
        <f t="shared" ref="BA3:BA12" si="25">AZ3/57.67</f>
        <v>1.0750823651812034</v>
      </c>
      <c r="BB3">
        <v>275</v>
      </c>
      <c r="BC3" s="7">
        <f t="shared" ref="BC3:BC12" si="26">BB3/210.67</f>
        <v>1.3053590924194238</v>
      </c>
      <c r="BD3">
        <v>351</v>
      </c>
      <c r="BE3" s="7">
        <f t="shared" ref="BE3:BE12" si="27">BD3/282.67</f>
        <v>1.2417306399688681</v>
      </c>
      <c r="BF3">
        <v>878</v>
      </c>
      <c r="BG3" s="7">
        <f t="shared" ref="BG3:BG12" si="28">BF3/575.67</f>
        <v>1.5251793562283948</v>
      </c>
      <c r="BH3">
        <v>820</v>
      </c>
      <c r="BI3" s="7">
        <f t="shared" ref="BI3:BI12" si="29">BH3/578.67</f>
        <v>1.4170425285568633</v>
      </c>
      <c r="BJ3">
        <v>639</v>
      </c>
      <c r="BK3" s="7">
        <f t="shared" ref="BK3:BK12" si="30">BJ3/467.67</f>
        <v>1.3663480659439349</v>
      </c>
      <c r="BL3">
        <v>508</v>
      </c>
      <c r="BM3" s="7">
        <f t="shared" ref="BM3:BM12" si="31">BL3/388.67</f>
        <v>1.3070213806056552</v>
      </c>
      <c r="BN3" s="3">
        <v>1271</v>
      </c>
      <c r="BO3" s="3">
        <f t="shared" ref="BO3:BO12" si="32">BN3/921.67</f>
        <v>1.3790185207286774</v>
      </c>
    </row>
    <row r="4" spans="1:67" x14ac:dyDescent="0.25">
      <c r="A4">
        <v>3</v>
      </c>
      <c r="B4">
        <v>895.3</v>
      </c>
      <c r="C4" s="7">
        <f t="shared" si="0"/>
        <v>1.5939964747983693</v>
      </c>
      <c r="D4">
        <v>1265.3</v>
      </c>
      <c r="E4" s="7">
        <f t="shared" si="1"/>
        <v>1.8507467052817881</v>
      </c>
      <c r="F4">
        <v>65.300000000000011</v>
      </c>
      <c r="G4" s="7">
        <f t="shared" si="2"/>
        <v>1.0943522708228592</v>
      </c>
      <c r="H4">
        <v>61.300000000000011</v>
      </c>
      <c r="I4" s="7">
        <f t="shared" si="3"/>
        <v>1.0103840448327017</v>
      </c>
      <c r="J4">
        <v>244.3</v>
      </c>
      <c r="K4" s="7">
        <f t="shared" si="4"/>
        <v>1.19948937005941</v>
      </c>
      <c r="L4">
        <v>265.3</v>
      </c>
      <c r="M4" s="7">
        <f t="shared" si="5"/>
        <v>1.5822747062682652</v>
      </c>
      <c r="N4">
        <v>968.3</v>
      </c>
      <c r="O4" s="7">
        <f t="shared" si="6"/>
        <v>1.6733198541483056</v>
      </c>
      <c r="P4">
        <v>836.3</v>
      </c>
      <c r="Q4" s="7">
        <f t="shared" si="7"/>
        <v>1.7009376207618929</v>
      </c>
      <c r="R4">
        <v>541.29999999999995</v>
      </c>
      <c r="S4" s="7">
        <f t="shared" si="8"/>
        <v>1.440892272473181</v>
      </c>
      <c r="T4">
        <v>517.29999999999995</v>
      </c>
      <c r="U4" s="7">
        <f t="shared" si="9"/>
        <v>1.4146634944075258</v>
      </c>
      <c r="V4" s="3">
        <v>1641.3</v>
      </c>
      <c r="W4" s="3">
        <f t="shared" si="10"/>
        <v>1.98303671753235</v>
      </c>
      <c r="X4">
        <v>692.3</v>
      </c>
      <c r="Y4" s="7">
        <f t="shared" si="11"/>
        <v>1.4554207749069732</v>
      </c>
      <c r="Z4">
        <v>823.3</v>
      </c>
      <c r="AA4" s="7">
        <f t="shared" si="12"/>
        <v>1.7344681568247413</v>
      </c>
      <c r="AB4">
        <v>24.300000000000011</v>
      </c>
      <c r="AC4" s="7">
        <f t="shared" si="13"/>
        <v>0.56948675884696531</v>
      </c>
      <c r="AD4">
        <v>51.300000000000011</v>
      </c>
      <c r="AE4" s="7">
        <f t="shared" si="14"/>
        <v>0.95584125209614323</v>
      </c>
      <c r="AF4">
        <v>178.3</v>
      </c>
      <c r="AG4" s="7">
        <f t="shared" si="15"/>
        <v>1.4417401148217031</v>
      </c>
      <c r="AH4">
        <v>225.3</v>
      </c>
      <c r="AI4" s="7">
        <f t="shared" si="16"/>
        <v>1.1941485132771508</v>
      </c>
      <c r="AJ4">
        <v>616.29999999999995</v>
      </c>
      <c r="AK4" s="7">
        <f t="shared" si="17"/>
        <v>1.4862420720090672</v>
      </c>
      <c r="AL4">
        <v>599.29999999999995</v>
      </c>
      <c r="AM4" s="7">
        <f t="shared" si="18"/>
        <v>1.4280267829485069</v>
      </c>
      <c r="AN4">
        <v>412.3</v>
      </c>
      <c r="AO4" s="7">
        <f t="shared" si="19"/>
        <v>1.3532674697213378</v>
      </c>
      <c r="AP4">
        <v>528.29999999999995</v>
      </c>
      <c r="AQ4" s="7">
        <f t="shared" si="20"/>
        <v>1.5738671909911519</v>
      </c>
      <c r="AR4" s="3">
        <v>760.3</v>
      </c>
      <c r="AS4" s="3">
        <f t="shared" si="21"/>
        <v>1.2055433110818654</v>
      </c>
      <c r="AT4">
        <v>1075.3</v>
      </c>
      <c r="AU4" s="7">
        <f t="shared" si="22"/>
        <v>1.6202329470972019</v>
      </c>
      <c r="AV4">
        <v>1131.3</v>
      </c>
      <c r="AW4" s="7">
        <f t="shared" si="23"/>
        <v>1.6620388734629117</v>
      </c>
      <c r="AX4">
        <v>61.300000000000011</v>
      </c>
      <c r="AY4" s="7">
        <f t="shared" si="24"/>
        <v>0.9627768179676458</v>
      </c>
      <c r="AZ4">
        <v>79.300000000000011</v>
      </c>
      <c r="BA4" s="7">
        <f t="shared" si="25"/>
        <v>1.3750650251430554</v>
      </c>
      <c r="BB4">
        <v>324.3</v>
      </c>
      <c r="BC4" s="7">
        <f t="shared" si="26"/>
        <v>1.539374376987706</v>
      </c>
      <c r="BD4">
        <v>462.3</v>
      </c>
      <c r="BE4" s="7">
        <f t="shared" si="27"/>
        <v>1.6354759967453214</v>
      </c>
      <c r="BF4">
        <v>926.3</v>
      </c>
      <c r="BG4" s="7">
        <f t="shared" si="28"/>
        <v>1.6090815918842392</v>
      </c>
      <c r="BH4">
        <v>920.3</v>
      </c>
      <c r="BI4" s="7">
        <f t="shared" si="29"/>
        <v>1.5903710232083916</v>
      </c>
      <c r="BJ4">
        <v>705.3</v>
      </c>
      <c r="BK4" s="7">
        <f t="shared" si="30"/>
        <v>1.5081146962601832</v>
      </c>
      <c r="BL4">
        <v>495.3</v>
      </c>
      <c r="BM4" s="7">
        <f t="shared" si="31"/>
        <v>1.2743458460905137</v>
      </c>
      <c r="BN4" s="3">
        <v>1489.3</v>
      </c>
      <c r="BO4" s="3">
        <f t="shared" si="32"/>
        <v>1.6158711903392755</v>
      </c>
    </row>
    <row r="5" spans="1:67" x14ac:dyDescent="0.25">
      <c r="A5">
        <v>4</v>
      </c>
      <c r="B5">
        <v>902</v>
      </c>
      <c r="C5" s="7">
        <f t="shared" si="0"/>
        <v>1.6059251873876121</v>
      </c>
      <c r="D5">
        <v>1170</v>
      </c>
      <c r="E5" s="7">
        <f t="shared" si="1"/>
        <v>1.7113519680547633</v>
      </c>
      <c r="F5">
        <v>65</v>
      </c>
      <c r="G5" s="7">
        <f t="shared" si="2"/>
        <v>1.0893246187363834</v>
      </c>
      <c r="H5">
        <v>49</v>
      </c>
      <c r="I5" s="7">
        <f t="shared" si="3"/>
        <v>0.80764793143233882</v>
      </c>
      <c r="J5">
        <v>228</v>
      </c>
      <c r="K5" s="7">
        <f t="shared" si="4"/>
        <v>1.1194579466784504</v>
      </c>
      <c r="L5">
        <v>211</v>
      </c>
      <c r="M5" s="7">
        <f t="shared" si="5"/>
        <v>1.2584242857994872</v>
      </c>
      <c r="N5">
        <v>814</v>
      </c>
      <c r="O5" s="7">
        <f t="shared" si="6"/>
        <v>1.406673924689374</v>
      </c>
      <c r="P5">
        <v>999</v>
      </c>
      <c r="Q5" s="7">
        <f t="shared" si="7"/>
        <v>2.031850631521142</v>
      </c>
      <c r="R5">
        <v>626</v>
      </c>
      <c r="S5" s="7">
        <f t="shared" si="8"/>
        <v>1.6663561104160565</v>
      </c>
      <c r="T5">
        <v>506</v>
      </c>
      <c r="U5" s="7">
        <f t="shared" si="9"/>
        <v>1.3837613148467196</v>
      </c>
      <c r="V5" s="3">
        <v>2155</v>
      </c>
      <c r="W5" s="3">
        <f t="shared" si="10"/>
        <v>2.6036947092440226</v>
      </c>
      <c r="X5">
        <v>681</v>
      </c>
      <c r="Y5" s="7">
        <f t="shared" si="11"/>
        <v>1.4316648096369331</v>
      </c>
      <c r="Z5">
        <v>984</v>
      </c>
      <c r="AA5" s="7">
        <f t="shared" si="12"/>
        <v>2.0730191501464175</v>
      </c>
      <c r="AB5">
        <v>35</v>
      </c>
      <c r="AC5" s="7">
        <f t="shared" si="13"/>
        <v>0.82024841809233651</v>
      </c>
      <c r="AD5">
        <v>64</v>
      </c>
      <c r="AE5" s="7">
        <f t="shared" si="14"/>
        <v>1.1924725172349544</v>
      </c>
      <c r="AF5">
        <v>224</v>
      </c>
      <c r="AG5" s="7">
        <f t="shared" si="15"/>
        <v>1.8112719333710681</v>
      </c>
      <c r="AH5">
        <v>228</v>
      </c>
      <c r="AI5" s="7">
        <f t="shared" si="16"/>
        <v>1.2084592145015107</v>
      </c>
      <c r="AJ5">
        <v>686</v>
      </c>
      <c r="AK5" s="7">
        <f t="shared" si="17"/>
        <v>1.6543275375599873</v>
      </c>
      <c r="AL5">
        <v>701</v>
      </c>
      <c r="AM5" s="7">
        <f t="shared" si="18"/>
        <v>1.6703600447971023</v>
      </c>
      <c r="AN5">
        <v>465</v>
      </c>
      <c r="AO5" s="7">
        <f t="shared" si="19"/>
        <v>1.5262415072045163</v>
      </c>
      <c r="AP5">
        <v>661</v>
      </c>
      <c r="AQ5" s="7">
        <f t="shared" si="20"/>
        <v>1.9691959364852383</v>
      </c>
      <c r="AR5" s="3">
        <v>912</v>
      </c>
      <c r="AS5" s="3">
        <f t="shared" si="21"/>
        <v>1.4460811517909526</v>
      </c>
      <c r="AT5">
        <v>971</v>
      </c>
      <c r="AU5" s="7">
        <f t="shared" si="22"/>
        <v>1.4630765289978453</v>
      </c>
      <c r="AV5">
        <v>1452</v>
      </c>
      <c r="AW5" s="7">
        <f t="shared" si="23"/>
        <v>2.1331922958261713</v>
      </c>
      <c r="AX5">
        <v>54</v>
      </c>
      <c r="AY5" s="7">
        <f t="shared" si="24"/>
        <v>0.84812313491440239</v>
      </c>
      <c r="AZ5">
        <v>85</v>
      </c>
      <c r="BA5" s="7">
        <f t="shared" si="25"/>
        <v>1.4739032425871337</v>
      </c>
      <c r="BB5">
        <v>356</v>
      </c>
      <c r="BC5" s="7">
        <f t="shared" si="26"/>
        <v>1.6898466796411451</v>
      </c>
      <c r="BD5">
        <v>267</v>
      </c>
      <c r="BE5" s="7">
        <f t="shared" si="27"/>
        <v>0.94456433296777154</v>
      </c>
      <c r="BF5">
        <v>851</v>
      </c>
      <c r="BG5" s="7">
        <f t="shared" si="28"/>
        <v>1.4782774853648792</v>
      </c>
      <c r="BH5">
        <v>1046</v>
      </c>
      <c r="BI5" s="7">
        <f t="shared" si="29"/>
        <v>1.8075932742322913</v>
      </c>
      <c r="BJ5">
        <v>897</v>
      </c>
      <c r="BK5" s="7">
        <f t="shared" si="30"/>
        <v>1.9180191160433639</v>
      </c>
      <c r="BL5">
        <v>485</v>
      </c>
      <c r="BM5" s="7">
        <f t="shared" si="31"/>
        <v>1.2478452157357141</v>
      </c>
      <c r="BN5" s="3">
        <v>1740</v>
      </c>
      <c r="BO5" s="3">
        <f t="shared" si="32"/>
        <v>1.8878774398645937</v>
      </c>
    </row>
    <row r="6" spans="1:67" x14ac:dyDescent="0.25">
      <c r="A6">
        <v>5</v>
      </c>
      <c r="B6">
        <v>1700</v>
      </c>
      <c r="C6" s="7">
        <f t="shared" si="0"/>
        <v>3.0266882689123511</v>
      </c>
      <c r="D6">
        <v>2613</v>
      </c>
      <c r="E6" s="7">
        <f t="shared" si="1"/>
        <v>3.8220193953223047</v>
      </c>
      <c r="F6">
        <v>142</v>
      </c>
      <c r="G6" s="7">
        <f t="shared" si="2"/>
        <v>2.3797553209317917</v>
      </c>
      <c r="H6">
        <v>100</v>
      </c>
      <c r="I6" s="7">
        <f t="shared" si="3"/>
        <v>1.6482610845557937</v>
      </c>
      <c r="J6">
        <v>488</v>
      </c>
      <c r="K6" s="7">
        <f t="shared" si="4"/>
        <v>2.3960327981538767</v>
      </c>
      <c r="L6">
        <v>536</v>
      </c>
      <c r="M6" s="7">
        <f t="shared" si="5"/>
        <v>3.1967555316991714</v>
      </c>
      <c r="N6">
        <v>1854</v>
      </c>
      <c r="O6" s="7">
        <f t="shared" si="6"/>
        <v>3.2038985950541763</v>
      </c>
      <c r="P6">
        <v>2269</v>
      </c>
      <c r="Q6" s="7">
        <f t="shared" si="7"/>
        <v>4.6148839668883603</v>
      </c>
      <c r="R6">
        <v>1569</v>
      </c>
      <c r="S6" s="7">
        <f t="shared" si="8"/>
        <v>4.176537918918199</v>
      </c>
      <c r="T6">
        <v>877</v>
      </c>
      <c r="U6" s="7">
        <f t="shared" si="9"/>
        <v>2.3983372986572591</v>
      </c>
      <c r="V6" s="3">
        <v>4181</v>
      </c>
      <c r="W6" s="3">
        <f t="shared" si="10"/>
        <v>5.0515301992339943</v>
      </c>
      <c r="X6">
        <v>578</v>
      </c>
      <c r="Y6" s="7">
        <f t="shared" si="11"/>
        <v>1.2151281350516114</v>
      </c>
      <c r="Z6">
        <v>1248</v>
      </c>
      <c r="AA6" s="7">
        <f t="shared" si="12"/>
        <v>2.6291950196978955</v>
      </c>
      <c r="AB6">
        <v>42</v>
      </c>
      <c r="AC6" s="7">
        <f t="shared" si="13"/>
        <v>0.98429810171080379</v>
      </c>
      <c r="AD6">
        <v>67</v>
      </c>
      <c r="AE6" s="7">
        <f t="shared" si="14"/>
        <v>1.2483696664803428</v>
      </c>
      <c r="AF6">
        <v>356</v>
      </c>
      <c r="AG6" s="7">
        <f t="shared" si="15"/>
        <v>2.8786286083933046</v>
      </c>
      <c r="AH6">
        <v>284</v>
      </c>
      <c r="AI6" s="7">
        <f t="shared" si="16"/>
        <v>1.5052737584141624</v>
      </c>
      <c r="AJ6">
        <v>851</v>
      </c>
      <c r="AK6" s="7">
        <f t="shared" si="17"/>
        <v>2.052234306798177</v>
      </c>
      <c r="AL6">
        <v>912</v>
      </c>
      <c r="AM6" s="7">
        <f t="shared" si="18"/>
        <v>2.1731360354564297</v>
      </c>
      <c r="AN6">
        <v>868</v>
      </c>
      <c r="AO6" s="7">
        <f t="shared" si="19"/>
        <v>2.8489841467817638</v>
      </c>
      <c r="AP6">
        <v>983</v>
      </c>
      <c r="AQ6" s="7">
        <f t="shared" si="20"/>
        <v>2.9284714153781986</v>
      </c>
      <c r="AR6" s="3">
        <v>1114</v>
      </c>
      <c r="AS6" s="3">
        <f t="shared" si="21"/>
        <v>1.7663754419902644</v>
      </c>
      <c r="AT6">
        <v>1287</v>
      </c>
      <c r="AU6" s="7">
        <f t="shared" si="22"/>
        <v>1.9392167794235089</v>
      </c>
      <c r="AV6">
        <v>2044</v>
      </c>
      <c r="AW6" s="7">
        <f t="shared" si="23"/>
        <v>3.0029235899922138</v>
      </c>
      <c r="AX6">
        <v>55</v>
      </c>
      <c r="AY6" s="7">
        <f t="shared" si="24"/>
        <v>0.8638291188942987</v>
      </c>
      <c r="AZ6">
        <v>144</v>
      </c>
      <c r="BA6" s="7">
        <f t="shared" si="25"/>
        <v>2.4969654933240855</v>
      </c>
      <c r="BB6">
        <v>444</v>
      </c>
      <c r="BC6" s="7">
        <f t="shared" si="26"/>
        <v>2.1075615892153605</v>
      </c>
      <c r="BD6">
        <v>442</v>
      </c>
      <c r="BE6" s="7">
        <f t="shared" si="27"/>
        <v>1.563660805886723</v>
      </c>
      <c r="BF6">
        <v>1482</v>
      </c>
      <c r="BG6" s="7">
        <f t="shared" si="28"/>
        <v>2.5743915785085205</v>
      </c>
      <c r="BH6">
        <v>1170</v>
      </c>
      <c r="BI6" s="7">
        <f t="shared" si="29"/>
        <v>2.0218777541604025</v>
      </c>
      <c r="BJ6">
        <v>1423</v>
      </c>
      <c r="BK6" s="7">
        <f t="shared" si="30"/>
        <v>3.0427438150832851</v>
      </c>
      <c r="BL6">
        <v>697</v>
      </c>
      <c r="BM6" s="7">
        <f t="shared" si="31"/>
        <v>1.7932950832325623</v>
      </c>
      <c r="BN6" s="3">
        <v>2995</v>
      </c>
      <c r="BO6" s="3">
        <f t="shared" si="32"/>
        <v>3.2495361680427921</v>
      </c>
    </row>
    <row r="7" spans="1:67" x14ac:dyDescent="0.25">
      <c r="A7">
        <v>6</v>
      </c>
      <c r="B7">
        <v>4109.8</v>
      </c>
      <c r="C7" s="7">
        <f t="shared" si="0"/>
        <v>7.3171079103388115</v>
      </c>
      <c r="D7">
        <v>5523.8</v>
      </c>
      <c r="E7" s="7">
        <f t="shared" si="1"/>
        <v>8.0796290608041907</v>
      </c>
      <c r="F7">
        <v>214.8</v>
      </c>
      <c r="G7" s="7">
        <f t="shared" si="2"/>
        <v>3.5997988939165411</v>
      </c>
      <c r="H7">
        <v>208.8</v>
      </c>
      <c r="I7" s="7">
        <f t="shared" si="3"/>
        <v>3.4415691445524974</v>
      </c>
      <c r="J7">
        <v>1008.8</v>
      </c>
      <c r="K7" s="7">
        <f t="shared" si="4"/>
        <v>4.9531104237246524</v>
      </c>
      <c r="L7">
        <v>808.8</v>
      </c>
      <c r="M7" s="7">
        <f t="shared" si="5"/>
        <v>4.8237609590266599</v>
      </c>
      <c r="N7">
        <v>4511.8</v>
      </c>
      <c r="O7" s="7">
        <f t="shared" si="6"/>
        <v>7.7968444882229946</v>
      </c>
      <c r="P7">
        <v>5298.8</v>
      </c>
      <c r="Q7" s="7">
        <f t="shared" si="7"/>
        <v>10.777147273577807</v>
      </c>
      <c r="R7">
        <v>3393.8</v>
      </c>
      <c r="S7" s="7">
        <f t="shared" si="8"/>
        <v>9.0339925998881991</v>
      </c>
      <c r="T7">
        <v>955.8</v>
      </c>
      <c r="U7" s="7">
        <f t="shared" si="9"/>
        <v>2.6138321437361554</v>
      </c>
      <c r="V7" s="3">
        <v>7161.8</v>
      </c>
      <c r="W7" s="3">
        <f t="shared" si="10"/>
        <v>8.652965553904334</v>
      </c>
      <c r="X7">
        <v>687.8</v>
      </c>
      <c r="Y7" s="7">
        <f t="shared" si="11"/>
        <v>1.4459604347551873</v>
      </c>
      <c r="Z7">
        <v>1893.8</v>
      </c>
      <c r="AA7" s="7">
        <f t="shared" si="12"/>
        <v>3.9897191733204118</v>
      </c>
      <c r="AB7">
        <v>60.800000000000011</v>
      </c>
      <c r="AC7" s="7">
        <f t="shared" si="13"/>
        <v>1.4248886805718306</v>
      </c>
      <c r="AD7">
        <v>113.80000000000001</v>
      </c>
      <c r="AE7" s="7">
        <f t="shared" si="14"/>
        <v>2.1203651947084032</v>
      </c>
      <c r="AF7">
        <v>480.8</v>
      </c>
      <c r="AG7" s="7">
        <f t="shared" si="15"/>
        <v>3.8877658284143286</v>
      </c>
      <c r="AH7">
        <v>472.8</v>
      </c>
      <c r="AI7" s="7">
        <f t="shared" si="16"/>
        <v>2.5059627921768168</v>
      </c>
      <c r="AJ7">
        <v>1288.8</v>
      </c>
      <c r="AK7" s="7">
        <f t="shared" si="17"/>
        <v>3.1080136011768391</v>
      </c>
      <c r="AL7">
        <v>1445.8</v>
      </c>
      <c r="AM7" s="7">
        <f t="shared" si="18"/>
        <v>3.4450878070865203</v>
      </c>
      <c r="AN7">
        <v>1392.8</v>
      </c>
      <c r="AO7" s="7">
        <f t="shared" si="19"/>
        <v>4.5715035940525812</v>
      </c>
      <c r="AP7">
        <v>1398.8</v>
      </c>
      <c r="AQ7" s="7">
        <f t="shared" si="20"/>
        <v>4.1671880120356297</v>
      </c>
      <c r="AR7" s="3">
        <v>1580.8</v>
      </c>
      <c r="AS7" s="3">
        <f t="shared" si="21"/>
        <v>2.5065406631043179</v>
      </c>
      <c r="AT7">
        <v>1906.8</v>
      </c>
      <c r="AU7" s="7">
        <f t="shared" si="22"/>
        <v>2.8731146503533385</v>
      </c>
      <c r="AV7">
        <v>3615.8</v>
      </c>
      <c r="AW7" s="7">
        <f t="shared" si="23"/>
        <v>5.3121189416310406</v>
      </c>
      <c r="AX7">
        <v>65.800000000000011</v>
      </c>
      <c r="AY7" s="7">
        <f t="shared" si="24"/>
        <v>1.0334537458771793</v>
      </c>
      <c r="AZ7">
        <v>201.8</v>
      </c>
      <c r="BA7" s="7">
        <f t="shared" si="25"/>
        <v>3.4992196982833361</v>
      </c>
      <c r="BB7">
        <v>364.8</v>
      </c>
      <c r="BC7" s="7">
        <f t="shared" si="26"/>
        <v>1.7316181705985667</v>
      </c>
      <c r="BD7">
        <v>676.8</v>
      </c>
      <c r="BE7" s="7">
        <f t="shared" si="27"/>
        <v>2.3943113878374072</v>
      </c>
      <c r="BF7">
        <v>1854.8</v>
      </c>
      <c r="BG7" s="7">
        <f t="shared" si="28"/>
        <v>3.2219848176906911</v>
      </c>
      <c r="BH7">
        <v>2005.8</v>
      </c>
      <c r="BI7" s="7">
        <f t="shared" si="29"/>
        <v>3.4662242729016541</v>
      </c>
      <c r="BJ7">
        <v>1975.8</v>
      </c>
      <c r="BK7" s="7">
        <f t="shared" si="30"/>
        <v>4.2247738790172553</v>
      </c>
      <c r="BL7">
        <v>866.8</v>
      </c>
      <c r="BM7" s="7">
        <f t="shared" si="31"/>
        <v>2.230169552576736</v>
      </c>
      <c r="BN7" s="3">
        <v>4983.8</v>
      </c>
      <c r="BO7" s="3">
        <f t="shared" si="32"/>
        <v>5.4073583820673345</v>
      </c>
    </row>
    <row r="8" spans="1:67" x14ac:dyDescent="0.25">
      <c r="A8">
        <v>7</v>
      </c>
      <c r="B8">
        <v>4582.6000000000004</v>
      </c>
      <c r="C8" s="7">
        <f t="shared" si="0"/>
        <v>8.1588833300692585</v>
      </c>
      <c r="D8">
        <v>5989.6</v>
      </c>
      <c r="E8" s="7">
        <f t="shared" si="1"/>
        <v>8.7609519212485569</v>
      </c>
      <c r="F8">
        <v>277.60000000000002</v>
      </c>
      <c r="G8" s="7">
        <f t="shared" si="2"/>
        <v>4.65225406401877</v>
      </c>
      <c r="H8">
        <v>244.6</v>
      </c>
      <c r="I8" s="7">
        <f t="shared" si="3"/>
        <v>4.0316466128234714</v>
      </c>
      <c r="J8">
        <v>1097.5999999999999</v>
      </c>
      <c r="K8" s="7">
        <f t="shared" si="4"/>
        <v>5.3891098345362591</v>
      </c>
      <c r="L8">
        <v>1105.5999999999999</v>
      </c>
      <c r="M8" s="7">
        <f t="shared" si="5"/>
        <v>6.5939046937436627</v>
      </c>
      <c r="N8">
        <v>5035.6000000000004</v>
      </c>
      <c r="O8" s="7">
        <f t="shared" si="6"/>
        <v>8.7020236058548068</v>
      </c>
      <c r="P8">
        <v>5004.6000000000004</v>
      </c>
      <c r="Q8" s="7">
        <f t="shared" si="7"/>
        <v>10.178778448959669</v>
      </c>
      <c r="R8">
        <v>4678.6000000000004</v>
      </c>
      <c r="S8" s="7">
        <f t="shared" si="8"/>
        <v>12.454015492320387</v>
      </c>
      <c r="T8">
        <v>1521.6</v>
      </c>
      <c r="U8" s="7">
        <f t="shared" si="9"/>
        <v>4.1611288867011238</v>
      </c>
      <c r="V8" s="3">
        <v>9030.6</v>
      </c>
      <c r="W8" s="3">
        <f t="shared" si="10"/>
        <v>10.91087027438472</v>
      </c>
      <c r="X8">
        <v>891.6</v>
      </c>
      <c r="Y8" s="7">
        <f t="shared" si="11"/>
        <v>1.8744087287405133</v>
      </c>
      <c r="Z8">
        <v>2617.6</v>
      </c>
      <c r="AA8" s="7">
        <f t="shared" si="12"/>
        <v>5.5145680156740466</v>
      </c>
      <c r="AB8">
        <v>70.599999999999994</v>
      </c>
      <c r="AC8" s="7">
        <f t="shared" si="13"/>
        <v>1.6545582376376844</v>
      </c>
      <c r="AD8">
        <v>128.6</v>
      </c>
      <c r="AE8" s="7">
        <f t="shared" si="14"/>
        <v>2.3961244643189863</v>
      </c>
      <c r="AF8">
        <v>670.6</v>
      </c>
      <c r="AG8" s="7">
        <f t="shared" si="15"/>
        <v>5.4224953505296352</v>
      </c>
      <c r="AH8">
        <v>724.6</v>
      </c>
      <c r="AI8" s="7">
        <f t="shared" si="16"/>
        <v>3.8405681878412046</v>
      </c>
      <c r="AJ8">
        <v>1611.6</v>
      </c>
      <c r="AK8" s="7">
        <f t="shared" si="17"/>
        <v>3.8864639351773698</v>
      </c>
      <c r="AL8">
        <v>1944.6</v>
      </c>
      <c r="AM8" s="7">
        <f t="shared" si="18"/>
        <v>4.6336407177067693</v>
      </c>
      <c r="AN8">
        <v>1954.6</v>
      </c>
      <c r="AO8" s="7">
        <f t="shared" si="19"/>
        <v>6.4154659139396717</v>
      </c>
      <c r="AP8">
        <v>1974.6</v>
      </c>
      <c r="AQ8" s="7">
        <f t="shared" si="20"/>
        <v>5.8825632317454639</v>
      </c>
      <c r="AR8" s="3">
        <v>1964.6</v>
      </c>
      <c r="AS8" s="3">
        <f t="shared" si="21"/>
        <v>3.1150998144830102</v>
      </c>
      <c r="AT8">
        <v>2298.6</v>
      </c>
      <c r="AU8" s="7">
        <f t="shared" si="22"/>
        <v>3.4634682899633855</v>
      </c>
      <c r="AV8">
        <v>3453.6</v>
      </c>
      <c r="AW8" s="7">
        <f t="shared" si="23"/>
        <v>5.0738243201551416</v>
      </c>
      <c r="AX8">
        <v>88.6</v>
      </c>
      <c r="AY8" s="7">
        <f t="shared" si="24"/>
        <v>1.3915501806188157</v>
      </c>
      <c r="AZ8">
        <v>205.6</v>
      </c>
      <c r="BA8" s="7">
        <f t="shared" si="25"/>
        <v>3.5651118432460551</v>
      </c>
      <c r="BB8">
        <v>484.6</v>
      </c>
      <c r="BC8" s="7">
        <f t="shared" si="26"/>
        <v>2.3002800588598284</v>
      </c>
      <c r="BD8">
        <v>816.6</v>
      </c>
      <c r="BE8" s="7">
        <f t="shared" si="27"/>
        <v>2.8888810273463754</v>
      </c>
      <c r="BF8">
        <v>2460.6</v>
      </c>
      <c r="BG8" s="7">
        <f t="shared" si="28"/>
        <v>4.274323831361718</v>
      </c>
      <c r="BH8">
        <v>2073.6</v>
      </c>
      <c r="BI8" s="7">
        <f t="shared" si="29"/>
        <v>3.5833894966042825</v>
      </c>
      <c r="BJ8">
        <v>2837.6</v>
      </c>
      <c r="BK8" s="7">
        <f t="shared" si="30"/>
        <v>6.0675262471400773</v>
      </c>
      <c r="BL8">
        <v>1071.5999999999999</v>
      </c>
      <c r="BM8" s="7">
        <f t="shared" si="31"/>
        <v>2.7570947075925587</v>
      </c>
      <c r="BN8" s="3">
        <v>6109.6</v>
      </c>
      <c r="BO8" s="3">
        <f t="shared" si="32"/>
        <v>6.6288367854004155</v>
      </c>
    </row>
    <row r="9" spans="1:67" x14ac:dyDescent="0.25">
      <c r="A9">
        <v>8</v>
      </c>
      <c r="B9">
        <v>9240.2000000000007</v>
      </c>
      <c r="C9" s="7">
        <f t="shared" si="0"/>
        <v>16.451297024943475</v>
      </c>
      <c r="D9">
        <v>10986.2</v>
      </c>
      <c r="E9" s="7">
        <f t="shared" si="1"/>
        <v>16.06944871063525</v>
      </c>
      <c r="F9">
        <v>495.2</v>
      </c>
      <c r="G9" s="7">
        <f t="shared" si="2"/>
        <v>8.2989777107424167</v>
      </c>
      <c r="H9">
        <v>465.2</v>
      </c>
      <c r="I9" s="7">
        <f t="shared" si="3"/>
        <v>7.667710565353552</v>
      </c>
      <c r="J9">
        <v>2486.1999999999998</v>
      </c>
      <c r="K9" s="7">
        <f t="shared" si="4"/>
        <v>12.207001522070016</v>
      </c>
      <c r="L9">
        <v>2631.2</v>
      </c>
      <c r="M9" s="7">
        <f t="shared" si="5"/>
        <v>15.692729766803842</v>
      </c>
      <c r="N9">
        <v>9693.2000000000007</v>
      </c>
      <c r="O9" s="7">
        <f t="shared" si="6"/>
        <v>16.750825168057791</v>
      </c>
      <c r="P9">
        <v>10631.2</v>
      </c>
      <c r="Q9" s="7">
        <f t="shared" si="7"/>
        <v>21.622633066894462</v>
      </c>
      <c r="R9">
        <v>6806.2</v>
      </c>
      <c r="S9" s="7">
        <f t="shared" si="8"/>
        <v>18.117496739159368</v>
      </c>
      <c r="T9">
        <v>3875.2</v>
      </c>
      <c r="U9" s="7">
        <f t="shared" si="9"/>
        <v>10.597533295047446</v>
      </c>
      <c r="V9" s="3">
        <v>14865.2</v>
      </c>
      <c r="W9" s="3">
        <f t="shared" si="10"/>
        <v>17.960298186475288</v>
      </c>
      <c r="X9">
        <v>1878.2</v>
      </c>
      <c r="Y9" s="7">
        <f t="shared" si="11"/>
        <v>3.9485357495742845</v>
      </c>
      <c r="Z9">
        <v>5236.2</v>
      </c>
      <c r="AA9" s="7">
        <f t="shared" si="12"/>
        <v>11.031242758126698</v>
      </c>
      <c r="AB9">
        <v>142.19999999999999</v>
      </c>
      <c r="AC9" s="7">
        <f t="shared" si="13"/>
        <v>3.3325521443637212</v>
      </c>
      <c r="AD9">
        <v>218.2</v>
      </c>
      <c r="AE9" s="7">
        <f t="shared" si="14"/>
        <v>4.0655859884479222</v>
      </c>
      <c r="AF9">
        <v>1182.2</v>
      </c>
      <c r="AG9" s="7">
        <f t="shared" si="15"/>
        <v>9.5593110697824866</v>
      </c>
      <c r="AH9">
        <v>1399.2</v>
      </c>
      <c r="AI9" s="7">
        <f t="shared" si="16"/>
        <v>7.4161233900461134</v>
      </c>
      <c r="AJ9">
        <v>3146.2</v>
      </c>
      <c r="AK9" s="7">
        <f t="shared" si="17"/>
        <v>7.5872380447102508</v>
      </c>
      <c r="AL9">
        <v>3822.2</v>
      </c>
      <c r="AM9" s="7">
        <f t="shared" si="18"/>
        <v>9.1076321871946995</v>
      </c>
      <c r="AN9">
        <v>3475.2</v>
      </c>
      <c r="AO9" s="7">
        <f t="shared" si="19"/>
        <v>11.406439754488462</v>
      </c>
      <c r="AP9">
        <v>3573.2</v>
      </c>
      <c r="AQ9" s="7">
        <f t="shared" si="20"/>
        <v>10.644978699317781</v>
      </c>
      <c r="AR9" s="3">
        <v>3595.2</v>
      </c>
      <c r="AS9" s="3">
        <f t="shared" si="21"/>
        <v>5.7006041194285446</v>
      </c>
      <c r="AT9">
        <v>4944.2</v>
      </c>
      <c r="AU9" s="7">
        <f t="shared" si="22"/>
        <v>7.4497867916283695</v>
      </c>
      <c r="AV9">
        <v>6657.2</v>
      </c>
      <c r="AW9" s="7">
        <f t="shared" si="23"/>
        <v>9.7803634654090832</v>
      </c>
      <c r="AX9">
        <v>772.2</v>
      </c>
      <c r="AY9" s="7">
        <f t="shared" si="24"/>
        <v>12.128160829275954</v>
      </c>
      <c r="AZ9">
        <v>361.2</v>
      </c>
      <c r="BA9" s="7">
        <f t="shared" si="25"/>
        <v>6.2632217790879139</v>
      </c>
      <c r="BB9">
        <v>1127.2</v>
      </c>
      <c r="BC9" s="7">
        <f t="shared" si="26"/>
        <v>5.3505482508188171</v>
      </c>
      <c r="BD9">
        <v>1564.2</v>
      </c>
      <c r="BE9" s="7">
        <f t="shared" si="27"/>
        <v>5.5336611596561358</v>
      </c>
      <c r="BF9">
        <v>5258.2</v>
      </c>
      <c r="BG9" s="7">
        <f t="shared" si="28"/>
        <v>9.1340524953532416</v>
      </c>
      <c r="BH9">
        <v>5296.2</v>
      </c>
      <c r="BI9" s="7">
        <f t="shared" si="29"/>
        <v>9.1523666338327541</v>
      </c>
      <c r="BJ9">
        <v>4551.2</v>
      </c>
      <c r="BK9" s="7">
        <f t="shared" si="30"/>
        <v>9.7316483845446573</v>
      </c>
      <c r="BL9">
        <v>2436.1999999999998</v>
      </c>
      <c r="BM9" s="7">
        <f t="shared" si="31"/>
        <v>6.2680422980934978</v>
      </c>
      <c r="BN9" s="3">
        <v>11786.2</v>
      </c>
      <c r="BO9" s="3">
        <f t="shared" si="32"/>
        <v>12.787874184903492</v>
      </c>
    </row>
    <row r="10" spans="1:67" x14ac:dyDescent="0.25">
      <c r="A10">
        <v>10</v>
      </c>
      <c r="B10">
        <v>22695</v>
      </c>
      <c r="C10" s="7">
        <f t="shared" si="0"/>
        <v>40.406288389979885</v>
      </c>
      <c r="D10">
        <v>17705</v>
      </c>
      <c r="E10" s="7">
        <f t="shared" si="1"/>
        <v>25.896997089238962</v>
      </c>
      <c r="F10">
        <v>1055</v>
      </c>
      <c r="G10" s="7">
        <f t="shared" si="2"/>
        <v>17.680576504105915</v>
      </c>
      <c r="H10">
        <v>890</v>
      </c>
      <c r="I10" s="7">
        <f t="shared" si="3"/>
        <v>14.669523652546562</v>
      </c>
      <c r="J10">
        <v>7249</v>
      </c>
      <c r="K10" s="7">
        <f t="shared" si="4"/>
        <v>35.59188883978986</v>
      </c>
      <c r="L10">
        <v>6853</v>
      </c>
      <c r="M10" s="7">
        <f t="shared" si="5"/>
        <v>40.8719508558478</v>
      </c>
      <c r="N10">
        <v>16654</v>
      </c>
      <c r="O10" s="7">
        <f t="shared" si="6"/>
        <v>28.779788134860976</v>
      </c>
      <c r="P10">
        <v>21302</v>
      </c>
      <c r="Q10" s="7">
        <f t="shared" si="7"/>
        <v>43.325807960623997</v>
      </c>
      <c r="R10">
        <v>16006</v>
      </c>
      <c r="S10" s="7">
        <f t="shared" si="8"/>
        <v>42.606542976548567</v>
      </c>
      <c r="T10">
        <v>9055</v>
      </c>
      <c r="U10" s="7">
        <f t="shared" si="9"/>
        <v>24.762764240982307</v>
      </c>
      <c r="V10" s="3">
        <v>26099</v>
      </c>
      <c r="W10" s="3">
        <f t="shared" si="10"/>
        <v>31.533098940398954</v>
      </c>
      <c r="X10">
        <v>5098</v>
      </c>
      <c r="Y10" s="7">
        <f t="shared" si="11"/>
        <v>10.717514243067672</v>
      </c>
      <c r="Z10">
        <v>10913</v>
      </c>
      <c r="AA10" s="7">
        <f t="shared" si="12"/>
        <v>22.990709334906356</v>
      </c>
      <c r="AB10">
        <v>291</v>
      </c>
      <c r="AC10" s="7">
        <f t="shared" si="13"/>
        <v>6.8197797047105695</v>
      </c>
      <c r="AD10">
        <v>443</v>
      </c>
      <c r="AE10" s="7">
        <f t="shared" si="14"/>
        <v>8.2541457052356986</v>
      </c>
      <c r="AF10">
        <v>2351</v>
      </c>
      <c r="AG10" s="7">
        <f t="shared" si="15"/>
        <v>19.010269264979382</v>
      </c>
      <c r="AH10">
        <v>2608</v>
      </c>
      <c r="AI10" s="7">
        <f t="shared" si="16"/>
        <v>13.823077330789209</v>
      </c>
      <c r="AJ10">
        <v>6848</v>
      </c>
      <c r="AK10" s="7">
        <f t="shared" si="17"/>
        <v>16.514336701473461</v>
      </c>
      <c r="AL10">
        <v>7825</v>
      </c>
      <c r="AM10" s="7">
        <f t="shared" si="18"/>
        <v>18.64560249720018</v>
      </c>
      <c r="AN10">
        <v>5876</v>
      </c>
      <c r="AO10" s="7">
        <f t="shared" si="19"/>
        <v>19.286441067384381</v>
      </c>
      <c r="AP10">
        <v>6292</v>
      </c>
      <c r="AQ10" s="7">
        <f t="shared" si="20"/>
        <v>18.744600351535734</v>
      </c>
      <c r="AR10" s="3">
        <v>7946</v>
      </c>
      <c r="AS10" s="3">
        <f t="shared" si="21"/>
        <v>12.599299158038278</v>
      </c>
      <c r="AT10">
        <v>10831</v>
      </c>
      <c r="AU10" s="7">
        <f t="shared" si="22"/>
        <v>16.319857760634051</v>
      </c>
      <c r="AV10">
        <v>17531</v>
      </c>
      <c r="AW10" s="7">
        <f t="shared" si="23"/>
        <v>25.75550560477177</v>
      </c>
      <c r="AX10">
        <v>289</v>
      </c>
      <c r="AY10" s="7">
        <f t="shared" si="24"/>
        <v>4.5390293701900424</v>
      </c>
      <c r="AZ10">
        <v>545</v>
      </c>
      <c r="BA10" s="7">
        <f t="shared" si="25"/>
        <v>9.4503207907057387</v>
      </c>
      <c r="BB10">
        <v>2714</v>
      </c>
      <c r="BC10" s="7">
        <f t="shared" si="26"/>
        <v>12.882707552095695</v>
      </c>
      <c r="BD10">
        <v>3552</v>
      </c>
      <c r="BE10" s="7">
        <f t="shared" si="27"/>
        <v>12.56588955318923</v>
      </c>
      <c r="BF10">
        <v>11873</v>
      </c>
      <c r="BG10" s="7">
        <f t="shared" si="28"/>
        <v>20.624663435648898</v>
      </c>
      <c r="BH10">
        <v>11874</v>
      </c>
      <c r="BI10" s="7">
        <f t="shared" si="29"/>
        <v>20.519467053761211</v>
      </c>
      <c r="BJ10">
        <v>7221</v>
      </c>
      <c r="BK10" s="7">
        <f t="shared" si="30"/>
        <v>15.440374623131694</v>
      </c>
      <c r="BL10">
        <v>5355</v>
      </c>
      <c r="BM10" s="7">
        <f t="shared" si="31"/>
        <v>13.777754907762368</v>
      </c>
      <c r="BN10" s="3">
        <v>23891</v>
      </c>
      <c r="BO10" s="3">
        <f t="shared" si="32"/>
        <v>25.921425238968396</v>
      </c>
    </row>
    <row r="11" spans="1:67" x14ac:dyDescent="0.25">
      <c r="A11">
        <v>12</v>
      </c>
      <c r="B11">
        <v>32914.199999999997</v>
      </c>
      <c r="C11" s="7">
        <f t="shared" si="0"/>
        <v>58.600601776844051</v>
      </c>
      <c r="D11">
        <v>27515.678260869565</v>
      </c>
      <c r="E11" s="7">
        <f t="shared" si="1"/>
        <v>40.247017217180172</v>
      </c>
      <c r="F11">
        <v>4128.2</v>
      </c>
      <c r="G11" s="7">
        <f t="shared" si="2"/>
        <v>69.183844477962126</v>
      </c>
      <c r="H11">
        <v>3055.2</v>
      </c>
      <c r="I11" s="7">
        <f t="shared" si="3"/>
        <v>50.357672655348601</v>
      </c>
      <c r="J11">
        <v>19032.2</v>
      </c>
      <c r="K11" s="7">
        <f t="shared" si="4"/>
        <v>93.446261108656174</v>
      </c>
      <c r="L11">
        <v>19515.2</v>
      </c>
      <c r="M11" s="7">
        <f t="shared" si="5"/>
        <v>116.39052901532774</v>
      </c>
      <c r="N11">
        <v>27055.200000000001</v>
      </c>
      <c r="O11" s="7">
        <f t="shared" si="6"/>
        <v>46.7541085592825</v>
      </c>
      <c r="P11">
        <v>36314.199999999997</v>
      </c>
      <c r="Q11" s="7">
        <f t="shared" si="7"/>
        <v>73.858889092277337</v>
      </c>
      <c r="R11">
        <v>26870.2</v>
      </c>
      <c r="S11" s="7">
        <f t="shared" si="8"/>
        <v>71.526073415497649</v>
      </c>
      <c r="T11">
        <v>20120.2</v>
      </c>
      <c r="U11" s="7">
        <f t="shared" si="9"/>
        <v>55.022834796401128</v>
      </c>
      <c r="V11" s="3">
        <v>41352.199999999997</v>
      </c>
      <c r="W11" s="3">
        <f t="shared" si="10"/>
        <v>49.962182995638358</v>
      </c>
      <c r="X11">
        <v>12058.2</v>
      </c>
      <c r="Y11" s="7">
        <f t="shared" si="11"/>
        <v>25.349927470725504</v>
      </c>
      <c r="Z11">
        <v>17289.2</v>
      </c>
      <c r="AA11" s="7">
        <f t="shared" si="12"/>
        <v>36.423620620641707</v>
      </c>
      <c r="AB11">
        <v>538.20000000000005</v>
      </c>
      <c r="AC11" s="7">
        <f t="shared" si="13"/>
        <v>12.613077103351301</v>
      </c>
      <c r="AD11">
        <v>782.2</v>
      </c>
      <c r="AE11" s="7">
        <f t="shared" si="14"/>
        <v>14.574250046580959</v>
      </c>
      <c r="AF11">
        <v>3654.2</v>
      </c>
      <c r="AG11" s="7">
        <f t="shared" si="15"/>
        <v>29.547990620198913</v>
      </c>
      <c r="AH11">
        <v>4098.2</v>
      </c>
      <c r="AI11" s="7">
        <f t="shared" si="16"/>
        <v>21.721524354693379</v>
      </c>
      <c r="AJ11">
        <v>11414.2</v>
      </c>
      <c r="AK11" s="7">
        <f t="shared" si="17"/>
        <v>27.525984517809341</v>
      </c>
      <c r="AL11">
        <v>12501.2</v>
      </c>
      <c r="AM11" s="7">
        <f t="shared" si="18"/>
        <v>29.788166893035005</v>
      </c>
      <c r="AN11">
        <v>8917.2000000000007</v>
      </c>
      <c r="AO11" s="7">
        <f t="shared" si="19"/>
        <v>29.268388748481964</v>
      </c>
      <c r="AP11">
        <v>9625.2000000000007</v>
      </c>
      <c r="AQ11" s="7">
        <f t="shared" si="20"/>
        <v>28.674591116274915</v>
      </c>
      <c r="AR11" s="3">
        <v>15557.2</v>
      </c>
      <c r="AS11" s="3">
        <f t="shared" si="21"/>
        <v>24.667734314300667</v>
      </c>
      <c r="AT11">
        <v>22281.200000000001</v>
      </c>
      <c r="AU11" s="7">
        <f t="shared" si="22"/>
        <v>33.572709328431301</v>
      </c>
      <c r="AV11">
        <v>26416.2</v>
      </c>
      <c r="AW11" s="7">
        <f t="shared" si="23"/>
        <v>38.809114548900354</v>
      </c>
      <c r="AX11">
        <v>947.2</v>
      </c>
      <c r="AY11" s="7">
        <f t="shared" si="24"/>
        <v>14.876708025757814</v>
      </c>
      <c r="AZ11">
        <v>885.2</v>
      </c>
      <c r="BA11" s="7">
        <f t="shared" si="25"/>
        <v>15.349401768683892</v>
      </c>
      <c r="BB11">
        <v>4100.2</v>
      </c>
      <c r="BC11" s="7">
        <f t="shared" si="26"/>
        <v>19.462666729956805</v>
      </c>
      <c r="BD11">
        <v>5830.2</v>
      </c>
      <c r="BE11" s="7">
        <f t="shared" si="27"/>
        <v>20.625464322354688</v>
      </c>
      <c r="BF11">
        <v>14762.2</v>
      </c>
      <c r="BG11" s="7">
        <f t="shared" si="28"/>
        <v>25.64351103931072</v>
      </c>
      <c r="BH11">
        <v>15527.2</v>
      </c>
      <c r="BI11" s="7">
        <f t="shared" si="29"/>
        <v>26.832564328546496</v>
      </c>
      <c r="BJ11">
        <v>7139.2</v>
      </c>
      <c r="BK11" s="7">
        <f t="shared" si="30"/>
        <v>15.265464964611798</v>
      </c>
      <c r="BL11">
        <v>8788.2000000000007</v>
      </c>
      <c r="BM11" s="7">
        <f t="shared" si="31"/>
        <v>22.610955309131139</v>
      </c>
      <c r="BN11" s="3">
        <v>33821.199999999997</v>
      </c>
      <c r="BO11" s="3">
        <f t="shared" si="32"/>
        <v>36.695563488016319</v>
      </c>
    </row>
    <row r="12" spans="1:67" x14ac:dyDescent="0.25">
      <c r="A12">
        <v>14</v>
      </c>
      <c r="B12">
        <v>36698.400000000001</v>
      </c>
      <c r="C12" s="7">
        <f t="shared" si="0"/>
        <v>65.338009863442949</v>
      </c>
      <c r="D12">
        <v>33286.965217391305</v>
      </c>
      <c r="E12" s="7">
        <f t="shared" si="1"/>
        <v>48.688643961840228</v>
      </c>
      <c r="F12">
        <v>7739.4</v>
      </c>
      <c r="G12" s="7">
        <f t="shared" si="2"/>
        <v>129.70336852689792</v>
      </c>
      <c r="H12">
        <v>7173.4</v>
      </c>
      <c r="I12" s="7">
        <f t="shared" si="3"/>
        <v>118.23636063952529</v>
      </c>
      <c r="J12">
        <v>23523.4</v>
      </c>
      <c r="K12" s="7">
        <f t="shared" si="4"/>
        <v>115.49761869691169</v>
      </c>
      <c r="L12">
        <v>24502.400000000001</v>
      </c>
      <c r="M12" s="7">
        <f t="shared" si="5"/>
        <v>146.134669290869</v>
      </c>
      <c r="N12">
        <v>29789.4</v>
      </c>
      <c r="O12" s="7">
        <f t="shared" si="6"/>
        <v>51.479081341697345</v>
      </c>
      <c r="P12">
        <v>34069.4</v>
      </c>
      <c r="Q12" s="7">
        <f t="shared" si="7"/>
        <v>69.293225130677087</v>
      </c>
      <c r="R12">
        <v>29214.400000000001</v>
      </c>
      <c r="S12" s="7">
        <f t="shared" si="8"/>
        <v>77.766124524183454</v>
      </c>
      <c r="T12">
        <v>24909.4</v>
      </c>
      <c r="U12" s="7">
        <f t="shared" si="9"/>
        <v>68.1198895178713</v>
      </c>
      <c r="V12" s="3">
        <v>46713.660869565218</v>
      </c>
      <c r="W12" s="3">
        <f t="shared" si="10"/>
        <v>56.439959004875398</v>
      </c>
      <c r="X12">
        <v>16112.4</v>
      </c>
      <c r="Y12" s="7">
        <f t="shared" si="11"/>
        <v>33.873063258141144</v>
      </c>
      <c r="Z12">
        <v>21244.400000000001</v>
      </c>
      <c r="AA12" s="7">
        <f t="shared" si="12"/>
        <v>44.756146375376581</v>
      </c>
      <c r="AB12">
        <v>677.4</v>
      </c>
      <c r="AC12" s="7">
        <f t="shared" si="13"/>
        <v>15.875322240449965</v>
      </c>
      <c r="AD12">
        <v>1006.4</v>
      </c>
      <c r="AE12" s="7">
        <f t="shared" si="14"/>
        <v>18.751630333519657</v>
      </c>
      <c r="AF12">
        <v>4628.3999999999996</v>
      </c>
      <c r="AG12" s="7">
        <f t="shared" si="15"/>
        <v>37.425406323279695</v>
      </c>
      <c r="AH12">
        <v>5038.3999999999996</v>
      </c>
      <c r="AI12" s="7">
        <f t="shared" si="16"/>
        <v>26.704828536598292</v>
      </c>
      <c r="AJ12">
        <v>14355.4</v>
      </c>
      <c r="AK12" s="7">
        <f t="shared" si="17"/>
        <v>34.618853546193357</v>
      </c>
      <c r="AL12">
        <v>15871.4</v>
      </c>
      <c r="AM12" s="7">
        <f t="shared" si="18"/>
        <v>37.81876236090261</v>
      </c>
      <c r="AN12">
        <v>10894.4</v>
      </c>
      <c r="AO12" s="7">
        <f t="shared" si="19"/>
        <v>35.758033281911572</v>
      </c>
      <c r="AP12">
        <v>11996.4</v>
      </c>
      <c r="AQ12" s="7">
        <f t="shared" si="20"/>
        <v>35.738671909911517</v>
      </c>
      <c r="AR12" s="3">
        <v>20415.400000000001</v>
      </c>
      <c r="AS12" s="3">
        <f t="shared" si="21"/>
        <v>32.370970555123918</v>
      </c>
      <c r="AT12">
        <v>25698.400000000001</v>
      </c>
      <c r="AU12" s="7">
        <f t="shared" si="22"/>
        <v>38.721653833983758</v>
      </c>
      <c r="AV12">
        <v>26761.4</v>
      </c>
      <c r="AW12" s="7">
        <f t="shared" si="23"/>
        <v>39.316261918403931</v>
      </c>
      <c r="AX12">
        <v>1079.4000000000001</v>
      </c>
      <c r="AY12" s="7">
        <f t="shared" si="24"/>
        <v>16.953039107900111</v>
      </c>
      <c r="AZ12">
        <v>838.4</v>
      </c>
      <c r="BA12" s="7">
        <f t="shared" si="25"/>
        <v>14.537887983353562</v>
      </c>
      <c r="BB12">
        <v>4297.3999999999996</v>
      </c>
      <c r="BC12" s="7">
        <f t="shared" si="26"/>
        <v>20.398727868229933</v>
      </c>
      <c r="BD12">
        <v>6177.4</v>
      </c>
      <c r="BE12" s="7">
        <f t="shared" si="27"/>
        <v>21.853751724625887</v>
      </c>
      <c r="BF12">
        <v>14194.4</v>
      </c>
      <c r="BG12" s="7">
        <f t="shared" si="28"/>
        <v>24.657182066114267</v>
      </c>
      <c r="BH12">
        <v>15779.4</v>
      </c>
      <c r="BI12" s="7">
        <f t="shared" si="29"/>
        <v>27.268391311109962</v>
      </c>
      <c r="BJ12">
        <v>6974.4</v>
      </c>
      <c r="BK12" s="7">
        <f t="shared" si="30"/>
        <v>14.913079735711078</v>
      </c>
      <c r="BL12">
        <v>8852.4</v>
      </c>
      <c r="BM12" s="7">
        <f t="shared" si="31"/>
        <v>22.776133995420278</v>
      </c>
      <c r="BN12" s="3">
        <v>33919.4</v>
      </c>
      <c r="BO12" s="3">
        <f t="shared" si="32"/>
        <v>36.802109214794889</v>
      </c>
    </row>
  </sheetData>
  <mergeCells count="15">
    <mergeCell ref="AF1:AI1"/>
    <mergeCell ref="AJ1:AM1"/>
    <mergeCell ref="AN1:AQ1"/>
    <mergeCell ref="AT1:AW1"/>
    <mergeCell ref="AX1:BA1"/>
    <mergeCell ref="BB1:BE1"/>
    <mergeCell ref="BF1:BI1"/>
    <mergeCell ref="BJ1:BM1"/>
    <mergeCell ref="B1:E1"/>
    <mergeCell ref="F1:I1"/>
    <mergeCell ref="J1:M1"/>
    <mergeCell ref="N1:Q1"/>
    <mergeCell ref="R1:U1"/>
    <mergeCell ref="X1:AA1"/>
    <mergeCell ref="AB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9FB4-5B13-48B4-A423-F63284F7E7FE}">
  <dimension ref="A1:BO12"/>
  <sheetViews>
    <sheetView tabSelected="1" topLeftCell="AY1" zoomScaleNormal="100" workbookViewId="0">
      <selection activeCell="BO2" sqref="BO2:BO12"/>
    </sheetView>
  </sheetViews>
  <sheetFormatPr defaultRowHeight="15" x14ac:dyDescent="0.25"/>
  <cols>
    <col min="3" max="3" width="9.140625" style="7"/>
    <col min="5" max="5" width="9.140625" style="7"/>
    <col min="7" max="7" width="9.140625" style="7"/>
    <col min="9" max="9" width="9.140625" style="7"/>
    <col min="11" max="11" width="9.140625" style="7"/>
    <col min="13" max="13" width="9.140625" style="7"/>
    <col min="15" max="15" width="9.140625" style="7"/>
    <col min="17" max="17" width="9.140625" style="7"/>
    <col min="19" max="19" width="9.140625" style="7"/>
    <col min="21" max="21" width="9.140625" style="7"/>
    <col min="22" max="23" width="9.140625" style="3"/>
    <col min="25" max="25" width="9.140625" style="7"/>
    <col min="27" max="27" width="9.140625" style="7"/>
    <col min="29" max="29" width="9.140625" style="7"/>
    <col min="31" max="31" width="9.140625" style="7"/>
    <col min="33" max="33" width="9.140625" style="7"/>
    <col min="35" max="35" width="9.140625" style="7"/>
    <col min="37" max="37" width="9.140625" style="7"/>
    <col min="39" max="39" width="9.140625" style="7"/>
    <col min="41" max="41" width="9.140625" style="7"/>
    <col min="43" max="43" width="9.140625" style="7"/>
    <col min="44" max="45" width="9.140625" style="3"/>
    <col min="47" max="47" width="9.140625" style="7"/>
    <col min="48" max="48" width="10.42578125" customWidth="1"/>
    <col min="49" max="49" width="10.42578125" style="7" customWidth="1"/>
    <col min="51" max="51" width="9.140625" style="7"/>
    <col min="52" max="52" width="11.140625" customWidth="1"/>
    <col min="53" max="53" width="11.140625" style="7" customWidth="1"/>
    <col min="55" max="55" width="9.140625" style="7"/>
    <col min="56" max="56" width="11.42578125" customWidth="1"/>
    <col min="57" max="57" width="11.42578125" style="7" customWidth="1"/>
    <col min="59" max="59" width="9.140625" style="7"/>
    <col min="60" max="60" width="13.42578125" customWidth="1"/>
    <col min="61" max="61" width="13.42578125" style="7" customWidth="1"/>
    <col min="63" max="63" width="9.140625" style="7"/>
    <col min="64" max="64" width="13.28515625" customWidth="1"/>
    <col min="65" max="65" width="13.28515625" style="7" customWidth="1"/>
    <col min="66" max="67" width="9.140625" style="3"/>
  </cols>
  <sheetData>
    <row r="1" spans="1:67" s="1" customFormat="1" x14ac:dyDescent="0.25">
      <c r="A1" s="1" t="s">
        <v>0</v>
      </c>
      <c r="B1" s="4" t="s">
        <v>1</v>
      </c>
      <c r="C1" s="6"/>
      <c r="D1" s="6"/>
      <c r="E1" s="5"/>
      <c r="F1" s="4" t="s">
        <v>2</v>
      </c>
      <c r="G1" s="6"/>
      <c r="H1" s="6"/>
      <c r="I1" s="5"/>
      <c r="J1" s="4" t="s">
        <v>3</v>
      </c>
      <c r="K1" s="6"/>
      <c r="L1" s="6"/>
      <c r="M1" s="5"/>
      <c r="N1" s="4" t="s">
        <v>4</v>
      </c>
      <c r="O1" s="6"/>
      <c r="P1" s="6"/>
      <c r="Q1" s="5"/>
      <c r="R1" s="4" t="s">
        <v>5</v>
      </c>
      <c r="S1" s="6"/>
      <c r="T1" s="6"/>
      <c r="U1" s="5"/>
      <c r="V1" s="2" t="s">
        <v>6</v>
      </c>
      <c r="W1" s="2"/>
      <c r="X1" s="4" t="s">
        <v>7</v>
      </c>
      <c r="Y1" s="6"/>
      <c r="Z1" s="6"/>
      <c r="AA1" s="5"/>
      <c r="AB1" s="4" t="s">
        <v>8</v>
      </c>
      <c r="AC1" s="6"/>
      <c r="AD1" s="6"/>
      <c r="AE1" s="5"/>
      <c r="AF1" s="4" t="s">
        <v>9</v>
      </c>
      <c r="AG1" s="6"/>
      <c r="AH1" s="6"/>
      <c r="AI1" s="5"/>
      <c r="AJ1" s="4" t="s">
        <v>10</v>
      </c>
      <c r="AK1" s="6"/>
      <c r="AL1" s="6"/>
      <c r="AM1" s="5"/>
      <c r="AN1" s="4" t="s">
        <v>11</v>
      </c>
      <c r="AO1" s="6"/>
      <c r="AP1" s="6"/>
      <c r="AQ1" s="5"/>
      <c r="AR1" s="2" t="s">
        <v>12</v>
      </c>
      <c r="AS1" s="2"/>
      <c r="AT1" s="4" t="s">
        <v>13</v>
      </c>
      <c r="AU1" s="6"/>
      <c r="AV1" s="6"/>
      <c r="AW1" s="5"/>
      <c r="AX1" s="4" t="s">
        <v>19</v>
      </c>
      <c r="AY1" s="6"/>
      <c r="AZ1" s="6"/>
      <c r="BA1" s="5"/>
      <c r="BB1" s="4" t="s">
        <v>14</v>
      </c>
      <c r="BC1" s="6"/>
      <c r="BD1" s="6"/>
      <c r="BE1" s="5"/>
      <c r="BF1" s="4" t="s">
        <v>15</v>
      </c>
      <c r="BG1" s="6"/>
      <c r="BH1" s="6"/>
      <c r="BI1" s="5"/>
      <c r="BJ1" s="4" t="s">
        <v>16</v>
      </c>
      <c r="BK1" s="6"/>
      <c r="BL1" s="6"/>
      <c r="BM1" s="5"/>
      <c r="BN1" s="2" t="s">
        <v>12</v>
      </c>
      <c r="BO1" s="2"/>
    </row>
    <row r="2" spans="1:67" x14ac:dyDescent="0.25">
      <c r="A2">
        <v>1</v>
      </c>
      <c r="B2">
        <v>102</v>
      </c>
      <c r="C2" s="7">
        <f>B2/102</f>
        <v>1</v>
      </c>
      <c r="D2">
        <v>112</v>
      </c>
      <c r="E2" s="7">
        <f>D2/112</f>
        <v>1</v>
      </c>
      <c r="F2">
        <v>669</v>
      </c>
      <c r="G2" s="7">
        <f>F2/669</f>
        <v>1</v>
      </c>
      <c r="H2">
        <v>601</v>
      </c>
      <c r="I2" s="7">
        <f>H2/601</f>
        <v>1</v>
      </c>
      <c r="J2">
        <v>477</v>
      </c>
      <c r="K2" s="7">
        <f>J2/477</f>
        <v>1</v>
      </c>
      <c r="L2">
        <v>495</v>
      </c>
      <c r="M2" s="7">
        <f>L2/495</f>
        <v>1</v>
      </c>
      <c r="N2">
        <v>238</v>
      </c>
      <c r="O2" s="7">
        <f>N2/238</f>
        <v>1</v>
      </c>
      <c r="P2">
        <v>162</v>
      </c>
      <c r="Q2" s="7">
        <f>P2/162</f>
        <v>1</v>
      </c>
      <c r="R2">
        <v>476</v>
      </c>
      <c r="S2" s="7">
        <f>R2/476</f>
        <v>1</v>
      </c>
      <c r="T2">
        <v>419</v>
      </c>
      <c r="U2" s="7">
        <f>T2/419</f>
        <v>1</v>
      </c>
      <c r="V2" s="3">
        <v>640</v>
      </c>
      <c r="W2" s="3">
        <f>V2/640</f>
        <v>1</v>
      </c>
      <c r="X2">
        <v>15</v>
      </c>
      <c r="Y2" s="7">
        <f>X2/15</f>
        <v>1</v>
      </c>
      <c r="Z2">
        <v>48</v>
      </c>
      <c r="AA2" s="7">
        <f>Z2/48</f>
        <v>1</v>
      </c>
      <c r="AB2">
        <v>1055</v>
      </c>
      <c r="AC2" s="7">
        <f>AB2/1055</f>
        <v>1</v>
      </c>
      <c r="AD2">
        <v>900</v>
      </c>
      <c r="AE2" s="7">
        <f>AD2/900</f>
        <v>1</v>
      </c>
      <c r="AF2">
        <v>755</v>
      </c>
      <c r="AG2" s="7">
        <f>AF2/755</f>
        <v>1</v>
      </c>
      <c r="AH2">
        <v>795</v>
      </c>
      <c r="AI2" s="7">
        <f>AH2/795</f>
        <v>1</v>
      </c>
      <c r="AJ2">
        <v>278</v>
      </c>
      <c r="AK2" s="7">
        <f>AJ2/278</f>
        <v>1</v>
      </c>
      <c r="AL2">
        <v>331</v>
      </c>
      <c r="AM2" s="7">
        <f>AL2/331</f>
        <v>1</v>
      </c>
      <c r="AN2">
        <v>603</v>
      </c>
      <c r="AO2" s="7">
        <f>AN2/603</f>
        <v>1</v>
      </c>
      <c r="AP2">
        <v>697</v>
      </c>
      <c r="AQ2" s="7">
        <f>AP2/697</f>
        <v>1</v>
      </c>
      <c r="AR2" s="3">
        <v>1059</v>
      </c>
      <c r="AS2" s="3">
        <f>AR2/1059</f>
        <v>1</v>
      </c>
      <c r="AT2">
        <v>133</v>
      </c>
      <c r="AU2" s="7">
        <f>AT2/133</f>
        <v>1</v>
      </c>
      <c r="AV2">
        <v>74</v>
      </c>
      <c r="AW2" s="7">
        <f>AV2/74</f>
        <v>1</v>
      </c>
      <c r="AX2">
        <v>954</v>
      </c>
      <c r="AY2" s="7">
        <f>AX2/954</f>
        <v>1</v>
      </c>
      <c r="AZ2">
        <v>989</v>
      </c>
      <c r="BA2" s="7">
        <f>AZ2/989</f>
        <v>1</v>
      </c>
      <c r="BB2">
        <v>726</v>
      </c>
      <c r="BC2" s="7">
        <f>BB2/726</f>
        <v>1</v>
      </c>
      <c r="BD2">
        <v>804</v>
      </c>
      <c r="BE2" s="7">
        <f>BD2/804</f>
        <v>1</v>
      </c>
      <c r="BF2">
        <v>301</v>
      </c>
      <c r="BG2" s="7">
        <f>BF2/301</f>
        <v>1</v>
      </c>
      <c r="BH2">
        <v>212</v>
      </c>
      <c r="BI2" s="7">
        <f>BH2/212</f>
        <v>1</v>
      </c>
      <c r="BJ2">
        <v>635</v>
      </c>
      <c r="BK2" s="7">
        <f>BJ2/635</f>
        <v>1</v>
      </c>
      <c r="BL2">
        <v>482</v>
      </c>
      <c r="BM2" s="7">
        <f>BL2/482</f>
        <v>1</v>
      </c>
      <c r="BN2" s="3">
        <v>1108</v>
      </c>
      <c r="BO2" s="3">
        <f>BN2/1108</f>
        <v>1</v>
      </c>
    </row>
    <row r="3" spans="1:67" x14ac:dyDescent="0.25">
      <c r="A3">
        <v>2</v>
      </c>
      <c r="B3">
        <v>64</v>
      </c>
      <c r="C3" s="7">
        <f t="shared" ref="C3:C12" si="0">B3/102</f>
        <v>0.62745098039215685</v>
      </c>
      <c r="D3">
        <v>86</v>
      </c>
      <c r="E3" s="7">
        <f t="shared" ref="E3:E12" si="1">D3/112</f>
        <v>0.7678571428571429</v>
      </c>
      <c r="F3">
        <v>550</v>
      </c>
      <c r="G3" s="7">
        <f t="shared" ref="G3:G12" si="2">F3/669</f>
        <v>0.82212257100149477</v>
      </c>
      <c r="H3">
        <v>540</v>
      </c>
      <c r="I3" s="7">
        <f t="shared" ref="I3:I12" si="3">H3/601</f>
        <v>0.8985024958402662</v>
      </c>
      <c r="J3">
        <v>353</v>
      </c>
      <c r="K3" s="7">
        <f t="shared" ref="K3:K12" si="4">J3/477</f>
        <v>0.74004192872117402</v>
      </c>
      <c r="L3">
        <v>429</v>
      </c>
      <c r="M3" s="7">
        <f t="shared" ref="M3:M12" si="5">L3/495</f>
        <v>0.8666666666666667</v>
      </c>
      <c r="N3">
        <v>117</v>
      </c>
      <c r="O3" s="7">
        <f t="shared" ref="O3:O12" si="6">N3/238</f>
        <v>0.49159663865546216</v>
      </c>
      <c r="P3">
        <v>205</v>
      </c>
      <c r="Q3" s="7">
        <f t="shared" ref="Q3:Q12" si="7">P3/162</f>
        <v>1.2654320987654322</v>
      </c>
      <c r="R3">
        <v>292</v>
      </c>
      <c r="S3" s="7">
        <f t="shared" ref="S3:S12" si="8">R3/476</f>
        <v>0.61344537815126055</v>
      </c>
      <c r="T3">
        <v>370</v>
      </c>
      <c r="U3" s="7">
        <f t="shared" ref="U3:U12" si="9">T3/419</f>
        <v>0.883054892601432</v>
      </c>
      <c r="V3" s="3">
        <v>517</v>
      </c>
      <c r="W3" s="3">
        <f t="shared" ref="W3:W12" si="10">V3/640</f>
        <v>0.80781250000000004</v>
      </c>
      <c r="X3">
        <v>0</v>
      </c>
      <c r="Y3" s="7">
        <f t="shared" ref="Y3:Y12" si="11">X3/15</f>
        <v>0</v>
      </c>
      <c r="Z3">
        <v>55</v>
      </c>
      <c r="AA3" s="7">
        <f t="shared" ref="AA3:AA12" si="12">Z3/48</f>
        <v>1.1458333333333333</v>
      </c>
      <c r="AB3">
        <v>1327</v>
      </c>
      <c r="AC3" s="7">
        <f t="shared" ref="AC3:AC12" si="13">AB3/1055</f>
        <v>1.2578199052132701</v>
      </c>
      <c r="AD3">
        <v>1123</v>
      </c>
      <c r="AE3" s="7">
        <f t="shared" ref="AE3:AE12" si="14">AD3/900</f>
        <v>1.2477777777777779</v>
      </c>
      <c r="AF3">
        <v>877</v>
      </c>
      <c r="AG3" s="7">
        <f t="shared" ref="AG3:AG12" si="15">AF3/755</f>
        <v>1.16158940397351</v>
      </c>
      <c r="AH3">
        <v>1027</v>
      </c>
      <c r="AI3" s="7">
        <f t="shared" ref="AI3:AI12" si="16">AH3/795</f>
        <v>1.2918238993710691</v>
      </c>
      <c r="AJ3">
        <v>315</v>
      </c>
      <c r="AK3" s="7">
        <f t="shared" ref="AK3:AK12" si="17">AJ3/278</f>
        <v>1.1330935251798562</v>
      </c>
      <c r="AL3">
        <v>425</v>
      </c>
      <c r="AM3" s="7">
        <f t="shared" ref="AM3:AM12" si="18">AL3/331</f>
        <v>1.2839879154078551</v>
      </c>
      <c r="AN3">
        <v>694</v>
      </c>
      <c r="AO3" s="7">
        <f t="shared" ref="AO3:AO12" si="19">AN3/603</f>
        <v>1.1509121061359868</v>
      </c>
      <c r="AP3">
        <v>745</v>
      </c>
      <c r="AQ3" s="7">
        <f t="shared" ref="AQ3:AQ12" si="20">AP3/697</f>
        <v>1.0688665710186513</v>
      </c>
      <c r="AR3" s="3">
        <v>1269</v>
      </c>
      <c r="AS3" s="3">
        <f t="shared" ref="AS3:AS12" si="21">AR3/1059</f>
        <v>1.1983002832861189</v>
      </c>
      <c r="AT3">
        <v>140</v>
      </c>
      <c r="AU3" s="7">
        <f t="shared" ref="AU3:AU12" si="22">AT3/133</f>
        <v>1.0526315789473684</v>
      </c>
      <c r="AV3">
        <v>22</v>
      </c>
      <c r="AW3" s="7">
        <f t="shared" ref="AW3:AW12" si="23">AV3/74</f>
        <v>0.29729729729729731</v>
      </c>
      <c r="AX3">
        <v>884</v>
      </c>
      <c r="AY3" s="7">
        <f t="shared" ref="AY3:AY12" si="24">AX3/954</f>
        <v>0.92662473794549272</v>
      </c>
      <c r="AZ3">
        <v>1349</v>
      </c>
      <c r="BA3" s="7">
        <f t="shared" ref="BA3:BA12" si="25">AZ3/989</f>
        <v>1.3640040444893833</v>
      </c>
      <c r="BB3">
        <v>829</v>
      </c>
      <c r="BC3" s="7">
        <f t="shared" ref="BC3:BC12" si="26">BB3/726</f>
        <v>1.1418732782369145</v>
      </c>
      <c r="BD3">
        <v>936</v>
      </c>
      <c r="BE3" s="7">
        <f t="shared" ref="BE3:BE12" si="27">BD3/804</f>
        <v>1.164179104477612</v>
      </c>
      <c r="BF3">
        <v>327</v>
      </c>
      <c r="BG3" s="7">
        <f t="shared" ref="BG3:BG12" si="28">BF3/301</f>
        <v>1.0863787375415281</v>
      </c>
      <c r="BH3">
        <v>236</v>
      </c>
      <c r="BI3" s="7">
        <f t="shared" ref="BI3:BI12" si="29">BH3/212</f>
        <v>1.1132075471698113</v>
      </c>
      <c r="BJ3">
        <v>742</v>
      </c>
      <c r="BK3" s="7">
        <f t="shared" ref="BK3:BK12" si="30">BJ3/635</f>
        <v>1.168503937007874</v>
      </c>
      <c r="BL3">
        <v>508</v>
      </c>
      <c r="BM3" s="7">
        <f t="shared" ref="BM3:BM12" si="31">BL3/482</f>
        <v>1.053941908713693</v>
      </c>
      <c r="BN3" s="3">
        <v>1314</v>
      </c>
      <c r="BO3" s="3">
        <f t="shared" ref="BO3:BO12" si="32">BN3/1108</f>
        <v>1.1859205776173285</v>
      </c>
    </row>
    <row r="4" spans="1:67" x14ac:dyDescent="0.25">
      <c r="A4">
        <v>3</v>
      </c>
      <c r="B4">
        <v>0</v>
      </c>
      <c r="C4" s="7">
        <f t="shared" si="0"/>
        <v>0</v>
      </c>
      <c r="D4">
        <v>151.30000000000001</v>
      </c>
      <c r="E4" s="7">
        <f t="shared" si="1"/>
        <v>1.3508928571428573</v>
      </c>
      <c r="F4">
        <v>562.29999999999995</v>
      </c>
      <c r="G4" s="7">
        <f t="shared" si="2"/>
        <v>0.8405082212257099</v>
      </c>
      <c r="H4">
        <v>569.29999999999995</v>
      </c>
      <c r="I4" s="7">
        <f t="shared" si="3"/>
        <v>0.94725457570715466</v>
      </c>
      <c r="J4">
        <v>428.3</v>
      </c>
      <c r="K4" s="7">
        <f t="shared" si="4"/>
        <v>0.89790356394129978</v>
      </c>
      <c r="L4">
        <v>503.3</v>
      </c>
      <c r="M4" s="7">
        <f t="shared" si="5"/>
        <v>1.0167676767676768</v>
      </c>
      <c r="N4">
        <v>201.3</v>
      </c>
      <c r="O4" s="7">
        <f t="shared" si="6"/>
        <v>0.84579831932773109</v>
      </c>
      <c r="P4">
        <v>158.30000000000001</v>
      </c>
      <c r="Q4" s="7">
        <f t="shared" si="7"/>
        <v>0.97716049382716053</v>
      </c>
      <c r="R4">
        <v>397.3</v>
      </c>
      <c r="S4" s="7">
        <f t="shared" si="8"/>
        <v>0.83466386554621852</v>
      </c>
      <c r="T4">
        <v>401.3</v>
      </c>
      <c r="U4" s="7">
        <f t="shared" si="9"/>
        <v>0.95775656324582337</v>
      </c>
      <c r="V4" s="3">
        <v>426.3</v>
      </c>
      <c r="W4" s="3">
        <f t="shared" si="10"/>
        <v>0.66609375000000004</v>
      </c>
      <c r="X4">
        <v>148.30000000000001</v>
      </c>
      <c r="Y4" s="7">
        <f t="shared" si="11"/>
        <v>9.8866666666666667</v>
      </c>
      <c r="Z4">
        <v>133.30000000000001</v>
      </c>
      <c r="AA4" s="7">
        <f t="shared" si="12"/>
        <v>2.7770833333333336</v>
      </c>
      <c r="AB4">
        <v>1442.3</v>
      </c>
      <c r="AC4" s="7">
        <f t="shared" si="13"/>
        <v>1.3671090047393364</v>
      </c>
      <c r="AD4">
        <v>1478.3</v>
      </c>
      <c r="AE4" s="7">
        <f t="shared" si="14"/>
        <v>1.6425555555555555</v>
      </c>
      <c r="AF4">
        <v>1112.3</v>
      </c>
      <c r="AG4" s="7">
        <f t="shared" si="15"/>
        <v>1.4732450331125828</v>
      </c>
      <c r="AH4">
        <v>1406.3</v>
      </c>
      <c r="AI4" s="7">
        <f t="shared" si="16"/>
        <v>1.7689308176100629</v>
      </c>
      <c r="AJ4">
        <v>434.3</v>
      </c>
      <c r="AK4" s="7">
        <f t="shared" si="17"/>
        <v>1.5622302158273382</v>
      </c>
      <c r="AL4">
        <v>489.3</v>
      </c>
      <c r="AM4" s="7">
        <f t="shared" si="18"/>
        <v>1.4782477341389728</v>
      </c>
      <c r="AN4">
        <v>886.3</v>
      </c>
      <c r="AO4" s="7">
        <f t="shared" si="19"/>
        <v>1.4698175787728025</v>
      </c>
      <c r="AP4">
        <v>994.3</v>
      </c>
      <c r="AQ4" s="7">
        <f t="shared" si="20"/>
        <v>1.4265423242467719</v>
      </c>
      <c r="AR4" s="3">
        <v>1397.3</v>
      </c>
      <c r="AS4" s="3">
        <f t="shared" si="21"/>
        <v>1.3194523135033049</v>
      </c>
      <c r="AT4">
        <v>231.3</v>
      </c>
      <c r="AU4" s="7">
        <f t="shared" si="22"/>
        <v>1.7390977443609024</v>
      </c>
      <c r="AV4">
        <v>165.3</v>
      </c>
      <c r="AW4" s="7">
        <f t="shared" si="23"/>
        <v>2.2337837837837839</v>
      </c>
      <c r="AX4">
        <v>734.3</v>
      </c>
      <c r="AY4" s="7">
        <f t="shared" si="24"/>
        <v>0.76970649895178189</v>
      </c>
      <c r="AZ4">
        <v>1632.3</v>
      </c>
      <c r="BA4" s="7">
        <f t="shared" si="25"/>
        <v>1.6504550050556117</v>
      </c>
      <c r="BB4">
        <v>868.3</v>
      </c>
      <c r="BC4" s="7">
        <f t="shared" si="26"/>
        <v>1.1960055096418731</v>
      </c>
      <c r="BD4">
        <v>1252.3</v>
      </c>
      <c r="BE4" s="7">
        <f t="shared" si="27"/>
        <v>1.5575870646766168</v>
      </c>
      <c r="BF4">
        <v>414.3</v>
      </c>
      <c r="BG4" s="7">
        <f t="shared" si="28"/>
        <v>1.3764119601328904</v>
      </c>
      <c r="BH4">
        <v>320.3</v>
      </c>
      <c r="BI4" s="7">
        <f t="shared" si="29"/>
        <v>1.5108490566037736</v>
      </c>
      <c r="BJ4">
        <v>855.3</v>
      </c>
      <c r="BK4" s="7">
        <f t="shared" si="30"/>
        <v>1.3469291338582676</v>
      </c>
      <c r="BL4">
        <v>476.3</v>
      </c>
      <c r="BM4" s="7">
        <f t="shared" si="31"/>
        <v>0.9881742738589212</v>
      </c>
      <c r="BN4" s="3">
        <v>1474.3</v>
      </c>
      <c r="BO4" s="3">
        <f t="shared" si="32"/>
        <v>1.3305956678700361</v>
      </c>
    </row>
    <row r="5" spans="1:67" x14ac:dyDescent="0.25">
      <c r="A5">
        <v>4</v>
      </c>
      <c r="B5">
        <v>24.300000000000011</v>
      </c>
      <c r="C5" s="7">
        <f t="shared" si="0"/>
        <v>0.23823529411764718</v>
      </c>
      <c r="D5">
        <v>49.300000000000011</v>
      </c>
      <c r="E5" s="7">
        <f t="shared" si="1"/>
        <v>0.44017857142857153</v>
      </c>
      <c r="F5">
        <v>502.3</v>
      </c>
      <c r="G5" s="7">
        <f t="shared" si="2"/>
        <v>0.75082212257100156</v>
      </c>
      <c r="H5">
        <v>422.3</v>
      </c>
      <c r="I5" s="7">
        <f t="shared" si="3"/>
        <v>0.70266222961730451</v>
      </c>
      <c r="J5">
        <v>357.3</v>
      </c>
      <c r="K5" s="7">
        <f t="shared" si="4"/>
        <v>0.74905660377358496</v>
      </c>
      <c r="L5">
        <v>517.29999999999995</v>
      </c>
      <c r="M5" s="7">
        <f t="shared" si="5"/>
        <v>1.045050505050505</v>
      </c>
      <c r="N5">
        <v>143.30000000000001</v>
      </c>
      <c r="O5" s="7">
        <f t="shared" si="6"/>
        <v>0.60210084033613454</v>
      </c>
      <c r="P5">
        <v>194.3</v>
      </c>
      <c r="Q5" s="7">
        <f t="shared" si="7"/>
        <v>1.1993827160493828</v>
      </c>
      <c r="R5">
        <v>282.3</v>
      </c>
      <c r="S5" s="7">
        <f t="shared" si="8"/>
        <v>0.5930672268907563</v>
      </c>
      <c r="T5">
        <v>350.3</v>
      </c>
      <c r="U5" s="7">
        <f t="shared" si="9"/>
        <v>0.8360381861575179</v>
      </c>
      <c r="V5" s="3">
        <v>298.3</v>
      </c>
      <c r="W5" s="3">
        <f t="shared" si="10"/>
        <v>0.46609375000000003</v>
      </c>
      <c r="X5">
        <v>0</v>
      </c>
      <c r="Y5" s="7">
        <f t="shared" si="11"/>
        <v>0</v>
      </c>
      <c r="Z5">
        <v>56.300000000000011</v>
      </c>
      <c r="AA5" s="7">
        <f t="shared" si="12"/>
        <v>1.1729166666666668</v>
      </c>
      <c r="AB5">
        <v>1968.3</v>
      </c>
      <c r="AC5" s="7">
        <f t="shared" si="13"/>
        <v>1.8656872037914691</v>
      </c>
      <c r="AD5">
        <v>1881.3</v>
      </c>
      <c r="AE5" s="7">
        <f t="shared" si="14"/>
        <v>2.0903333333333332</v>
      </c>
      <c r="AF5">
        <v>1542.3</v>
      </c>
      <c r="AG5" s="7">
        <f t="shared" si="15"/>
        <v>2.0427814569536422</v>
      </c>
      <c r="AH5">
        <v>1845.3</v>
      </c>
      <c r="AI5" s="7">
        <f t="shared" si="16"/>
        <v>2.3211320754716982</v>
      </c>
      <c r="AJ5">
        <v>510.3</v>
      </c>
      <c r="AK5" s="7">
        <f t="shared" si="17"/>
        <v>1.8356115107913669</v>
      </c>
      <c r="AL5">
        <v>599.29999999999995</v>
      </c>
      <c r="AM5" s="7">
        <f t="shared" si="18"/>
        <v>1.8105740181268881</v>
      </c>
      <c r="AN5">
        <v>1104.3</v>
      </c>
      <c r="AO5" s="7">
        <f t="shared" si="19"/>
        <v>1.8313432835820895</v>
      </c>
      <c r="AP5">
        <v>1466.3</v>
      </c>
      <c r="AQ5" s="7">
        <f t="shared" si="20"/>
        <v>2.1037302725968434</v>
      </c>
      <c r="AR5" s="3">
        <v>1947.3</v>
      </c>
      <c r="AS5" s="3">
        <f t="shared" si="21"/>
        <v>1.8388101983002831</v>
      </c>
      <c r="AT5">
        <v>47.300000000000011</v>
      </c>
      <c r="AU5" s="7">
        <f t="shared" si="22"/>
        <v>0.35563909774436098</v>
      </c>
      <c r="AV5">
        <v>22.300000000000011</v>
      </c>
      <c r="AW5" s="7">
        <f t="shared" si="23"/>
        <v>0.30135135135135149</v>
      </c>
      <c r="AX5">
        <v>519.29999999999995</v>
      </c>
      <c r="AY5" s="7">
        <f t="shared" si="24"/>
        <v>0.54433962264150937</v>
      </c>
      <c r="AZ5">
        <v>2166.3000000000002</v>
      </c>
      <c r="BA5" s="7">
        <f t="shared" si="25"/>
        <v>2.1903943377148636</v>
      </c>
      <c r="BB5">
        <v>1115.3</v>
      </c>
      <c r="BC5" s="7">
        <f t="shared" si="26"/>
        <v>1.5362258953168044</v>
      </c>
      <c r="BD5">
        <v>1303.3</v>
      </c>
      <c r="BE5" s="7">
        <f t="shared" si="27"/>
        <v>1.6210199004975123</v>
      </c>
      <c r="BF5">
        <v>428.3</v>
      </c>
      <c r="BG5" s="7">
        <f t="shared" si="28"/>
        <v>1.4229235880398672</v>
      </c>
      <c r="BH5">
        <v>357.3</v>
      </c>
      <c r="BI5" s="7">
        <f t="shared" si="29"/>
        <v>1.685377358490566</v>
      </c>
      <c r="BJ5">
        <v>1161.3</v>
      </c>
      <c r="BK5" s="7">
        <f t="shared" si="30"/>
        <v>1.8288188976377953</v>
      </c>
      <c r="BL5">
        <v>541.29999999999995</v>
      </c>
      <c r="BM5" s="7">
        <f t="shared" si="31"/>
        <v>1.1230290456431535</v>
      </c>
      <c r="BN5" s="3">
        <v>2035.3</v>
      </c>
      <c r="BO5" s="3">
        <f t="shared" si="32"/>
        <v>1.8369133574007219</v>
      </c>
    </row>
    <row r="6" spans="1:67" x14ac:dyDescent="0.25">
      <c r="A6">
        <v>5</v>
      </c>
      <c r="B6">
        <v>74</v>
      </c>
      <c r="C6" s="7">
        <f t="shared" si="0"/>
        <v>0.72549019607843135</v>
      </c>
      <c r="D6">
        <v>27</v>
      </c>
      <c r="E6" s="7">
        <f t="shared" si="1"/>
        <v>0.24107142857142858</v>
      </c>
      <c r="F6">
        <v>620</v>
      </c>
      <c r="G6" s="7">
        <f t="shared" si="2"/>
        <v>0.92675635276532142</v>
      </c>
      <c r="H6">
        <v>602</v>
      </c>
      <c r="I6" s="7">
        <f t="shared" si="3"/>
        <v>1.0016638935108153</v>
      </c>
      <c r="J6">
        <v>368</v>
      </c>
      <c r="K6" s="7">
        <f t="shared" si="4"/>
        <v>0.77148846960167716</v>
      </c>
      <c r="L6">
        <v>462</v>
      </c>
      <c r="M6" s="7">
        <f t="shared" si="5"/>
        <v>0.93333333333333335</v>
      </c>
      <c r="N6">
        <v>136</v>
      </c>
      <c r="O6" s="7">
        <f t="shared" si="6"/>
        <v>0.5714285714285714</v>
      </c>
      <c r="P6">
        <v>276</v>
      </c>
      <c r="Q6" s="7">
        <f t="shared" si="7"/>
        <v>1.7037037037037037</v>
      </c>
      <c r="R6">
        <v>461</v>
      </c>
      <c r="S6" s="7">
        <f t="shared" si="8"/>
        <v>0.96848739495798319</v>
      </c>
      <c r="T6">
        <v>312</v>
      </c>
      <c r="U6" s="7">
        <f t="shared" si="9"/>
        <v>0.74463007159904537</v>
      </c>
      <c r="V6" s="3">
        <v>399</v>
      </c>
      <c r="W6" s="3">
        <f t="shared" si="10"/>
        <v>0.62343749999999998</v>
      </c>
      <c r="X6">
        <v>32</v>
      </c>
      <c r="Y6" s="7">
        <f t="shared" si="11"/>
        <v>2.1333333333333333</v>
      </c>
      <c r="Z6">
        <v>55</v>
      </c>
      <c r="AA6" s="7">
        <f t="shared" si="12"/>
        <v>1.1458333333333333</v>
      </c>
      <c r="AB6">
        <v>2323</v>
      </c>
      <c r="AC6" s="7">
        <f t="shared" si="13"/>
        <v>2.2018957345971564</v>
      </c>
      <c r="AD6">
        <v>1872</v>
      </c>
      <c r="AE6" s="7">
        <f t="shared" si="14"/>
        <v>2.08</v>
      </c>
      <c r="AF6">
        <v>2164</v>
      </c>
      <c r="AG6" s="7">
        <f t="shared" si="15"/>
        <v>2.8662251655629141</v>
      </c>
      <c r="AH6">
        <v>1835</v>
      </c>
      <c r="AI6" s="7">
        <f t="shared" si="16"/>
        <v>2.308176100628931</v>
      </c>
      <c r="AJ6">
        <v>520</v>
      </c>
      <c r="AK6" s="7">
        <f t="shared" si="17"/>
        <v>1.8705035971223021</v>
      </c>
      <c r="AL6">
        <v>547</v>
      </c>
      <c r="AM6" s="7">
        <f t="shared" si="18"/>
        <v>1.6525679758308156</v>
      </c>
      <c r="AN6">
        <v>1795</v>
      </c>
      <c r="AO6" s="7">
        <f t="shared" si="19"/>
        <v>2.9767827529021558</v>
      </c>
      <c r="AP6">
        <v>1757</v>
      </c>
      <c r="AQ6" s="7">
        <f t="shared" si="20"/>
        <v>2.5208034433285511</v>
      </c>
      <c r="AR6" s="3">
        <v>2174</v>
      </c>
      <c r="AS6" s="3">
        <f t="shared" si="21"/>
        <v>2.0528800755429653</v>
      </c>
      <c r="AT6">
        <v>23</v>
      </c>
      <c r="AU6" s="7">
        <f t="shared" si="22"/>
        <v>0.17293233082706766</v>
      </c>
      <c r="AV6">
        <v>90</v>
      </c>
      <c r="AW6" s="7">
        <f t="shared" si="23"/>
        <v>1.2162162162162162</v>
      </c>
      <c r="AX6">
        <v>373</v>
      </c>
      <c r="AY6" s="7">
        <f t="shared" si="24"/>
        <v>0.39098532494758909</v>
      </c>
      <c r="AZ6">
        <v>2775</v>
      </c>
      <c r="BA6" s="7">
        <f t="shared" si="25"/>
        <v>2.8058645096056622</v>
      </c>
      <c r="BB6">
        <v>918</v>
      </c>
      <c r="BC6" s="7">
        <f t="shared" si="26"/>
        <v>1.2644628099173554</v>
      </c>
      <c r="BD6">
        <v>1324</v>
      </c>
      <c r="BE6" s="7">
        <f t="shared" si="27"/>
        <v>1.6467661691542288</v>
      </c>
      <c r="BF6">
        <v>420</v>
      </c>
      <c r="BG6" s="7">
        <f t="shared" si="28"/>
        <v>1.3953488372093024</v>
      </c>
      <c r="BH6">
        <v>269</v>
      </c>
      <c r="BI6" s="7">
        <f t="shared" si="29"/>
        <v>1.2688679245283019</v>
      </c>
      <c r="BJ6">
        <v>1714</v>
      </c>
      <c r="BK6" s="7">
        <f t="shared" si="30"/>
        <v>2.6992125984251967</v>
      </c>
      <c r="BL6">
        <v>668</v>
      </c>
      <c r="BM6" s="7">
        <f t="shared" si="31"/>
        <v>1.3858921161825726</v>
      </c>
      <c r="BN6" s="3">
        <v>2207</v>
      </c>
      <c r="BO6" s="3">
        <f t="shared" si="32"/>
        <v>1.9918772563176896</v>
      </c>
    </row>
    <row r="7" spans="1:67" x14ac:dyDescent="0.25">
      <c r="A7">
        <v>6</v>
      </c>
      <c r="B7">
        <v>111.19999999999999</v>
      </c>
      <c r="C7" s="7">
        <f t="shared" si="0"/>
        <v>1.0901960784313725</v>
      </c>
      <c r="D7">
        <v>124.19999999999999</v>
      </c>
      <c r="E7" s="7">
        <f t="shared" si="1"/>
        <v>1.1089285714285713</v>
      </c>
      <c r="F7">
        <v>974.2</v>
      </c>
      <c r="G7" s="7">
        <f t="shared" si="2"/>
        <v>1.456203288490284</v>
      </c>
      <c r="H7">
        <v>580.20000000000005</v>
      </c>
      <c r="I7" s="7">
        <f t="shared" si="3"/>
        <v>0.96539101497504165</v>
      </c>
      <c r="J7">
        <v>1010.2</v>
      </c>
      <c r="K7" s="7">
        <f t="shared" si="4"/>
        <v>2.1178197064989517</v>
      </c>
      <c r="L7">
        <v>614.20000000000005</v>
      </c>
      <c r="M7" s="7">
        <f t="shared" si="5"/>
        <v>1.2408080808080808</v>
      </c>
      <c r="N7">
        <v>354.2</v>
      </c>
      <c r="O7" s="7">
        <f t="shared" si="6"/>
        <v>1.4882352941176471</v>
      </c>
      <c r="P7">
        <v>606.20000000000005</v>
      </c>
      <c r="Q7" s="7">
        <f t="shared" si="7"/>
        <v>3.7419753086419756</v>
      </c>
      <c r="R7">
        <v>543.20000000000005</v>
      </c>
      <c r="S7" s="7">
        <f t="shared" si="8"/>
        <v>1.1411764705882355</v>
      </c>
      <c r="T7">
        <v>317.2</v>
      </c>
      <c r="U7" s="7">
        <f t="shared" si="9"/>
        <v>0.7570405727923627</v>
      </c>
      <c r="V7" s="3">
        <v>946.2</v>
      </c>
      <c r="W7" s="3">
        <f t="shared" si="10"/>
        <v>1.4784375000000001</v>
      </c>
      <c r="X7">
        <v>134.19999999999999</v>
      </c>
      <c r="Y7" s="7">
        <f t="shared" si="11"/>
        <v>8.9466666666666654</v>
      </c>
      <c r="Z7">
        <v>205.2</v>
      </c>
      <c r="AA7" s="7">
        <f t="shared" si="12"/>
        <v>4.2749999999999995</v>
      </c>
      <c r="AB7">
        <v>3724.2</v>
      </c>
      <c r="AC7" s="7">
        <f t="shared" si="13"/>
        <v>3.5300473933649288</v>
      </c>
      <c r="AD7">
        <v>2965.2</v>
      </c>
      <c r="AE7" s="7">
        <f t="shared" si="14"/>
        <v>3.2946666666666666</v>
      </c>
      <c r="AF7">
        <v>3186.2</v>
      </c>
      <c r="AG7" s="7">
        <f t="shared" si="15"/>
        <v>4.2201324503311257</v>
      </c>
      <c r="AH7">
        <v>3595.2</v>
      </c>
      <c r="AI7" s="7">
        <f t="shared" si="16"/>
        <v>4.5222641509433963</v>
      </c>
      <c r="AJ7">
        <v>879.2</v>
      </c>
      <c r="AK7" s="7">
        <f t="shared" si="17"/>
        <v>3.162589928057554</v>
      </c>
      <c r="AL7">
        <v>1130.2</v>
      </c>
      <c r="AM7" s="7">
        <f t="shared" si="18"/>
        <v>3.4145015105740182</v>
      </c>
      <c r="AN7">
        <v>3140.2</v>
      </c>
      <c r="AO7" s="7">
        <f t="shared" si="19"/>
        <v>5.2076285240464344</v>
      </c>
      <c r="AP7">
        <v>2810.2</v>
      </c>
      <c r="AQ7" s="7">
        <f t="shared" si="20"/>
        <v>4.0318507890961257</v>
      </c>
      <c r="AR7" s="3">
        <v>3590.2</v>
      </c>
      <c r="AS7" s="3">
        <f t="shared" si="21"/>
        <v>3.3901794145420205</v>
      </c>
      <c r="AT7">
        <v>93.199999999999989</v>
      </c>
      <c r="AU7" s="7">
        <f t="shared" si="22"/>
        <v>0.70075187969924801</v>
      </c>
      <c r="AV7">
        <v>108.19999999999999</v>
      </c>
      <c r="AW7" s="7">
        <f t="shared" si="23"/>
        <v>1.4621621621621621</v>
      </c>
      <c r="AX7">
        <v>608.20000000000005</v>
      </c>
      <c r="AY7" s="7">
        <f t="shared" si="24"/>
        <v>0.6375262054507338</v>
      </c>
      <c r="AZ7">
        <v>4125.2</v>
      </c>
      <c r="BA7" s="7">
        <f t="shared" si="25"/>
        <v>4.1710819009100097</v>
      </c>
      <c r="BB7">
        <v>1232.2</v>
      </c>
      <c r="BC7" s="7">
        <f t="shared" si="26"/>
        <v>1.6972451790633609</v>
      </c>
      <c r="BD7">
        <v>1899.2</v>
      </c>
      <c r="BE7" s="7">
        <f t="shared" si="27"/>
        <v>2.3621890547263682</v>
      </c>
      <c r="BF7">
        <v>705.2</v>
      </c>
      <c r="BG7" s="7">
        <f t="shared" si="28"/>
        <v>2.342857142857143</v>
      </c>
      <c r="BH7">
        <v>570.20000000000005</v>
      </c>
      <c r="BI7" s="7">
        <f t="shared" si="29"/>
        <v>2.689622641509434</v>
      </c>
      <c r="BJ7">
        <v>2641.2</v>
      </c>
      <c r="BK7" s="7">
        <f t="shared" si="30"/>
        <v>4.1593700787401575</v>
      </c>
      <c r="BL7">
        <v>928.2</v>
      </c>
      <c r="BM7" s="7">
        <f t="shared" si="31"/>
        <v>1.9257261410788382</v>
      </c>
      <c r="BN7" s="3">
        <v>3612.2</v>
      </c>
      <c r="BO7" s="3">
        <f t="shared" si="32"/>
        <v>3.2601083032490972</v>
      </c>
    </row>
    <row r="8" spans="1:67" x14ac:dyDescent="0.25">
      <c r="A8">
        <v>7</v>
      </c>
      <c r="B8">
        <v>201.60000000000002</v>
      </c>
      <c r="C8" s="7">
        <f t="shared" si="0"/>
        <v>1.9764705882352944</v>
      </c>
      <c r="D8">
        <v>194.60000000000002</v>
      </c>
      <c r="E8" s="7">
        <f t="shared" si="1"/>
        <v>1.7375000000000003</v>
      </c>
      <c r="F8">
        <v>963.6</v>
      </c>
      <c r="G8" s="7">
        <f t="shared" si="2"/>
        <v>1.4403587443946189</v>
      </c>
      <c r="H8">
        <v>694.6</v>
      </c>
      <c r="I8" s="7">
        <f t="shared" si="3"/>
        <v>1.1557404326123129</v>
      </c>
      <c r="J8">
        <v>979.6</v>
      </c>
      <c r="K8" s="7">
        <f t="shared" si="4"/>
        <v>2.0536687631027255</v>
      </c>
      <c r="L8">
        <v>680.6</v>
      </c>
      <c r="M8" s="7">
        <f t="shared" si="5"/>
        <v>1.3749494949494949</v>
      </c>
      <c r="N8">
        <v>337.6</v>
      </c>
      <c r="O8" s="7">
        <f t="shared" si="6"/>
        <v>1.4184873949579833</v>
      </c>
      <c r="P8">
        <v>454.6</v>
      </c>
      <c r="Q8" s="7">
        <f t="shared" si="7"/>
        <v>2.8061728395061731</v>
      </c>
      <c r="R8">
        <v>835.6</v>
      </c>
      <c r="S8" s="7">
        <f t="shared" si="8"/>
        <v>1.7554621848739496</v>
      </c>
      <c r="T8">
        <v>435.6</v>
      </c>
      <c r="U8" s="7">
        <f t="shared" si="9"/>
        <v>1.0396181384248211</v>
      </c>
      <c r="V8" s="3">
        <v>959.6</v>
      </c>
      <c r="W8" s="3">
        <f t="shared" si="10"/>
        <v>1.4993750000000001</v>
      </c>
      <c r="X8">
        <v>189.60000000000002</v>
      </c>
      <c r="Y8" s="7">
        <f t="shared" si="11"/>
        <v>12.640000000000002</v>
      </c>
      <c r="Z8">
        <v>227.60000000000002</v>
      </c>
      <c r="AA8" s="7">
        <f t="shared" si="12"/>
        <v>4.7416666666666671</v>
      </c>
      <c r="AB8">
        <v>4682.6000000000004</v>
      </c>
      <c r="AC8" s="7">
        <f t="shared" si="13"/>
        <v>4.4384834123222756</v>
      </c>
      <c r="AD8">
        <v>3688.6</v>
      </c>
      <c r="AE8" s="7">
        <f t="shared" si="14"/>
        <v>4.0984444444444446</v>
      </c>
      <c r="AF8">
        <v>4320.6000000000004</v>
      </c>
      <c r="AG8" s="7">
        <f t="shared" si="15"/>
        <v>5.7226490066225173</v>
      </c>
      <c r="AH8">
        <v>4828.6000000000004</v>
      </c>
      <c r="AI8" s="7">
        <f t="shared" si="16"/>
        <v>6.0737106918238997</v>
      </c>
      <c r="AJ8">
        <v>1248.5999999999999</v>
      </c>
      <c r="AK8" s="7">
        <f t="shared" si="17"/>
        <v>4.4913669064748198</v>
      </c>
      <c r="AL8">
        <v>1380.6</v>
      </c>
      <c r="AM8" s="7">
        <f t="shared" si="18"/>
        <v>4.1709969788519636</v>
      </c>
      <c r="AN8">
        <v>4294.6000000000004</v>
      </c>
      <c r="AO8" s="7">
        <f t="shared" si="19"/>
        <v>7.1220563847429528</v>
      </c>
      <c r="AP8">
        <v>3869.6</v>
      </c>
      <c r="AQ8" s="7">
        <f t="shared" si="20"/>
        <v>5.551793400286944</v>
      </c>
      <c r="AR8" s="3">
        <v>4683.6000000000004</v>
      </c>
      <c r="AS8" s="3">
        <f t="shared" si="21"/>
        <v>4.4226628895184144</v>
      </c>
      <c r="AT8">
        <v>139.60000000000002</v>
      </c>
      <c r="AU8" s="7">
        <f t="shared" si="22"/>
        <v>1.0496240601503761</v>
      </c>
      <c r="AV8">
        <v>102.60000000000002</v>
      </c>
      <c r="AW8" s="7">
        <f t="shared" si="23"/>
        <v>1.3864864864864868</v>
      </c>
      <c r="AX8">
        <v>769.6</v>
      </c>
      <c r="AY8" s="7">
        <f t="shared" si="24"/>
        <v>0.80670859538784068</v>
      </c>
      <c r="AZ8">
        <v>5588.6</v>
      </c>
      <c r="BA8" s="7">
        <f t="shared" si="25"/>
        <v>5.650758341759353</v>
      </c>
      <c r="BB8">
        <v>1557.6</v>
      </c>
      <c r="BC8" s="7">
        <f t="shared" si="26"/>
        <v>2.1454545454545455</v>
      </c>
      <c r="BD8">
        <v>2059.6</v>
      </c>
      <c r="BE8" s="7">
        <f t="shared" si="27"/>
        <v>2.5616915422885569</v>
      </c>
      <c r="BF8">
        <v>817.6</v>
      </c>
      <c r="BG8" s="7">
        <f t="shared" si="28"/>
        <v>2.7162790697674422</v>
      </c>
      <c r="BH8">
        <v>663.6</v>
      </c>
      <c r="BI8" s="7">
        <f t="shared" si="29"/>
        <v>3.1301886792452831</v>
      </c>
      <c r="BJ8">
        <v>3737.6</v>
      </c>
      <c r="BK8" s="7">
        <f t="shared" si="30"/>
        <v>5.8859842519685035</v>
      </c>
      <c r="BL8">
        <v>1094.5999999999999</v>
      </c>
      <c r="BM8" s="7">
        <f t="shared" si="31"/>
        <v>2.270954356846473</v>
      </c>
      <c r="BN8" s="3">
        <v>3326.6</v>
      </c>
      <c r="BO8" s="3">
        <f t="shared" si="32"/>
        <v>3.0023465703971119</v>
      </c>
    </row>
    <row r="9" spans="1:67" x14ac:dyDescent="0.25">
      <c r="A9">
        <v>8</v>
      </c>
      <c r="B9">
        <v>337.79999999999995</v>
      </c>
      <c r="C9" s="7">
        <f t="shared" si="0"/>
        <v>3.3117647058823523</v>
      </c>
      <c r="D9">
        <v>218.79999999999995</v>
      </c>
      <c r="E9" s="7">
        <f t="shared" si="1"/>
        <v>1.9535714285714281</v>
      </c>
      <c r="F9">
        <v>1451.8</v>
      </c>
      <c r="G9" s="7">
        <f t="shared" si="2"/>
        <v>2.1701046337817638</v>
      </c>
      <c r="H9">
        <v>1249.8</v>
      </c>
      <c r="I9" s="7">
        <f t="shared" si="3"/>
        <v>2.0795341098169717</v>
      </c>
      <c r="J9">
        <v>1245.8</v>
      </c>
      <c r="K9" s="7">
        <f t="shared" si="4"/>
        <v>2.6117400419287211</v>
      </c>
      <c r="L9">
        <v>1171.8</v>
      </c>
      <c r="M9" s="7">
        <f t="shared" si="5"/>
        <v>2.3672727272727272</v>
      </c>
      <c r="N9">
        <v>353.79999999999995</v>
      </c>
      <c r="O9" s="7">
        <f t="shared" si="6"/>
        <v>1.4865546218487393</v>
      </c>
      <c r="P9">
        <v>807.8</v>
      </c>
      <c r="Q9" s="7">
        <f t="shared" si="7"/>
        <v>4.9864197530864196</v>
      </c>
      <c r="R9">
        <v>857.8</v>
      </c>
      <c r="S9" s="7">
        <f t="shared" si="8"/>
        <v>1.8021008403361343</v>
      </c>
      <c r="T9">
        <v>759.8</v>
      </c>
      <c r="U9" s="7">
        <f t="shared" si="9"/>
        <v>1.8133651551312648</v>
      </c>
      <c r="V9" s="3">
        <v>1402.8</v>
      </c>
      <c r="W9" s="3">
        <f t="shared" si="10"/>
        <v>2.191875</v>
      </c>
      <c r="X9">
        <v>144.79999999999995</v>
      </c>
      <c r="Y9" s="7">
        <f t="shared" si="11"/>
        <v>9.6533333333333307</v>
      </c>
      <c r="Z9">
        <v>511.79999999999995</v>
      </c>
      <c r="AA9" s="7">
        <f t="shared" si="12"/>
        <v>10.6625</v>
      </c>
      <c r="AB9">
        <v>8626.7999999999993</v>
      </c>
      <c r="AC9" s="7">
        <f t="shared" si="13"/>
        <v>8.1770616113744072</v>
      </c>
      <c r="AD9">
        <v>6328.8</v>
      </c>
      <c r="AE9" s="7">
        <f t="shared" si="14"/>
        <v>7.032</v>
      </c>
      <c r="AF9">
        <v>7766.8</v>
      </c>
      <c r="AG9" s="7">
        <f t="shared" si="15"/>
        <v>10.287152317880794</v>
      </c>
      <c r="AH9">
        <v>8546.7999999999993</v>
      </c>
      <c r="AI9" s="7">
        <f t="shared" si="16"/>
        <v>10.75069182389937</v>
      </c>
      <c r="AJ9">
        <v>2423.8000000000002</v>
      </c>
      <c r="AK9" s="7">
        <f t="shared" si="17"/>
        <v>8.7187050359712241</v>
      </c>
      <c r="AL9">
        <v>2403.8000000000002</v>
      </c>
      <c r="AM9" s="7">
        <f t="shared" si="18"/>
        <v>7.2622356495468283</v>
      </c>
      <c r="AN9">
        <v>7328.8</v>
      </c>
      <c r="AO9" s="7">
        <f t="shared" si="19"/>
        <v>12.153897180762852</v>
      </c>
      <c r="AP9">
        <v>6296.8</v>
      </c>
      <c r="AQ9" s="7">
        <f t="shared" si="20"/>
        <v>9.0341463414634156</v>
      </c>
      <c r="AR9" s="3">
        <v>8136.8</v>
      </c>
      <c r="AS9" s="3">
        <f t="shared" si="21"/>
        <v>7.6834749763928238</v>
      </c>
      <c r="AT9">
        <v>140.79999999999995</v>
      </c>
      <c r="AU9" s="7">
        <f t="shared" si="22"/>
        <v>1.0586466165413531</v>
      </c>
      <c r="AV9">
        <v>365.79999999999995</v>
      </c>
      <c r="AW9" s="7">
        <f t="shared" si="23"/>
        <v>4.9432432432432423</v>
      </c>
      <c r="AX9">
        <v>2024.8</v>
      </c>
      <c r="AY9" s="7">
        <f t="shared" si="24"/>
        <v>2.1224318658280921</v>
      </c>
      <c r="AZ9">
        <v>9445.7999999999993</v>
      </c>
      <c r="BA9" s="7">
        <f t="shared" si="25"/>
        <v>9.5508594539939331</v>
      </c>
      <c r="BB9">
        <v>3128.8</v>
      </c>
      <c r="BC9" s="7">
        <f t="shared" si="26"/>
        <v>4.3096418732782373</v>
      </c>
      <c r="BD9">
        <v>3512.8</v>
      </c>
      <c r="BE9" s="7">
        <f t="shared" si="27"/>
        <v>4.3691542288557219</v>
      </c>
      <c r="BF9">
        <v>1933.8</v>
      </c>
      <c r="BG9" s="7">
        <f t="shared" si="28"/>
        <v>6.4245847176079733</v>
      </c>
      <c r="BH9">
        <v>1436.8</v>
      </c>
      <c r="BI9" s="7">
        <f t="shared" si="29"/>
        <v>6.7773584905660371</v>
      </c>
      <c r="BJ9">
        <v>6292.8</v>
      </c>
      <c r="BK9" s="7">
        <f t="shared" si="30"/>
        <v>9.9099212598425197</v>
      </c>
      <c r="BL9">
        <v>2340.8000000000002</v>
      </c>
      <c r="BM9" s="7">
        <f t="shared" si="31"/>
        <v>4.8564315352697101</v>
      </c>
      <c r="BN9" s="3">
        <v>6110.8</v>
      </c>
      <c r="BO9" s="3">
        <f t="shared" si="32"/>
        <v>5.5151624548736464</v>
      </c>
    </row>
    <row r="10" spans="1:67" x14ac:dyDescent="0.25">
      <c r="A10">
        <v>10</v>
      </c>
      <c r="B10">
        <v>665.2</v>
      </c>
      <c r="C10" s="7">
        <f t="shared" si="0"/>
        <v>6.5215686274509812</v>
      </c>
      <c r="D10">
        <v>363.2</v>
      </c>
      <c r="E10" s="7">
        <f t="shared" si="1"/>
        <v>3.2428571428571429</v>
      </c>
      <c r="F10">
        <v>3198.2</v>
      </c>
      <c r="G10" s="7">
        <f t="shared" si="2"/>
        <v>4.7805680119581462</v>
      </c>
      <c r="H10">
        <v>2113.1999999999998</v>
      </c>
      <c r="I10" s="7">
        <f t="shared" si="3"/>
        <v>3.5161397670549084</v>
      </c>
      <c r="J10">
        <v>3198.2</v>
      </c>
      <c r="K10" s="7">
        <f t="shared" si="4"/>
        <v>6.70482180293501</v>
      </c>
      <c r="L10">
        <v>2293.1999999999998</v>
      </c>
      <c r="M10" s="7">
        <f t="shared" si="5"/>
        <v>4.6327272727272719</v>
      </c>
      <c r="N10">
        <v>503.2</v>
      </c>
      <c r="O10" s="7">
        <f t="shared" si="6"/>
        <v>2.1142857142857143</v>
      </c>
      <c r="P10">
        <v>1202.2</v>
      </c>
      <c r="Q10" s="7">
        <f t="shared" si="7"/>
        <v>7.4209876543209878</v>
      </c>
      <c r="R10">
        <v>1241.2</v>
      </c>
      <c r="S10" s="7">
        <f t="shared" si="8"/>
        <v>2.6075630252100841</v>
      </c>
      <c r="T10">
        <v>1463.2</v>
      </c>
      <c r="U10" s="7">
        <f t="shared" si="9"/>
        <v>3.4921241050119334</v>
      </c>
      <c r="V10" s="3">
        <v>3218.2</v>
      </c>
      <c r="W10" s="3">
        <f t="shared" si="10"/>
        <v>5.0284374999999999</v>
      </c>
      <c r="X10">
        <v>636.20000000000005</v>
      </c>
      <c r="Y10" s="7">
        <f t="shared" si="11"/>
        <v>42.413333333333334</v>
      </c>
      <c r="Z10">
        <v>992.2</v>
      </c>
      <c r="AA10" s="7">
        <f t="shared" si="12"/>
        <v>20.670833333333334</v>
      </c>
      <c r="AB10">
        <v>17615.2</v>
      </c>
      <c r="AC10" s="7">
        <f t="shared" si="13"/>
        <v>16.696872037914691</v>
      </c>
      <c r="AD10">
        <v>13222.2</v>
      </c>
      <c r="AE10" s="7">
        <f t="shared" si="14"/>
        <v>14.691333333333334</v>
      </c>
      <c r="AF10">
        <v>14951.2</v>
      </c>
      <c r="AG10" s="7">
        <f t="shared" si="15"/>
        <v>19.802913907284768</v>
      </c>
      <c r="AH10">
        <v>14962.2</v>
      </c>
      <c r="AI10" s="7">
        <f t="shared" si="16"/>
        <v>18.820377358490568</v>
      </c>
      <c r="AJ10">
        <v>5048.2</v>
      </c>
      <c r="AK10" s="7">
        <f t="shared" si="17"/>
        <v>18.158992805755396</v>
      </c>
      <c r="AL10">
        <v>4498.2</v>
      </c>
      <c r="AM10" s="7">
        <f t="shared" si="18"/>
        <v>13.589728096676737</v>
      </c>
      <c r="AN10">
        <v>12500.2</v>
      </c>
      <c r="AO10" s="7">
        <f t="shared" si="19"/>
        <v>20.730016583747929</v>
      </c>
      <c r="AP10">
        <v>10326.200000000001</v>
      </c>
      <c r="AQ10" s="7">
        <f t="shared" si="20"/>
        <v>14.815208034433287</v>
      </c>
      <c r="AR10" s="3">
        <v>15289.2</v>
      </c>
      <c r="AS10" s="3">
        <f t="shared" si="21"/>
        <v>14.437393767705384</v>
      </c>
      <c r="AT10">
        <v>511.2</v>
      </c>
      <c r="AU10" s="7">
        <f t="shared" si="22"/>
        <v>3.8436090225563908</v>
      </c>
      <c r="AV10">
        <v>662.2</v>
      </c>
      <c r="AW10" s="7">
        <f t="shared" si="23"/>
        <v>8.9486486486486498</v>
      </c>
      <c r="AX10">
        <v>6145.2</v>
      </c>
      <c r="AY10" s="7">
        <f t="shared" si="24"/>
        <v>6.4415094339622643</v>
      </c>
      <c r="AZ10">
        <v>16810.2</v>
      </c>
      <c r="BA10" s="7">
        <f t="shared" si="25"/>
        <v>16.997168857431749</v>
      </c>
      <c r="BB10">
        <v>7486.2</v>
      </c>
      <c r="BC10" s="7">
        <f t="shared" si="26"/>
        <v>10.311570247933885</v>
      </c>
      <c r="BD10">
        <v>8969.2000000000007</v>
      </c>
      <c r="BE10" s="7">
        <f t="shared" si="27"/>
        <v>11.155721393034828</v>
      </c>
      <c r="BF10">
        <v>4204.2</v>
      </c>
      <c r="BG10" s="7">
        <f t="shared" si="28"/>
        <v>13.967441860465115</v>
      </c>
      <c r="BH10">
        <v>3518.2</v>
      </c>
      <c r="BI10" s="7">
        <f t="shared" si="29"/>
        <v>16.595283018867924</v>
      </c>
      <c r="BJ10">
        <v>10406.200000000001</v>
      </c>
      <c r="BK10" s="7">
        <f t="shared" si="30"/>
        <v>16.387716535433071</v>
      </c>
      <c r="BL10">
        <v>6115.2</v>
      </c>
      <c r="BM10" s="7">
        <f t="shared" si="31"/>
        <v>12.68713692946058</v>
      </c>
      <c r="BN10" s="3">
        <v>12187.2</v>
      </c>
      <c r="BO10" s="3">
        <f t="shared" si="32"/>
        <v>10.99927797833935</v>
      </c>
    </row>
    <row r="11" spans="1:67" x14ac:dyDescent="0.25">
      <c r="A11">
        <v>12</v>
      </c>
      <c r="B11">
        <v>1027</v>
      </c>
      <c r="C11" s="7">
        <f t="shared" si="0"/>
        <v>10.068627450980392</v>
      </c>
      <c r="D11">
        <v>490</v>
      </c>
      <c r="E11" s="7">
        <f t="shared" si="1"/>
        <v>4.375</v>
      </c>
      <c r="F11">
        <v>7868</v>
      </c>
      <c r="G11" s="7">
        <f t="shared" si="2"/>
        <v>11.760837070254111</v>
      </c>
      <c r="H11">
        <v>5285</v>
      </c>
      <c r="I11" s="7">
        <f t="shared" si="3"/>
        <v>8.793677204658902</v>
      </c>
      <c r="J11">
        <v>7166</v>
      </c>
      <c r="K11" s="7">
        <f t="shared" si="4"/>
        <v>15.023060796645701</v>
      </c>
      <c r="L11">
        <v>4695</v>
      </c>
      <c r="M11" s="7">
        <f t="shared" si="5"/>
        <v>9.4848484848484844</v>
      </c>
      <c r="N11">
        <v>697</v>
      </c>
      <c r="O11" s="7">
        <f t="shared" si="6"/>
        <v>2.9285714285714284</v>
      </c>
      <c r="P11">
        <v>1795</v>
      </c>
      <c r="Q11" s="7">
        <f t="shared" si="7"/>
        <v>11.080246913580247</v>
      </c>
      <c r="R11">
        <v>1602</v>
      </c>
      <c r="S11" s="7">
        <f t="shared" si="8"/>
        <v>3.365546218487395</v>
      </c>
      <c r="T11">
        <v>2599</v>
      </c>
      <c r="U11" s="7">
        <f t="shared" si="9"/>
        <v>6.2028639618138426</v>
      </c>
      <c r="V11" s="3">
        <v>7806</v>
      </c>
      <c r="W11" s="3">
        <f t="shared" si="10"/>
        <v>12.196875</v>
      </c>
      <c r="X11">
        <v>1453</v>
      </c>
      <c r="Y11" s="7">
        <f t="shared" si="11"/>
        <v>96.86666666666666</v>
      </c>
      <c r="Z11">
        <v>1361</v>
      </c>
      <c r="AA11" s="7">
        <f t="shared" si="12"/>
        <v>28.354166666666668</v>
      </c>
      <c r="AB11">
        <v>27359</v>
      </c>
      <c r="AC11" s="7">
        <f t="shared" si="13"/>
        <v>25.93270142180095</v>
      </c>
      <c r="AD11">
        <v>22408</v>
      </c>
      <c r="AE11" s="7">
        <f t="shared" si="14"/>
        <v>24.897777777777776</v>
      </c>
      <c r="AF11">
        <v>20912</v>
      </c>
      <c r="AG11" s="7">
        <f t="shared" si="15"/>
        <v>27.698013245033113</v>
      </c>
      <c r="AH11">
        <v>21714</v>
      </c>
      <c r="AI11" s="7">
        <f t="shared" si="16"/>
        <v>27.31320754716981</v>
      </c>
      <c r="AJ11">
        <v>8452</v>
      </c>
      <c r="AK11" s="7">
        <f t="shared" si="17"/>
        <v>30.402877697841728</v>
      </c>
      <c r="AL11">
        <v>6935</v>
      </c>
      <c r="AM11" s="7">
        <f t="shared" si="18"/>
        <v>20.951661631419938</v>
      </c>
      <c r="AN11">
        <v>16794</v>
      </c>
      <c r="AO11" s="7">
        <f t="shared" si="19"/>
        <v>27.850746268656717</v>
      </c>
      <c r="AP11">
        <v>13392</v>
      </c>
      <c r="AQ11" s="7">
        <f t="shared" si="20"/>
        <v>19.213773314203731</v>
      </c>
      <c r="AR11" s="3">
        <v>25075</v>
      </c>
      <c r="AS11" s="3">
        <f t="shared" si="21"/>
        <v>23.677998111425872</v>
      </c>
      <c r="AT11">
        <v>1178</v>
      </c>
      <c r="AU11" s="7">
        <f t="shared" si="22"/>
        <v>8.8571428571428577</v>
      </c>
      <c r="AV11">
        <v>1655</v>
      </c>
      <c r="AW11" s="7">
        <f t="shared" si="23"/>
        <v>22.364864864864863</v>
      </c>
      <c r="AX11">
        <v>15943</v>
      </c>
      <c r="AY11" s="7">
        <f t="shared" si="24"/>
        <v>16.711740041928721</v>
      </c>
      <c r="AZ11">
        <v>25683</v>
      </c>
      <c r="BA11" s="7">
        <f t="shared" si="25"/>
        <v>25.968655207280079</v>
      </c>
      <c r="BB11">
        <v>15686</v>
      </c>
      <c r="BC11" s="7">
        <f t="shared" si="26"/>
        <v>21.606060606060606</v>
      </c>
      <c r="BD11">
        <v>17115</v>
      </c>
      <c r="BE11" s="7">
        <f t="shared" si="27"/>
        <v>21.28731343283582</v>
      </c>
      <c r="BF11">
        <v>8957</v>
      </c>
      <c r="BG11" s="7">
        <f t="shared" si="28"/>
        <v>29.757475083056477</v>
      </c>
      <c r="BH11">
        <v>6689</v>
      </c>
      <c r="BI11" s="7">
        <f t="shared" si="29"/>
        <v>31.55188679245283</v>
      </c>
      <c r="BJ11">
        <v>16807</v>
      </c>
      <c r="BK11" s="7">
        <f t="shared" si="30"/>
        <v>26.46771653543307</v>
      </c>
      <c r="BL11">
        <v>13106</v>
      </c>
      <c r="BM11" s="7">
        <f t="shared" si="31"/>
        <v>27.190871369294605</v>
      </c>
      <c r="BN11" s="3">
        <v>22982</v>
      </c>
      <c r="BO11" s="3">
        <f t="shared" si="32"/>
        <v>20.741877256317689</v>
      </c>
    </row>
    <row r="12" spans="1:67" x14ac:dyDescent="0.25">
      <c r="A12">
        <v>14</v>
      </c>
      <c r="B12">
        <v>1065.8</v>
      </c>
      <c r="C12" s="7">
        <f t="shared" si="0"/>
        <v>10.449019607843137</v>
      </c>
      <c r="D12">
        <v>506.8</v>
      </c>
      <c r="E12" s="7">
        <f t="shared" si="1"/>
        <v>4.5250000000000004</v>
      </c>
      <c r="F12">
        <v>15331.8</v>
      </c>
      <c r="G12" s="7">
        <f t="shared" si="2"/>
        <v>22.917488789237666</v>
      </c>
      <c r="H12">
        <v>10349.799999999999</v>
      </c>
      <c r="I12" s="7">
        <f t="shared" si="3"/>
        <v>17.220965058236271</v>
      </c>
      <c r="J12">
        <v>10896.8</v>
      </c>
      <c r="K12" s="7">
        <f t="shared" si="4"/>
        <v>22.844444444444441</v>
      </c>
      <c r="L12">
        <v>6434.8</v>
      </c>
      <c r="M12" s="7">
        <f t="shared" si="5"/>
        <v>12.999595959595959</v>
      </c>
      <c r="N12">
        <v>585.79999999999995</v>
      </c>
      <c r="O12" s="7">
        <f t="shared" si="6"/>
        <v>2.4613445378151257</v>
      </c>
      <c r="P12">
        <v>1971.8</v>
      </c>
      <c r="Q12" s="7">
        <f t="shared" si="7"/>
        <v>12.171604938271605</v>
      </c>
      <c r="R12">
        <v>1931.8</v>
      </c>
      <c r="S12" s="7">
        <f t="shared" si="8"/>
        <v>4.0584033613445376</v>
      </c>
      <c r="T12">
        <v>3022.8</v>
      </c>
      <c r="U12" s="7">
        <f t="shared" si="9"/>
        <v>7.2143198090692131</v>
      </c>
      <c r="V12" s="3">
        <v>14549.8</v>
      </c>
      <c r="W12" s="3">
        <f t="shared" si="10"/>
        <v>22.7340625</v>
      </c>
      <c r="X12">
        <v>2496.8000000000002</v>
      </c>
      <c r="Y12" s="7">
        <f t="shared" si="11"/>
        <v>166.45333333333335</v>
      </c>
      <c r="Z12">
        <v>1823.8</v>
      </c>
      <c r="AA12" s="7">
        <f t="shared" si="12"/>
        <v>37.99583333333333</v>
      </c>
      <c r="AB12">
        <v>37661.800000000003</v>
      </c>
      <c r="AC12" s="7">
        <f t="shared" si="13"/>
        <v>35.698388625592422</v>
      </c>
      <c r="AD12">
        <v>31679.8</v>
      </c>
      <c r="AE12" s="7">
        <f t="shared" si="14"/>
        <v>35.199777777777776</v>
      </c>
      <c r="AF12">
        <v>30097.8</v>
      </c>
      <c r="AG12" s="7">
        <f t="shared" si="15"/>
        <v>39.864635761589405</v>
      </c>
      <c r="AH12">
        <v>29855.8</v>
      </c>
      <c r="AI12" s="7">
        <f t="shared" si="16"/>
        <v>37.554465408805029</v>
      </c>
      <c r="AJ12">
        <v>10773.8</v>
      </c>
      <c r="AK12" s="7">
        <f t="shared" si="17"/>
        <v>38.754676258992802</v>
      </c>
      <c r="AL12">
        <v>9006.7999999999993</v>
      </c>
      <c r="AM12" s="7">
        <f t="shared" si="18"/>
        <v>27.210876132930512</v>
      </c>
      <c r="AN12">
        <v>21826.799999999999</v>
      </c>
      <c r="AO12" s="7">
        <f t="shared" si="19"/>
        <v>36.197014925373132</v>
      </c>
      <c r="AP12">
        <v>18277.8</v>
      </c>
      <c r="AQ12" s="7">
        <f t="shared" si="20"/>
        <v>26.223529411764705</v>
      </c>
      <c r="AR12" s="3">
        <v>35525.800000000003</v>
      </c>
      <c r="AS12" s="3">
        <f t="shared" si="21"/>
        <v>33.546553352219078</v>
      </c>
      <c r="AT12">
        <v>1812.8</v>
      </c>
      <c r="AU12" s="7">
        <f t="shared" si="22"/>
        <v>13.630075187969924</v>
      </c>
      <c r="AV12">
        <v>3060.8</v>
      </c>
      <c r="AW12" s="7">
        <f t="shared" si="23"/>
        <v>41.362162162162164</v>
      </c>
      <c r="AX12">
        <v>26461.8</v>
      </c>
      <c r="AY12" s="7">
        <f t="shared" si="24"/>
        <v>27.737735849056602</v>
      </c>
      <c r="AZ12">
        <v>34605.800000000003</v>
      </c>
      <c r="BA12" s="7">
        <f t="shared" si="25"/>
        <v>34.990697674418605</v>
      </c>
      <c r="BB12">
        <v>23582.799999999999</v>
      </c>
      <c r="BC12" s="7">
        <f t="shared" si="26"/>
        <v>32.483195592286499</v>
      </c>
      <c r="BD12">
        <v>25597.8</v>
      </c>
      <c r="BE12" s="7">
        <f t="shared" si="27"/>
        <v>31.838059701492536</v>
      </c>
      <c r="BF12">
        <v>12641.8</v>
      </c>
      <c r="BG12" s="7">
        <f t="shared" si="28"/>
        <v>41.999335548172752</v>
      </c>
      <c r="BH12">
        <v>10051.799999999999</v>
      </c>
      <c r="BI12" s="7">
        <f t="shared" si="29"/>
        <v>47.414150943396223</v>
      </c>
      <c r="BJ12">
        <v>22849.8</v>
      </c>
      <c r="BK12" s="7">
        <f t="shared" si="30"/>
        <v>35.983937007874012</v>
      </c>
      <c r="BL12">
        <v>19721.8</v>
      </c>
      <c r="BM12" s="7">
        <f t="shared" si="31"/>
        <v>40.916597510373443</v>
      </c>
      <c r="BN12" s="3">
        <v>31946.799999999999</v>
      </c>
      <c r="BO12" s="3">
        <f t="shared" si="32"/>
        <v>28.832851985559564</v>
      </c>
    </row>
  </sheetData>
  <mergeCells count="15">
    <mergeCell ref="AF1:AI1"/>
    <mergeCell ref="AJ1:AM1"/>
    <mergeCell ref="AN1:AQ1"/>
    <mergeCell ref="AT1:AW1"/>
    <mergeCell ref="AX1:BA1"/>
    <mergeCell ref="BB1:BE1"/>
    <mergeCell ref="BF1:BI1"/>
    <mergeCell ref="BJ1:BM1"/>
    <mergeCell ref="B1:E1"/>
    <mergeCell ref="F1:I1"/>
    <mergeCell ref="J1:M1"/>
    <mergeCell ref="N1:Q1"/>
    <mergeCell ref="R1:U1"/>
    <mergeCell ref="X1:AA1"/>
    <mergeCell ref="AB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GFP</vt:lpstr>
      <vt:lpstr>RFP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shyamili</dc:creator>
  <cp:lastModifiedBy>shyamili</cp:lastModifiedBy>
  <dcterms:created xsi:type="dcterms:W3CDTF">2022-02-10T02:36:53Z</dcterms:created>
  <dcterms:modified xsi:type="dcterms:W3CDTF">2022-02-20T18:34:17Z</dcterms:modified>
</cp:coreProperties>
</file>