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1C56619-B202-4CFF-B963-3EC3222B745E}" xr6:coauthVersionLast="47" xr6:coauthVersionMax="47" xr10:uidLastSave="{00000000-0000-0000-0000-000000000000}"/>
  <bookViews>
    <workbookView xWindow="-108" yWindow="-108" windowWidth="23256" windowHeight="13896" activeTab="24" xr2:uid="{D4B749AC-9696-4BA0-AB83-AE837F67B9FB}"/>
  </bookViews>
  <sheets>
    <sheet name="Iter1" sheetId="1" r:id="rId1"/>
    <sheet name="Iter2" sheetId="2" r:id="rId2"/>
    <sheet name="Iter3" sheetId="3" r:id="rId3"/>
    <sheet name="Iter4" sheetId="4" r:id="rId4"/>
    <sheet name="Iter5" sheetId="5" r:id="rId5"/>
    <sheet name="iter6" sheetId="6" r:id="rId6"/>
    <sheet name="Iter7" sheetId="7" r:id="rId7"/>
    <sheet name="iter8" sheetId="8" r:id="rId8"/>
    <sheet name="Iter9" sheetId="9" r:id="rId9"/>
    <sheet name="Iter10" sheetId="10" r:id="rId10"/>
    <sheet name="Iter11" sheetId="11" r:id="rId11"/>
    <sheet name="Iter12" sheetId="12" r:id="rId12"/>
    <sheet name="Iter13" sheetId="13" r:id="rId13"/>
    <sheet name="Iter14" sheetId="14" r:id="rId14"/>
    <sheet name="Iter15" sheetId="15" r:id="rId15"/>
    <sheet name="iter16" sheetId="16" r:id="rId16"/>
    <sheet name="Iter17" sheetId="17" r:id="rId17"/>
    <sheet name="Sheet1" sheetId="18" r:id="rId18"/>
    <sheet name="Sheet2" sheetId="19" r:id="rId19"/>
    <sheet name="Sheet3" sheetId="20" r:id="rId20"/>
    <sheet name="Sheet4" sheetId="21" r:id="rId21"/>
    <sheet name="Sheet5" sheetId="22" r:id="rId22"/>
    <sheet name="Sheet6" sheetId="23" r:id="rId23"/>
    <sheet name="Sheet7" sheetId="24" r:id="rId24"/>
    <sheet name="Sheet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5" l="1"/>
  <c r="B19" i="25"/>
  <c r="B18" i="25"/>
  <c r="B15" i="25"/>
  <c r="B14" i="25"/>
  <c r="B16" i="25" s="1"/>
  <c r="D11" i="25"/>
  <c r="C11" i="25"/>
  <c r="E11" i="25" s="1"/>
  <c r="D10" i="25"/>
  <c r="C10" i="25"/>
  <c r="E10" i="25" s="1"/>
  <c r="H10" i="25" s="1"/>
  <c r="D9" i="25"/>
  <c r="C9" i="25"/>
  <c r="E9" i="25" s="1"/>
  <c r="E8" i="25"/>
  <c r="F8" i="25" s="1"/>
  <c r="D8" i="25"/>
  <c r="C8" i="25"/>
  <c r="D7" i="25"/>
  <c r="C7" i="25"/>
  <c r="E7" i="25" s="1"/>
  <c r="E6" i="25"/>
  <c r="H6" i="25" s="1"/>
  <c r="D6" i="25"/>
  <c r="C6" i="25"/>
  <c r="D5" i="25"/>
  <c r="C5" i="25"/>
  <c r="E5" i="25" s="1"/>
  <c r="E4" i="25"/>
  <c r="F4" i="25" s="1"/>
  <c r="D4" i="25"/>
  <c r="C4" i="25"/>
  <c r="D3" i="25"/>
  <c r="C3" i="25"/>
  <c r="E3" i="25" s="1"/>
  <c r="H2" i="25"/>
  <c r="E2" i="25"/>
  <c r="D2" i="25"/>
  <c r="C2" i="25"/>
  <c r="B19" i="24"/>
  <c r="B20" i="24" s="1"/>
  <c r="B18" i="24"/>
  <c r="B15" i="24"/>
  <c r="B16" i="24" s="1"/>
  <c r="B14" i="24"/>
  <c r="D11" i="24"/>
  <c r="C11" i="24"/>
  <c r="E11" i="24" s="1"/>
  <c r="D10" i="24"/>
  <c r="C10" i="24"/>
  <c r="E10" i="24" s="1"/>
  <c r="E9" i="24"/>
  <c r="F9" i="24" s="1"/>
  <c r="D9" i="24"/>
  <c r="C9" i="24"/>
  <c r="E8" i="24"/>
  <c r="G8" i="24" s="1"/>
  <c r="D8" i="24"/>
  <c r="C8" i="24"/>
  <c r="D7" i="24"/>
  <c r="C7" i="24"/>
  <c r="E7" i="24" s="1"/>
  <c r="D6" i="24"/>
  <c r="C6" i="24"/>
  <c r="E6" i="24" s="1"/>
  <c r="E5" i="24"/>
  <c r="F5" i="24" s="1"/>
  <c r="D5" i="24"/>
  <c r="H5" i="24" s="1"/>
  <c r="C5" i="24"/>
  <c r="E4" i="24"/>
  <c r="G4" i="24" s="1"/>
  <c r="D4" i="24"/>
  <c r="C4" i="24"/>
  <c r="D3" i="24"/>
  <c r="C3" i="24"/>
  <c r="E3" i="24" s="1"/>
  <c r="D2" i="24"/>
  <c r="C2" i="24"/>
  <c r="E2" i="24" s="1"/>
  <c r="B19" i="23"/>
  <c r="B20" i="23" s="1"/>
  <c r="B18" i="23"/>
  <c r="B15" i="23"/>
  <c r="B16" i="23" s="1"/>
  <c r="B14" i="23"/>
  <c r="E11" i="23"/>
  <c r="H11" i="23" s="1"/>
  <c r="D11" i="23"/>
  <c r="C11" i="23"/>
  <c r="D10" i="23"/>
  <c r="C10" i="23"/>
  <c r="E10" i="23" s="1"/>
  <c r="E9" i="23"/>
  <c r="G9" i="23" s="1"/>
  <c r="D9" i="23"/>
  <c r="C9" i="23"/>
  <c r="D8" i="23"/>
  <c r="C8" i="23"/>
  <c r="E8" i="23" s="1"/>
  <c r="E7" i="23"/>
  <c r="F7" i="23" s="1"/>
  <c r="D7" i="23"/>
  <c r="C7" i="23"/>
  <c r="D6" i="23"/>
  <c r="C6" i="23"/>
  <c r="E6" i="23" s="1"/>
  <c r="E5" i="23"/>
  <c r="G5" i="23" s="1"/>
  <c r="D5" i="23"/>
  <c r="H5" i="23" s="1"/>
  <c r="C5" i="23"/>
  <c r="D4" i="23"/>
  <c r="C4" i="23"/>
  <c r="E4" i="23" s="1"/>
  <c r="E3" i="23"/>
  <c r="H3" i="23" s="1"/>
  <c r="D3" i="23"/>
  <c r="G3" i="23" s="1"/>
  <c r="C3" i="23"/>
  <c r="D2" i="23"/>
  <c r="C2" i="23"/>
  <c r="E2" i="23" s="1"/>
  <c r="B20" i="22"/>
  <c r="B19" i="22"/>
  <c r="B18" i="22"/>
  <c r="B15" i="22"/>
  <c r="B16" i="22" s="1"/>
  <c r="B14" i="22"/>
  <c r="E11" i="22"/>
  <c r="H11" i="22" s="1"/>
  <c r="D11" i="22"/>
  <c r="C11" i="22"/>
  <c r="D10" i="22"/>
  <c r="C10" i="22"/>
  <c r="E10" i="22" s="1"/>
  <c r="E9" i="22"/>
  <c r="F9" i="22" s="1"/>
  <c r="D9" i="22"/>
  <c r="C9" i="22"/>
  <c r="E8" i="22"/>
  <c r="G8" i="22" s="1"/>
  <c r="D8" i="22"/>
  <c r="C8" i="22"/>
  <c r="E7" i="22"/>
  <c r="H7" i="22" s="1"/>
  <c r="D7" i="22"/>
  <c r="C7" i="22"/>
  <c r="D6" i="22"/>
  <c r="C6" i="22"/>
  <c r="E6" i="22" s="1"/>
  <c r="E5" i="22"/>
  <c r="G5" i="22" s="1"/>
  <c r="D5" i="22"/>
  <c r="C5" i="22"/>
  <c r="E4" i="22"/>
  <c r="G4" i="22" s="1"/>
  <c r="D4" i="22"/>
  <c r="C4" i="22"/>
  <c r="E3" i="22"/>
  <c r="H3" i="22" s="1"/>
  <c r="D3" i="22"/>
  <c r="G3" i="22" s="1"/>
  <c r="C3" i="22"/>
  <c r="D2" i="22"/>
  <c r="C2" i="22"/>
  <c r="E2" i="22" s="1"/>
  <c r="B19" i="21"/>
  <c r="B18" i="21"/>
  <c r="B20" i="21" s="1"/>
  <c r="B15" i="21"/>
  <c r="B14" i="21"/>
  <c r="B16" i="21" s="1"/>
  <c r="D11" i="21"/>
  <c r="H11" i="21" s="1"/>
  <c r="C11" i="21"/>
  <c r="E11" i="21" s="1"/>
  <c r="F10" i="21"/>
  <c r="E10" i="21"/>
  <c r="G10" i="21" s="1"/>
  <c r="D10" i="21"/>
  <c r="C10" i="21"/>
  <c r="D9" i="21"/>
  <c r="C9" i="21"/>
  <c r="E9" i="21" s="1"/>
  <c r="H9" i="21" s="1"/>
  <c r="E8" i="21"/>
  <c r="F8" i="21" s="1"/>
  <c r="D8" i="21"/>
  <c r="C8" i="21"/>
  <c r="D7" i="21"/>
  <c r="C7" i="21"/>
  <c r="E7" i="21" s="1"/>
  <c r="F6" i="21"/>
  <c r="E6" i="21"/>
  <c r="G6" i="21" s="1"/>
  <c r="D6" i="21"/>
  <c r="C6" i="21"/>
  <c r="D5" i="21"/>
  <c r="C5" i="21"/>
  <c r="E5" i="21" s="1"/>
  <c r="H5" i="21" s="1"/>
  <c r="E4" i="21"/>
  <c r="F4" i="21" s="1"/>
  <c r="D4" i="21"/>
  <c r="H4" i="21" s="1"/>
  <c r="C4" i="21"/>
  <c r="D3" i="21"/>
  <c r="C3" i="21"/>
  <c r="E3" i="21" s="1"/>
  <c r="H2" i="21"/>
  <c r="E2" i="21"/>
  <c r="G2" i="21" s="1"/>
  <c r="D2" i="21"/>
  <c r="C2" i="21"/>
  <c r="B19" i="20"/>
  <c r="B20" i="20" s="1"/>
  <c r="B18" i="20"/>
  <c r="B15" i="20"/>
  <c r="B16" i="20" s="1"/>
  <c r="B14" i="20"/>
  <c r="E11" i="20"/>
  <c r="H11" i="20" s="1"/>
  <c r="D11" i="20"/>
  <c r="C11" i="20"/>
  <c r="D10" i="20"/>
  <c r="F10" i="20" s="1"/>
  <c r="C10" i="20"/>
  <c r="E10" i="20" s="1"/>
  <c r="E9" i="20"/>
  <c r="G9" i="20" s="1"/>
  <c r="D9" i="20"/>
  <c r="C9" i="20"/>
  <c r="D8" i="20"/>
  <c r="C8" i="20"/>
  <c r="E8" i="20" s="1"/>
  <c r="G8" i="20" s="1"/>
  <c r="E7" i="20"/>
  <c r="H7" i="20" s="1"/>
  <c r="D7" i="20"/>
  <c r="G7" i="20" s="1"/>
  <c r="C7" i="20"/>
  <c r="D6" i="20"/>
  <c r="F6" i="20" s="1"/>
  <c r="C6" i="20"/>
  <c r="E6" i="20" s="1"/>
  <c r="E5" i="20"/>
  <c r="G5" i="20" s="1"/>
  <c r="D5" i="20"/>
  <c r="C5" i="20"/>
  <c r="D4" i="20"/>
  <c r="C4" i="20"/>
  <c r="E4" i="20" s="1"/>
  <c r="G4" i="20" s="1"/>
  <c r="E3" i="20"/>
  <c r="H3" i="20" s="1"/>
  <c r="D3" i="20"/>
  <c r="G3" i="20" s="1"/>
  <c r="C3" i="20"/>
  <c r="D2" i="20"/>
  <c r="C2" i="20"/>
  <c r="E2" i="20" s="1"/>
  <c r="B19" i="19"/>
  <c r="B20" i="19" s="1"/>
  <c r="B18" i="19"/>
  <c r="B15" i="19"/>
  <c r="B16" i="19" s="1"/>
  <c r="B14" i="19"/>
  <c r="E11" i="19"/>
  <c r="D11" i="19"/>
  <c r="C11" i="19"/>
  <c r="D10" i="19"/>
  <c r="C10" i="19"/>
  <c r="E10" i="19" s="1"/>
  <c r="E9" i="19"/>
  <c r="H9" i="19" s="1"/>
  <c r="D9" i="19"/>
  <c r="C9" i="19"/>
  <c r="D8" i="19"/>
  <c r="C8" i="19"/>
  <c r="E8" i="19" s="1"/>
  <c r="E7" i="19"/>
  <c r="D7" i="19"/>
  <c r="H7" i="19" s="1"/>
  <c r="C7" i="19"/>
  <c r="D6" i="19"/>
  <c r="C6" i="19"/>
  <c r="E6" i="19" s="1"/>
  <c r="E5" i="19"/>
  <c r="H5" i="19" s="1"/>
  <c r="D5" i="19"/>
  <c r="C5" i="19"/>
  <c r="D4" i="19"/>
  <c r="C4" i="19"/>
  <c r="E4" i="19" s="1"/>
  <c r="E3" i="19"/>
  <c r="D3" i="19"/>
  <c r="C3" i="19"/>
  <c r="D2" i="19"/>
  <c r="C2" i="19"/>
  <c r="E2" i="19" s="1"/>
  <c r="C3" i="18"/>
  <c r="C4" i="18"/>
  <c r="C5" i="18"/>
  <c r="C6" i="18"/>
  <c r="C7" i="18"/>
  <c r="C8" i="18"/>
  <c r="C9" i="18"/>
  <c r="E9" i="18" s="1"/>
  <c r="F9" i="18" s="1"/>
  <c r="C10" i="18"/>
  <c r="E10" i="18" s="1"/>
  <c r="C11" i="18"/>
  <c r="C2" i="18"/>
  <c r="B19" i="18"/>
  <c r="B20" i="18" s="1"/>
  <c r="B18" i="18"/>
  <c r="B15" i="18"/>
  <c r="B14" i="18"/>
  <c r="B16" i="18" s="1"/>
  <c r="D11" i="18"/>
  <c r="E11" i="18"/>
  <c r="H11" i="18" s="1"/>
  <c r="D10" i="18"/>
  <c r="D9" i="18"/>
  <c r="D8" i="18"/>
  <c r="E8" i="18"/>
  <c r="D7" i="18"/>
  <c r="E7" i="18"/>
  <c r="H7" i="18" s="1"/>
  <c r="D6" i="18"/>
  <c r="E6" i="18"/>
  <c r="E5" i="18"/>
  <c r="F5" i="18" s="1"/>
  <c r="D5" i="18"/>
  <c r="D4" i="18"/>
  <c r="E4" i="18"/>
  <c r="D3" i="18"/>
  <c r="E3" i="18"/>
  <c r="H3" i="18" s="1"/>
  <c r="D2" i="18"/>
  <c r="E2" i="18"/>
  <c r="D3" i="17"/>
  <c r="D4" i="17"/>
  <c r="D5" i="17"/>
  <c r="D6" i="17"/>
  <c r="D7" i="17"/>
  <c r="D8" i="17"/>
  <c r="D9" i="17"/>
  <c r="D10" i="17"/>
  <c r="D11" i="17"/>
  <c r="D2" i="17"/>
  <c r="C3" i="17"/>
  <c r="C4" i="17"/>
  <c r="C5" i="17"/>
  <c r="C6" i="17"/>
  <c r="C7" i="17"/>
  <c r="C8" i="17"/>
  <c r="C9" i="17"/>
  <c r="C10" i="17"/>
  <c r="E10" i="17" s="1"/>
  <c r="C11" i="17"/>
  <c r="E11" i="17" s="1"/>
  <c r="C2" i="17"/>
  <c r="E2" i="17" s="1"/>
  <c r="D3" i="16"/>
  <c r="D4" i="16"/>
  <c r="D5" i="16"/>
  <c r="D6" i="16"/>
  <c r="D7" i="16"/>
  <c r="D8" i="16"/>
  <c r="D9" i="16"/>
  <c r="D10" i="16"/>
  <c r="D11" i="16"/>
  <c r="D2" i="16"/>
  <c r="C3" i="16"/>
  <c r="E3" i="16" s="1"/>
  <c r="C4" i="16"/>
  <c r="E4" i="16" s="1"/>
  <c r="C5" i="16"/>
  <c r="E5" i="16" s="1"/>
  <c r="H5" i="16" s="1"/>
  <c r="C6" i="16"/>
  <c r="C7" i="16"/>
  <c r="C8" i="16"/>
  <c r="C9" i="16"/>
  <c r="E9" i="16" s="1"/>
  <c r="H9" i="16" s="1"/>
  <c r="C10" i="16"/>
  <c r="C11" i="16"/>
  <c r="E11" i="16" s="1"/>
  <c r="C2" i="16"/>
  <c r="E2" i="16" s="1"/>
  <c r="D2" i="15"/>
  <c r="C3" i="15"/>
  <c r="C4" i="15"/>
  <c r="C5" i="15"/>
  <c r="C6" i="15"/>
  <c r="C7" i="15"/>
  <c r="C8" i="15"/>
  <c r="C9" i="15"/>
  <c r="E9" i="15" s="1"/>
  <c r="H9" i="15" s="1"/>
  <c r="C10" i="15"/>
  <c r="E10" i="15" s="1"/>
  <c r="C11" i="15"/>
  <c r="C2" i="15"/>
  <c r="D3" i="14"/>
  <c r="D4" i="14"/>
  <c r="D5" i="14"/>
  <c r="D6" i="14"/>
  <c r="D7" i="14"/>
  <c r="D8" i="14"/>
  <c r="D9" i="14"/>
  <c r="D10" i="14"/>
  <c r="D11" i="14"/>
  <c r="D2" i="14"/>
  <c r="C3" i="14"/>
  <c r="C4" i="14"/>
  <c r="C5" i="14"/>
  <c r="C6" i="14"/>
  <c r="C7" i="14"/>
  <c r="C8" i="14"/>
  <c r="C9" i="14"/>
  <c r="C10" i="14"/>
  <c r="E10" i="14" s="1"/>
  <c r="C11" i="14"/>
  <c r="C2" i="14"/>
  <c r="E2" i="14" s="1"/>
  <c r="D3" i="13"/>
  <c r="D4" i="13"/>
  <c r="D5" i="13"/>
  <c r="D6" i="13"/>
  <c r="D7" i="13"/>
  <c r="D8" i="13"/>
  <c r="D9" i="13"/>
  <c r="D10" i="13"/>
  <c r="D11" i="13"/>
  <c r="D2" i="13"/>
  <c r="C3" i="13"/>
  <c r="C4" i="13"/>
  <c r="C5" i="13"/>
  <c r="C6" i="13"/>
  <c r="C7" i="13"/>
  <c r="C8" i="13"/>
  <c r="C9" i="13"/>
  <c r="C10" i="13"/>
  <c r="E10" i="13" s="1"/>
  <c r="C11" i="13"/>
  <c r="C2" i="13"/>
  <c r="D3" i="12"/>
  <c r="D4" i="12"/>
  <c r="D5" i="12"/>
  <c r="D6" i="12"/>
  <c r="D7" i="12"/>
  <c r="D8" i="12"/>
  <c r="D9" i="12"/>
  <c r="D10" i="12"/>
  <c r="D11" i="12"/>
  <c r="C3" i="12"/>
  <c r="C4" i="12"/>
  <c r="C5" i="12"/>
  <c r="E5" i="12" s="1"/>
  <c r="H5" i="12" s="1"/>
  <c r="C6" i="12"/>
  <c r="C7" i="12"/>
  <c r="C8" i="12"/>
  <c r="C9" i="12"/>
  <c r="E9" i="12" s="1"/>
  <c r="H9" i="12" s="1"/>
  <c r="C10" i="12"/>
  <c r="C11" i="12"/>
  <c r="D2" i="12"/>
  <c r="C2" i="12"/>
  <c r="D3" i="11"/>
  <c r="D4" i="11"/>
  <c r="D5" i="11"/>
  <c r="D6" i="11"/>
  <c r="D7" i="11"/>
  <c r="D8" i="11"/>
  <c r="D9" i="11"/>
  <c r="D10" i="11"/>
  <c r="D11" i="11"/>
  <c r="D2" i="11"/>
  <c r="C3" i="11"/>
  <c r="C4" i="11"/>
  <c r="C5" i="11"/>
  <c r="C6" i="11"/>
  <c r="C7" i="11"/>
  <c r="C8" i="11"/>
  <c r="E8" i="11" s="1"/>
  <c r="C9" i="11"/>
  <c r="E9" i="11" s="1"/>
  <c r="C10" i="11"/>
  <c r="C11" i="11"/>
  <c r="C2" i="11"/>
  <c r="D3" i="10"/>
  <c r="D4" i="10"/>
  <c r="D5" i="10"/>
  <c r="D6" i="10"/>
  <c r="D7" i="10"/>
  <c r="D8" i="10"/>
  <c r="D9" i="10"/>
  <c r="D10" i="10"/>
  <c r="D11" i="10"/>
  <c r="D2" i="10"/>
  <c r="C3" i="10"/>
  <c r="C4" i="10"/>
  <c r="C5" i="10"/>
  <c r="C6" i="10"/>
  <c r="C7" i="10"/>
  <c r="C8" i="10"/>
  <c r="C9" i="10"/>
  <c r="E9" i="10" s="1"/>
  <c r="G9" i="10" s="1"/>
  <c r="C10" i="10"/>
  <c r="C11" i="10"/>
  <c r="E11" i="10" s="1"/>
  <c r="C2" i="10"/>
  <c r="E2" i="10" s="1"/>
  <c r="D3" i="9"/>
  <c r="D4" i="9"/>
  <c r="D5" i="9"/>
  <c r="D6" i="9"/>
  <c r="D7" i="9"/>
  <c r="D8" i="9"/>
  <c r="D9" i="9"/>
  <c r="D10" i="9"/>
  <c r="D11" i="9"/>
  <c r="D2" i="9"/>
  <c r="C3" i="9"/>
  <c r="C4" i="9"/>
  <c r="C5" i="9"/>
  <c r="C6" i="9"/>
  <c r="C7" i="9"/>
  <c r="C8" i="9"/>
  <c r="C9" i="9"/>
  <c r="C10" i="9"/>
  <c r="E10" i="9" s="1"/>
  <c r="C11" i="9"/>
  <c r="C2" i="9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E9" i="8" s="1"/>
  <c r="C10" i="8"/>
  <c r="E10" i="8" s="1"/>
  <c r="C11" i="8"/>
  <c r="C2" i="8"/>
  <c r="D3" i="7"/>
  <c r="D4" i="7"/>
  <c r="D5" i="7"/>
  <c r="D6" i="7"/>
  <c r="D7" i="7"/>
  <c r="D8" i="7"/>
  <c r="D9" i="7"/>
  <c r="D10" i="7"/>
  <c r="D11" i="7"/>
  <c r="D2" i="7"/>
  <c r="C3" i="7"/>
  <c r="C4" i="7"/>
  <c r="C5" i="7"/>
  <c r="C6" i="7"/>
  <c r="C7" i="7"/>
  <c r="C8" i="7"/>
  <c r="C9" i="7"/>
  <c r="E9" i="7" s="1"/>
  <c r="C10" i="7"/>
  <c r="C11" i="7"/>
  <c r="C2" i="7"/>
  <c r="E2" i="7" s="1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E9" i="5" s="1"/>
  <c r="C10" i="5"/>
  <c r="C11" i="5"/>
  <c r="C2" i="5"/>
  <c r="D3" i="4"/>
  <c r="D4" i="4"/>
  <c r="D5" i="4"/>
  <c r="D6" i="4"/>
  <c r="D7" i="4"/>
  <c r="D8" i="4"/>
  <c r="D9" i="4"/>
  <c r="D10" i="4"/>
  <c r="D11" i="4"/>
  <c r="D2" i="4"/>
  <c r="C3" i="4"/>
  <c r="E3" i="4" s="1"/>
  <c r="C4" i="4"/>
  <c r="C5" i="4"/>
  <c r="C6" i="4"/>
  <c r="C7" i="4"/>
  <c r="C8" i="4"/>
  <c r="E8" i="4" s="1"/>
  <c r="H8" i="4" s="1"/>
  <c r="C9" i="4"/>
  <c r="E9" i="4" s="1"/>
  <c r="G9" i="4" s="1"/>
  <c r="C10" i="4"/>
  <c r="C11" i="4"/>
  <c r="C2" i="4"/>
  <c r="E2" i="4" s="1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E10" i="1" s="1"/>
  <c r="C11" i="1"/>
  <c r="C2" i="1"/>
  <c r="E7" i="2"/>
  <c r="H7" i="2" s="1"/>
  <c r="B19" i="17"/>
  <c r="B20" i="17" s="1"/>
  <c r="B18" i="17"/>
  <c r="B15" i="17"/>
  <c r="B14" i="17"/>
  <c r="B16" i="17" s="1"/>
  <c r="E9" i="17"/>
  <c r="E8" i="17"/>
  <c r="E7" i="17"/>
  <c r="E6" i="17"/>
  <c r="F6" i="17" s="1"/>
  <c r="E5" i="17"/>
  <c r="G5" i="17" s="1"/>
  <c r="E4" i="17"/>
  <c r="E3" i="17"/>
  <c r="B19" i="16"/>
  <c r="B20" i="16" s="1"/>
  <c r="B18" i="16"/>
  <c r="B15" i="16"/>
  <c r="B16" i="16" s="1"/>
  <c r="B14" i="16"/>
  <c r="E10" i="16"/>
  <c r="E8" i="16"/>
  <c r="E7" i="16"/>
  <c r="E6" i="16"/>
  <c r="B19" i="15"/>
  <c r="B20" i="15" s="1"/>
  <c r="B18" i="15"/>
  <c r="B15" i="15"/>
  <c r="B16" i="15" s="1"/>
  <c r="B14" i="15"/>
  <c r="D11" i="15"/>
  <c r="E11" i="15"/>
  <c r="D10" i="15"/>
  <c r="D9" i="15"/>
  <c r="E8" i="15"/>
  <c r="D8" i="15"/>
  <c r="D7" i="15"/>
  <c r="E7" i="15"/>
  <c r="D6" i="15"/>
  <c r="E6" i="15"/>
  <c r="E5" i="15"/>
  <c r="G5" i="15" s="1"/>
  <c r="D5" i="15"/>
  <c r="D4" i="15"/>
  <c r="E4" i="15"/>
  <c r="H4" i="15" s="1"/>
  <c r="D3" i="15"/>
  <c r="E3" i="15"/>
  <c r="E2" i="15"/>
  <c r="B19" i="14"/>
  <c r="B20" i="14" s="1"/>
  <c r="B18" i="14"/>
  <c r="B15" i="14"/>
  <c r="B14" i="14"/>
  <c r="E11" i="14"/>
  <c r="E9" i="14"/>
  <c r="H9" i="14" s="1"/>
  <c r="E8" i="14"/>
  <c r="E7" i="14"/>
  <c r="E6" i="14"/>
  <c r="E5" i="14"/>
  <c r="H5" i="14" s="1"/>
  <c r="E4" i="14"/>
  <c r="E3" i="14"/>
  <c r="B19" i="13"/>
  <c r="B18" i="13"/>
  <c r="B15" i="13"/>
  <c r="B16" i="13" s="1"/>
  <c r="B14" i="13"/>
  <c r="E11" i="13"/>
  <c r="E9" i="13"/>
  <c r="E8" i="13"/>
  <c r="E7" i="13"/>
  <c r="E6" i="13"/>
  <c r="E5" i="13"/>
  <c r="E4" i="13"/>
  <c r="G4" i="13" s="1"/>
  <c r="E3" i="13"/>
  <c r="E2" i="13"/>
  <c r="B19" i="12"/>
  <c r="B20" i="12" s="1"/>
  <c r="B18" i="12"/>
  <c r="B15" i="12"/>
  <c r="B16" i="12" s="1"/>
  <c r="B14" i="12"/>
  <c r="E11" i="12"/>
  <c r="E10" i="12"/>
  <c r="E8" i="12"/>
  <c r="E7" i="12"/>
  <c r="E6" i="12"/>
  <c r="E4" i="12"/>
  <c r="E3" i="12"/>
  <c r="E2" i="12"/>
  <c r="B20" i="11"/>
  <c r="B19" i="11"/>
  <c r="B18" i="11"/>
  <c r="B15" i="11"/>
  <c r="B14" i="11"/>
  <c r="E11" i="11"/>
  <c r="E10" i="11"/>
  <c r="E7" i="11"/>
  <c r="F7" i="11" s="1"/>
  <c r="E6" i="11"/>
  <c r="E5" i="11"/>
  <c r="E4" i="11"/>
  <c r="E3" i="11"/>
  <c r="E2" i="11"/>
  <c r="H2" i="11" s="1"/>
  <c r="B19" i="10"/>
  <c r="B18" i="10"/>
  <c r="B15" i="10"/>
  <c r="B14" i="10"/>
  <c r="E10" i="10"/>
  <c r="E8" i="10"/>
  <c r="E7" i="10"/>
  <c r="E6" i="10"/>
  <c r="E5" i="10"/>
  <c r="E4" i="10"/>
  <c r="E3" i="10"/>
  <c r="B19" i="9"/>
  <c r="B20" i="9" s="1"/>
  <c r="B18" i="9"/>
  <c r="B15" i="9"/>
  <c r="B14" i="9"/>
  <c r="B16" i="9" s="1"/>
  <c r="E11" i="9"/>
  <c r="F11" i="9" s="1"/>
  <c r="E9" i="9"/>
  <c r="E8" i="9"/>
  <c r="E7" i="9"/>
  <c r="F7" i="9" s="1"/>
  <c r="E6" i="9"/>
  <c r="H6" i="9" s="1"/>
  <c r="E5" i="9"/>
  <c r="E4" i="9"/>
  <c r="E3" i="9"/>
  <c r="E2" i="9"/>
  <c r="B19" i="8"/>
  <c r="B18" i="8"/>
  <c r="B15" i="8"/>
  <c r="B14" i="8"/>
  <c r="E11" i="8"/>
  <c r="E8" i="8"/>
  <c r="H8" i="8" s="1"/>
  <c r="E7" i="8"/>
  <c r="E6" i="8"/>
  <c r="E5" i="8"/>
  <c r="E4" i="8"/>
  <c r="E3" i="8"/>
  <c r="E2" i="8"/>
  <c r="B19" i="7"/>
  <c r="B18" i="7"/>
  <c r="B15" i="7"/>
  <c r="B14" i="7"/>
  <c r="E11" i="7"/>
  <c r="E10" i="7"/>
  <c r="E8" i="7"/>
  <c r="E7" i="7"/>
  <c r="E6" i="7"/>
  <c r="E5" i="7"/>
  <c r="E4" i="7"/>
  <c r="E3" i="7"/>
  <c r="B19" i="6"/>
  <c r="B20" i="6" s="1"/>
  <c r="B18" i="6"/>
  <c r="B15" i="6"/>
  <c r="B14" i="6"/>
  <c r="D11" i="6"/>
  <c r="C11" i="6"/>
  <c r="E11" i="6" s="1"/>
  <c r="D10" i="6"/>
  <c r="C10" i="6"/>
  <c r="E10" i="6" s="1"/>
  <c r="D9" i="6"/>
  <c r="C9" i="6"/>
  <c r="E9" i="6" s="1"/>
  <c r="H9" i="6" s="1"/>
  <c r="D8" i="6"/>
  <c r="C8" i="6"/>
  <c r="E8" i="6" s="1"/>
  <c r="F8" i="6" s="1"/>
  <c r="D7" i="6"/>
  <c r="C7" i="6"/>
  <c r="E7" i="6" s="1"/>
  <c r="D6" i="6"/>
  <c r="C6" i="6"/>
  <c r="E6" i="6" s="1"/>
  <c r="E5" i="6"/>
  <c r="D5" i="6"/>
  <c r="C5" i="6"/>
  <c r="E4" i="6"/>
  <c r="G4" i="6" s="1"/>
  <c r="D4" i="6"/>
  <c r="C4" i="6"/>
  <c r="D3" i="6"/>
  <c r="C3" i="6"/>
  <c r="E3" i="6" s="1"/>
  <c r="D2" i="6"/>
  <c r="C2" i="6"/>
  <c r="E2" i="6" s="1"/>
  <c r="B19" i="5"/>
  <c r="B18" i="5"/>
  <c r="B15" i="5"/>
  <c r="B14" i="5"/>
  <c r="E11" i="5"/>
  <c r="E10" i="5"/>
  <c r="E8" i="5"/>
  <c r="E7" i="5"/>
  <c r="E6" i="5"/>
  <c r="E5" i="5"/>
  <c r="E4" i="5"/>
  <c r="E3" i="5"/>
  <c r="E2" i="5"/>
  <c r="B19" i="4"/>
  <c r="B20" i="4" s="1"/>
  <c r="B18" i="4"/>
  <c r="B15" i="4"/>
  <c r="B14" i="4"/>
  <c r="E11" i="4"/>
  <c r="G11" i="4" s="1"/>
  <c r="E10" i="4"/>
  <c r="F10" i="4" s="1"/>
  <c r="E7" i="4"/>
  <c r="G7" i="4" s="1"/>
  <c r="E5" i="4"/>
  <c r="G5" i="4" s="1"/>
  <c r="E4" i="4"/>
  <c r="B19" i="3"/>
  <c r="B20" i="3" s="1"/>
  <c r="B18" i="3"/>
  <c r="B15" i="3"/>
  <c r="B16" i="3" s="1"/>
  <c r="B14" i="3"/>
  <c r="E11" i="3"/>
  <c r="E10" i="3"/>
  <c r="E9" i="3"/>
  <c r="E8" i="3"/>
  <c r="E7" i="3"/>
  <c r="E6" i="3"/>
  <c r="E5" i="3"/>
  <c r="E4" i="3"/>
  <c r="E3" i="3"/>
  <c r="E2" i="3"/>
  <c r="B19" i="2"/>
  <c r="B18" i="2"/>
  <c r="B15" i="2"/>
  <c r="B14" i="2"/>
  <c r="G6" i="1"/>
  <c r="E3" i="1"/>
  <c r="F3" i="1" s="1"/>
  <c r="E4" i="1"/>
  <c r="G4" i="1" s="1"/>
  <c r="E5" i="1"/>
  <c r="E6" i="1"/>
  <c r="E7" i="1"/>
  <c r="G7" i="1" s="1"/>
  <c r="E8" i="1"/>
  <c r="G8" i="1" s="1"/>
  <c r="E11" i="1"/>
  <c r="H11" i="1" s="1"/>
  <c r="H6" i="1"/>
  <c r="E9" i="1"/>
  <c r="E2" i="1"/>
  <c r="B19" i="1"/>
  <c r="B18" i="1"/>
  <c r="B15" i="1"/>
  <c r="B14" i="1"/>
  <c r="G2" i="25" l="1"/>
  <c r="H8" i="25"/>
  <c r="G6" i="25"/>
  <c r="H4" i="25"/>
  <c r="H7" i="25"/>
  <c r="G10" i="25"/>
  <c r="H11" i="25"/>
  <c r="G5" i="25"/>
  <c r="H5" i="25"/>
  <c r="F5" i="25"/>
  <c r="H3" i="25"/>
  <c r="G9" i="25"/>
  <c r="F9" i="25"/>
  <c r="H9" i="25"/>
  <c r="G4" i="25"/>
  <c r="G8" i="25"/>
  <c r="F3" i="25"/>
  <c r="F7" i="25"/>
  <c r="F11" i="25"/>
  <c r="G3" i="25"/>
  <c r="G7" i="25"/>
  <c r="G11" i="25"/>
  <c r="F2" i="25"/>
  <c r="F6" i="25"/>
  <c r="F10" i="25"/>
  <c r="H4" i="24"/>
  <c r="H8" i="24"/>
  <c r="G3" i="24"/>
  <c r="G7" i="24"/>
  <c r="G5" i="24"/>
  <c r="H9" i="24"/>
  <c r="F6" i="24"/>
  <c r="G9" i="24"/>
  <c r="H10" i="24"/>
  <c r="G10" i="24"/>
  <c r="F10" i="24"/>
  <c r="H2" i="24"/>
  <c r="G2" i="24"/>
  <c r="H11" i="24"/>
  <c r="F11" i="24"/>
  <c r="F2" i="24"/>
  <c r="G11" i="24"/>
  <c r="H3" i="24"/>
  <c r="F3" i="24"/>
  <c r="H6" i="24"/>
  <c r="G6" i="24"/>
  <c r="H7" i="24"/>
  <c r="F7" i="24"/>
  <c r="F4" i="24"/>
  <c r="F8" i="24"/>
  <c r="G7" i="23"/>
  <c r="H10" i="23"/>
  <c r="G11" i="23"/>
  <c r="F9" i="23"/>
  <c r="H2" i="23"/>
  <c r="H6" i="23"/>
  <c r="F4" i="23"/>
  <c r="G4" i="23"/>
  <c r="H4" i="23"/>
  <c r="G8" i="23"/>
  <c r="H8" i="23"/>
  <c r="F8" i="23"/>
  <c r="H9" i="23"/>
  <c r="F3" i="23"/>
  <c r="F11" i="23"/>
  <c r="F2" i="23"/>
  <c r="F6" i="23"/>
  <c r="H7" i="23"/>
  <c r="F10" i="23"/>
  <c r="G2" i="23"/>
  <c r="G6" i="23"/>
  <c r="G10" i="23"/>
  <c r="F5" i="23"/>
  <c r="G11" i="22"/>
  <c r="H9" i="22"/>
  <c r="G7" i="22"/>
  <c r="G9" i="22"/>
  <c r="H4" i="22"/>
  <c r="H5" i="22"/>
  <c r="F5" i="22"/>
  <c r="H8" i="22"/>
  <c r="H6" i="22"/>
  <c r="G6" i="22"/>
  <c r="F6" i="22"/>
  <c r="H2" i="22"/>
  <c r="G2" i="22"/>
  <c r="F2" i="22"/>
  <c r="H10" i="22"/>
  <c r="G10" i="22"/>
  <c r="F10" i="22"/>
  <c r="F4" i="22"/>
  <c r="F8" i="22"/>
  <c r="F3" i="22"/>
  <c r="F7" i="22"/>
  <c r="F11" i="22"/>
  <c r="H8" i="21"/>
  <c r="H3" i="21"/>
  <c r="H10" i="21"/>
  <c r="H6" i="21"/>
  <c r="F2" i="21"/>
  <c r="H7" i="21"/>
  <c r="G5" i="21"/>
  <c r="G9" i="21"/>
  <c r="G4" i="21"/>
  <c r="G8" i="21"/>
  <c r="F3" i="21"/>
  <c r="F7" i="21"/>
  <c r="F11" i="21"/>
  <c r="G3" i="21"/>
  <c r="G7" i="21"/>
  <c r="G11" i="21"/>
  <c r="F5" i="21"/>
  <c r="F9" i="21"/>
  <c r="G11" i="20"/>
  <c r="H5" i="20"/>
  <c r="H8" i="20"/>
  <c r="H9" i="20"/>
  <c r="H2" i="20"/>
  <c r="G2" i="20"/>
  <c r="F2" i="20"/>
  <c r="H4" i="20"/>
  <c r="H6" i="20"/>
  <c r="G6" i="20"/>
  <c r="H10" i="20"/>
  <c r="G10" i="20"/>
  <c r="F4" i="20"/>
  <c r="F8" i="20"/>
  <c r="F3" i="20"/>
  <c r="F7" i="20"/>
  <c r="F11" i="20"/>
  <c r="F5" i="20"/>
  <c r="F9" i="20"/>
  <c r="G5" i="19"/>
  <c r="H11" i="19"/>
  <c r="G9" i="19"/>
  <c r="H3" i="19"/>
  <c r="F10" i="19"/>
  <c r="G10" i="19"/>
  <c r="G4" i="19"/>
  <c r="H4" i="19"/>
  <c r="F4" i="19"/>
  <c r="H10" i="19"/>
  <c r="G8" i="19"/>
  <c r="H8" i="19"/>
  <c r="F8" i="19"/>
  <c r="G2" i="19"/>
  <c r="F2" i="19"/>
  <c r="H2" i="19"/>
  <c r="G6" i="19"/>
  <c r="F6" i="19"/>
  <c r="H6" i="19"/>
  <c r="F3" i="19"/>
  <c r="F7" i="19"/>
  <c r="F11" i="19"/>
  <c r="G3" i="19"/>
  <c r="G7" i="19"/>
  <c r="G11" i="19"/>
  <c r="F5" i="19"/>
  <c r="F9" i="19"/>
  <c r="G3" i="18"/>
  <c r="G5" i="18"/>
  <c r="G9" i="18"/>
  <c r="F10" i="18"/>
  <c r="H10" i="18"/>
  <c r="G10" i="18"/>
  <c r="G7" i="18"/>
  <c r="H4" i="18"/>
  <c r="G11" i="18"/>
  <c r="H8" i="18"/>
  <c r="F2" i="18"/>
  <c r="H2" i="18"/>
  <c r="G2" i="18"/>
  <c r="H6" i="18"/>
  <c r="F6" i="18"/>
  <c r="G6" i="18"/>
  <c r="F4" i="18"/>
  <c r="H5" i="18"/>
  <c r="F8" i="18"/>
  <c r="H9" i="18"/>
  <c r="G4" i="18"/>
  <c r="G8" i="18"/>
  <c r="F3" i="18"/>
  <c r="F7" i="18"/>
  <c r="F11" i="18"/>
  <c r="G9" i="17"/>
  <c r="F10" i="17"/>
  <c r="F11" i="16"/>
  <c r="F3" i="11"/>
  <c r="H6" i="11"/>
  <c r="F11" i="11"/>
  <c r="H2" i="9"/>
  <c r="G10" i="5"/>
  <c r="H9" i="5"/>
  <c r="H4" i="4"/>
  <c r="G2" i="4"/>
  <c r="H9" i="3"/>
  <c r="G10" i="1"/>
  <c r="H10" i="1"/>
  <c r="F10" i="1"/>
  <c r="G3" i="1"/>
  <c r="F11" i="1"/>
  <c r="H8" i="1"/>
  <c r="G11" i="1"/>
  <c r="H5" i="1"/>
  <c r="H3" i="1"/>
  <c r="H2" i="17"/>
  <c r="H10" i="16"/>
  <c r="H11" i="12"/>
  <c r="H4" i="8"/>
  <c r="G9" i="7"/>
  <c r="E5" i="2"/>
  <c r="H5" i="2" s="1"/>
  <c r="E9" i="2"/>
  <c r="H9" i="2" s="1"/>
  <c r="E4" i="2"/>
  <c r="F4" i="2" s="1"/>
  <c r="E10" i="2"/>
  <c r="F10" i="2" s="1"/>
  <c r="E6" i="2"/>
  <c r="F6" i="2" s="1"/>
  <c r="E11" i="2"/>
  <c r="H11" i="2" s="1"/>
  <c r="E8" i="2"/>
  <c r="F8" i="2" s="1"/>
  <c r="E2" i="2"/>
  <c r="F2" i="2" s="1"/>
  <c r="E3" i="2"/>
  <c r="H3" i="2" s="1"/>
  <c r="G6" i="17"/>
  <c r="F2" i="17"/>
  <c r="H10" i="17"/>
  <c r="G2" i="17"/>
  <c r="H6" i="16"/>
  <c r="F9" i="15"/>
  <c r="F11" i="15"/>
  <c r="H5" i="15"/>
  <c r="G8" i="15"/>
  <c r="G2" i="14"/>
  <c r="B16" i="14"/>
  <c r="H8" i="13"/>
  <c r="F8" i="13"/>
  <c r="B20" i="13"/>
  <c r="H3" i="12"/>
  <c r="H10" i="11"/>
  <c r="H8" i="11"/>
  <c r="G2" i="11"/>
  <c r="B16" i="11"/>
  <c r="H10" i="9"/>
  <c r="H4" i="9"/>
  <c r="H8" i="9"/>
  <c r="G10" i="9"/>
  <c r="F3" i="9"/>
  <c r="B16" i="8"/>
  <c r="B20" i="8"/>
  <c r="F4" i="8"/>
  <c r="G4" i="8"/>
  <c r="H3" i="7"/>
  <c r="B16" i="7"/>
  <c r="H7" i="7"/>
  <c r="B20" i="7"/>
  <c r="H9" i="7"/>
  <c r="H5" i="7"/>
  <c r="H5" i="6"/>
  <c r="B16" i="6"/>
  <c r="F9" i="6"/>
  <c r="B20" i="5"/>
  <c r="F7" i="5"/>
  <c r="H5" i="5"/>
  <c r="B16" i="5"/>
  <c r="B16" i="4"/>
  <c r="H2" i="4"/>
  <c r="G3" i="4"/>
  <c r="H10" i="3"/>
  <c r="F7" i="3"/>
  <c r="G11" i="3"/>
  <c r="H5" i="3"/>
  <c r="G3" i="3"/>
  <c r="B16" i="2"/>
  <c r="B20" i="2"/>
  <c r="F2" i="1"/>
  <c r="B16" i="1"/>
  <c r="H4" i="1"/>
  <c r="H7" i="1"/>
  <c r="F7" i="1"/>
  <c r="G9" i="1"/>
  <c r="F9" i="1"/>
  <c r="H9" i="1"/>
  <c r="F8" i="1"/>
  <c r="F6" i="1"/>
  <c r="B20" i="1"/>
  <c r="F5" i="1"/>
  <c r="G5" i="1"/>
  <c r="F4" i="1"/>
  <c r="H2" i="1"/>
  <c r="G2" i="1"/>
  <c r="G10" i="17"/>
  <c r="F4" i="17"/>
  <c r="H6" i="17"/>
  <c r="H7" i="17"/>
  <c r="H3" i="17"/>
  <c r="H11" i="17"/>
  <c r="H8" i="17"/>
  <c r="F9" i="17"/>
  <c r="H9" i="17"/>
  <c r="G4" i="17"/>
  <c r="G8" i="17"/>
  <c r="H5" i="17"/>
  <c r="F8" i="17"/>
  <c r="F3" i="17"/>
  <c r="H4" i="17"/>
  <c r="F7" i="17"/>
  <c r="F11" i="17"/>
  <c r="G3" i="17"/>
  <c r="G7" i="17"/>
  <c r="G11" i="17"/>
  <c r="F5" i="17"/>
  <c r="G11" i="16"/>
  <c r="F3" i="16"/>
  <c r="H2" i="16"/>
  <c r="H4" i="16"/>
  <c r="G4" i="16"/>
  <c r="F4" i="16"/>
  <c r="F7" i="16"/>
  <c r="G5" i="16"/>
  <c r="G9" i="16"/>
  <c r="H8" i="16"/>
  <c r="G8" i="16"/>
  <c r="F8" i="16"/>
  <c r="G3" i="16"/>
  <c r="F2" i="16"/>
  <c r="H3" i="16"/>
  <c r="F6" i="16"/>
  <c r="H7" i="16"/>
  <c r="F10" i="16"/>
  <c r="H11" i="16"/>
  <c r="G7" i="16"/>
  <c r="G2" i="16"/>
  <c r="G6" i="16"/>
  <c r="G10" i="16"/>
  <c r="F5" i="16"/>
  <c r="F9" i="16"/>
  <c r="H8" i="15"/>
  <c r="F8" i="15"/>
  <c r="F4" i="15"/>
  <c r="H7" i="15"/>
  <c r="F5" i="15"/>
  <c r="G9" i="15"/>
  <c r="H2" i="15"/>
  <c r="H3" i="15"/>
  <c r="H10" i="15"/>
  <c r="H6" i="15"/>
  <c r="H11" i="15"/>
  <c r="G4" i="15"/>
  <c r="F7" i="15"/>
  <c r="G3" i="15"/>
  <c r="G7" i="15"/>
  <c r="G11" i="15"/>
  <c r="F3" i="15"/>
  <c r="F2" i="15"/>
  <c r="F6" i="15"/>
  <c r="F10" i="15"/>
  <c r="G6" i="15"/>
  <c r="G2" i="15"/>
  <c r="G10" i="15"/>
  <c r="H7" i="14"/>
  <c r="G5" i="14"/>
  <c r="H10" i="14"/>
  <c r="H11" i="14"/>
  <c r="H3" i="14"/>
  <c r="G9" i="14"/>
  <c r="F8" i="14"/>
  <c r="G8" i="14"/>
  <c r="H8" i="14"/>
  <c r="H2" i="14"/>
  <c r="H6" i="14"/>
  <c r="F4" i="14"/>
  <c r="G4" i="14"/>
  <c r="H4" i="14"/>
  <c r="F3" i="14"/>
  <c r="F7" i="14"/>
  <c r="F11" i="14"/>
  <c r="G3" i="14"/>
  <c r="G7" i="14"/>
  <c r="G11" i="14"/>
  <c r="F2" i="14"/>
  <c r="F6" i="14"/>
  <c r="F10" i="14"/>
  <c r="G6" i="14"/>
  <c r="G10" i="14"/>
  <c r="F5" i="14"/>
  <c r="F9" i="14"/>
  <c r="H4" i="13"/>
  <c r="H3" i="13"/>
  <c r="H6" i="13"/>
  <c r="H11" i="13"/>
  <c r="F4" i="13"/>
  <c r="F9" i="13"/>
  <c r="G10" i="13"/>
  <c r="F10" i="13"/>
  <c r="G7" i="13"/>
  <c r="H10" i="13"/>
  <c r="G2" i="13"/>
  <c r="F2" i="13"/>
  <c r="G5" i="13"/>
  <c r="H5" i="13"/>
  <c r="H2" i="13"/>
  <c r="F5" i="13"/>
  <c r="G6" i="13"/>
  <c r="F6" i="13"/>
  <c r="G9" i="13"/>
  <c r="H9" i="13"/>
  <c r="G8" i="13"/>
  <c r="F3" i="13"/>
  <c r="F7" i="13"/>
  <c r="F11" i="13"/>
  <c r="G3" i="13"/>
  <c r="G11" i="13"/>
  <c r="H7" i="13"/>
  <c r="H7" i="12"/>
  <c r="G5" i="12"/>
  <c r="H6" i="12"/>
  <c r="H2" i="12"/>
  <c r="F4" i="12"/>
  <c r="H4" i="12"/>
  <c r="G4" i="12"/>
  <c r="H10" i="12"/>
  <c r="F8" i="12"/>
  <c r="H8" i="12"/>
  <c r="G8" i="12"/>
  <c r="G9" i="12"/>
  <c r="F3" i="12"/>
  <c r="F7" i="12"/>
  <c r="F11" i="12"/>
  <c r="G3" i="12"/>
  <c r="G7" i="12"/>
  <c r="G11" i="12"/>
  <c r="G2" i="12"/>
  <c r="G6" i="12"/>
  <c r="G10" i="12"/>
  <c r="F2" i="12"/>
  <c r="F6" i="12"/>
  <c r="F10" i="12"/>
  <c r="F5" i="12"/>
  <c r="F9" i="12"/>
  <c r="G6" i="11"/>
  <c r="H4" i="11"/>
  <c r="G10" i="11"/>
  <c r="H11" i="11"/>
  <c r="G5" i="11"/>
  <c r="F5" i="11"/>
  <c r="H5" i="11"/>
  <c r="H3" i="11"/>
  <c r="F9" i="11"/>
  <c r="H9" i="11"/>
  <c r="G9" i="11"/>
  <c r="G7" i="11"/>
  <c r="F4" i="11"/>
  <c r="F8" i="11"/>
  <c r="G4" i="11"/>
  <c r="G8" i="11"/>
  <c r="G3" i="11"/>
  <c r="G11" i="11"/>
  <c r="F2" i="11"/>
  <c r="F6" i="11"/>
  <c r="H7" i="11"/>
  <c r="F10" i="11"/>
  <c r="B20" i="10"/>
  <c r="H4" i="10"/>
  <c r="G5" i="10"/>
  <c r="B16" i="10"/>
  <c r="F5" i="10"/>
  <c r="H11" i="10"/>
  <c r="H5" i="10"/>
  <c r="H3" i="10"/>
  <c r="F9" i="10"/>
  <c r="H9" i="10"/>
  <c r="H7" i="10"/>
  <c r="G8" i="10"/>
  <c r="F8" i="10"/>
  <c r="H10" i="10"/>
  <c r="H2" i="10"/>
  <c r="G2" i="10"/>
  <c r="F2" i="10"/>
  <c r="H8" i="10"/>
  <c r="G10" i="10"/>
  <c r="F10" i="10"/>
  <c r="H6" i="10"/>
  <c r="G6" i="10"/>
  <c r="F6" i="10"/>
  <c r="G4" i="10"/>
  <c r="F4" i="10"/>
  <c r="F3" i="10"/>
  <c r="F7" i="10"/>
  <c r="F11" i="10"/>
  <c r="G3" i="10"/>
  <c r="G7" i="10"/>
  <c r="G11" i="10"/>
  <c r="G2" i="9"/>
  <c r="H11" i="9"/>
  <c r="G6" i="9"/>
  <c r="H5" i="9"/>
  <c r="G5" i="9"/>
  <c r="F5" i="9"/>
  <c r="H7" i="9"/>
  <c r="G9" i="9"/>
  <c r="H9" i="9"/>
  <c r="F9" i="9"/>
  <c r="H3" i="9"/>
  <c r="F4" i="9"/>
  <c r="F8" i="9"/>
  <c r="G4" i="9"/>
  <c r="G8" i="9"/>
  <c r="G3" i="9"/>
  <c r="G7" i="9"/>
  <c r="G11" i="9"/>
  <c r="F2" i="9"/>
  <c r="F6" i="9"/>
  <c r="F10" i="9"/>
  <c r="G7" i="8"/>
  <c r="G3" i="8"/>
  <c r="F8" i="8"/>
  <c r="G11" i="8"/>
  <c r="G8" i="8"/>
  <c r="G5" i="8"/>
  <c r="H5" i="8"/>
  <c r="H10" i="8"/>
  <c r="F5" i="8"/>
  <c r="H6" i="8"/>
  <c r="G9" i="8"/>
  <c r="H9" i="8"/>
  <c r="H2" i="8"/>
  <c r="F9" i="8"/>
  <c r="F2" i="8"/>
  <c r="H3" i="8"/>
  <c r="F6" i="8"/>
  <c r="H7" i="8"/>
  <c r="F10" i="8"/>
  <c r="H11" i="8"/>
  <c r="F7" i="8"/>
  <c r="G2" i="8"/>
  <c r="G6" i="8"/>
  <c r="G10" i="8"/>
  <c r="F3" i="8"/>
  <c r="F11" i="8"/>
  <c r="G5" i="7"/>
  <c r="H10" i="7"/>
  <c r="H2" i="7"/>
  <c r="H11" i="7"/>
  <c r="F4" i="7"/>
  <c r="H4" i="7"/>
  <c r="G4" i="7"/>
  <c r="F2" i="7"/>
  <c r="G2" i="7"/>
  <c r="F8" i="7"/>
  <c r="H8" i="7"/>
  <c r="G8" i="7"/>
  <c r="F6" i="7"/>
  <c r="G6" i="7"/>
  <c r="H6" i="7"/>
  <c r="F10" i="7"/>
  <c r="G10" i="7"/>
  <c r="F3" i="7"/>
  <c r="F7" i="7"/>
  <c r="F11" i="7"/>
  <c r="G3" i="7"/>
  <c r="G7" i="7"/>
  <c r="G11" i="7"/>
  <c r="F5" i="7"/>
  <c r="F9" i="7"/>
  <c r="G9" i="6"/>
  <c r="H4" i="6"/>
  <c r="F5" i="6"/>
  <c r="H8" i="6"/>
  <c r="G5" i="6"/>
  <c r="H3" i="6"/>
  <c r="H10" i="6"/>
  <c r="G10" i="6"/>
  <c r="F10" i="6"/>
  <c r="H2" i="6"/>
  <c r="H11" i="6"/>
  <c r="H7" i="6"/>
  <c r="G2" i="6"/>
  <c r="F2" i="6"/>
  <c r="G6" i="6"/>
  <c r="F6" i="6"/>
  <c r="H6" i="6"/>
  <c r="F4" i="6"/>
  <c r="F3" i="6"/>
  <c r="F7" i="6"/>
  <c r="F11" i="6"/>
  <c r="G8" i="6"/>
  <c r="G3" i="6"/>
  <c r="G7" i="6"/>
  <c r="G11" i="6"/>
  <c r="F3" i="5"/>
  <c r="G5" i="5"/>
  <c r="G9" i="5"/>
  <c r="H10" i="5"/>
  <c r="H8" i="5"/>
  <c r="G8" i="5"/>
  <c r="F8" i="5"/>
  <c r="H2" i="5"/>
  <c r="H11" i="5"/>
  <c r="H6" i="5"/>
  <c r="F4" i="5"/>
  <c r="H4" i="5"/>
  <c r="G4" i="5"/>
  <c r="F11" i="5"/>
  <c r="G3" i="5"/>
  <c r="G7" i="5"/>
  <c r="G11" i="5"/>
  <c r="F2" i="5"/>
  <c r="H3" i="5"/>
  <c r="F6" i="5"/>
  <c r="H7" i="5"/>
  <c r="F10" i="5"/>
  <c r="G2" i="5"/>
  <c r="G6" i="5"/>
  <c r="F5" i="5"/>
  <c r="F9" i="5"/>
  <c r="H3" i="4"/>
  <c r="E6" i="4"/>
  <c r="F6" i="4" s="1"/>
  <c r="H10" i="4"/>
  <c r="H7" i="4"/>
  <c r="H11" i="4"/>
  <c r="F5" i="4"/>
  <c r="F9" i="4"/>
  <c r="H5" i="4"/>
  <c r="G4" i="4"/>
  <c r="G8" i="4"/>
  <c r="F4" i="4"/>
  <c r="F8" i="4"/>
  <c r="H9" i="4"/>
  <c r="F3" i="4"/>
  <c r="F7" i="4"/>
  <c r="F11" i="4"/>
  <c r="F2" i="4"/>
  <c r="G10" i="4"/>
  <c r="F8" i="3"/>
  <c r="H8" i="3"/>
  <c r="G8" i="3"/>
  <c r="H4" i="3"/>
  <c r="F4" i="3"/>
  <c r="G4" i="3"/>
  <c r="G5" i="3"/>
  <c r="H2" i="3"/>
  <c r="G9" i="3"/>
  <c r="H6" i="3"/>
  <c r="G7" i="3"/>
  <c r="F2" i="3"/>
  <c r="H3" i="3"/>
  <c r="F6" i="3"/>
  <c r="H7" i="3"/>
  <c r="F10" i="3"/>
  <c r="H11" i="3"/>
  <c r="F3" i="3"/>
  <c r="F11" i="3"/>
  <c r="G2" i="3"/>
  <c r="G6" i="3"/>
  <c r="G10" i="3"/>
  <c r="F5" i="3"/>
  <c r="F9" i="3"/>
  <c r="H10" i="2"/>
  <c r="G7" i="2"/>
  <c r="F7" i="2"/>
  <c r="G12" i="25" l="1"/>
  <c r="E14" i="25" s="1"/>
  <c r="H12" i="25"/>
  <c r="E15" i="25" s="1"/>
  <c r="B25" i="25"/>
  <c r="B25" i="24"/>
  <c r="G12" i="24"/>
  <c r="E14" i="24" s="1"/>
  <c r="H12" i="24"/>
  <c r="E15" i="24" s="1"/>
  <c r="H12" i="23"/>
  <c r="E15" i="23" s="1"/>
  <c r="B25" i="23"/>
  <c r="G12" i="23"/>
  <c r="E14" i="23" s="1"/>
  <c r="G12" i="22"/>
  <c r="E14" i="22" s="1"/>
  <c r="B25" i="22"/>
  <c r="H12" i="22"/>
  <c r="E15" i="22" s="1"/>
  <c r="H12" i="21"/>
  <c r="E15" i="21" s="1"/>
  <c r="G12" i="21"/>
  <c r="E14" i="21" s="1"/>
  <c r="B25" i="21"/>
  <c r="H12" i="20"/>
  <c r="E15" i="20" s="1"/>
  <c r="B25" i="20"/>
  <c r="G12" i="20"/>
  <c r="E14" i="20" s="1"/>
  <c r="B25" i="19"/>
  <c r="G12" i="19"/>
  <c r="E14" i="19" s="1"/>
  <c r="H12" i="19"/>
  <c r="E15" i="19" s="1"/>
  <c r="B25" i="18"/>
  <c r="G12" i="18"/>
  <c r="E14" i="18" s="1"/>
  <c r="H12" i="18"/>
  <c r="E15" i="18" s="1"/>
  <c r="G3" i="2"/>
  <c r="H6" i="2"/>
  <c r="G5" i="2"/>
  <c r="F3" i="2"/>
  <c r="H12" i="12"/>
  <c r="E15" i="12" s="1"/>
  <c r="F11" i="2"/>
  <c r="G11" i="2"/>
  <c r="H4" i="2"/>
  <c r="G10" i="2"/>
  <c r="F9" i="2"/>
  <c r="H2" i="2"/>
  <c r="G8" i="2"/>
  <c r="F5" i="2"/>
  <c r="G4" i="2"/>
  <c r="G9" i="2"/>
  <c r="G6" i="2"/>
  <c r="H8" i="2"/>
  <c r="G2" i="2"/>
  <c r="G6" i="4"/>
  <c r="G12" i="4" s="1"/>
  <c r="E14" i="4" s="1"/>
  <c r="H12" i="3"/>
  <c r="E15" i="3" s="1"/>
  <c r="H12" i="1"/>
  <c r="E15" i="1" s="1"/>
  <c r="B25" i="1"/>
  <c r="G12" i="1"/>
  <c r="E14" i="1" s="1"/>
  <c r="B25" i="17"/>
  <c r="G12" i="17"/>
  <c r="E14" i="17" s="1"/>
  <c r="H12" i="17"/>
  <c r="E15" i="17" s="1"/>
  <c r="H12" i="16"/>
  <c r="E15" i="16" s="1"/>
  <c r="B25" i="16"/>
  <c r="G12" i="16"/>
  <c r="E14" i="16" s="1"/>
  <c r="H12" i="15"/>
  <c r="E15" i="15" s="1"/>
  <c r="G12" i="15"/>
  <c r="E14" i="15" s="1"/>
  <c r="B25" i="15"/>
  <c r="G12" i="14"/>
  <c r="E14" i="14" s="1"/>
  <c r="H12" i="14"/>
  <c r="E15" i="14" s="1"/>
  <c r="B25" i="14"/>
  <c r="H12" i="13"/>
  <c r="E15" i="13" s="1"/>
  <c r="B25" i="13"/>
  <c r="G12" i="13"/>
  <c r="E14" i="13" s="1"/>
  <c r="G12" i="12"/>
  <c r="E14" i="12" s="1"/>
  <c r="B25" i="12"/>
  <c r="G12" i="11"/>
  <c r="E14" i="11" s="1"/>
  <c r="H12" i="11"/>
  <c r="E15" i="11" s="1"/>
  <c r="B25" i="11"/>
  <c r="B25" i="10"/>
  <c r="H12" i="10"/>
  <c r="E15" i="10" s="1"/>
  <c r="G12" i="10"/>
  <c r="E14" i="10" s="1"/>
  <c r="G12" i="9"/>
  <c r="E14" i="9" s="1"/>
  <c r="H12" i="9"/>
  <c r="E15" i="9" s="1"/>
  <c r="B25" i="9"/>
  <c r="H12" i="8"/>
  <c r="E15" i="8" s="1"/>
  <c r="B25" i="8"/>
  <c r="G12" i="8"/>
  <c r="E14" i="8" s="1"/>
  <c r="H12" i="7"/>
  <c r="E15" i="7" s="1"/>
  <c r="G12" i="7"/>
  <c r="E14" i="7" s="1"/>
  <c r="B25" i="7"/>
  <c r="G12" i="6"/>
  <c r="E14" i="6" s="1"/>
  <c r="B25" i="6"/>
  <c r="H12" i="6"/>
  <c r="E15" i="6" s="1"/>
  <c r="B25" i="5"/>
  <c r="H12" i="5"/>
  <c r="E15" i="5" s="1"/>
  <c r="G12" i="5"/>
  <c r="E14" i="5" s="1"/>
  <c r="H6" i="4"/>
  <c r="H12" i="4" s="1"/>
  <c r="E15" i="4" s="1"/>
  <c r="B25" i="4"/>
  <c r="G12" i="3"/>
  <c r="E14" i="3" s="1"/>
  <c r="B25" i="3"/>
  <c r="B25" i="2" l="1"/>
  <c r="H12" i="2"/>
  <c r="E15" i="2" s="1"/>
  <c r="G12" i="2"/>
  <c r="E14" i="2" s="1"/>
</calcChain>
</file>

<file path=xl/sharedStrings.xml><?xml version="1.0" encoding="utf-8"?>
<sst xmlns="http://schemas.openxmlformats.org/spreadsheetml/2006/main" count="525" uniqueCount="21">
  <si>
    <t>HouseSize</t>
  </si>
  <si>
    <t>HousePrice</t>
  </si>
  <si>
    <t>Min Value_Size(X_min)</t>
  </si>
  <si>
    <t>MaxValue_Price(X_max)</t>
  </si>
  <si>
    <t>Xmax - Xmin</t>
  </si>
  <si>
    <t>Normalized_Size</t>
  </si>
  <si>
    <t>Normalized_Price</t>
  </si>
  <si>
    <t>Min Value_Price(X_min)</t>
  </si>
  <si>
    <t>Xmax -Xmin</t>
  </si>
  <si>
    <t>y_predicted</t>
  </si>
  <si>
    <t>beta0</t>
  </si>
  <si>
    <t>beta1</t>
  </si>
  <si>
    <t>Max Value_Price(X_max)</t>
  </si>
  <si>
    <t>SSE</t>
  </si>
  <si>
    <t>Sum of SSE</t>
  </si>
  <si>
    <t>beta0_new</t>
  </si>
  <si>
    <t>beta1_new</t>
  </si>
  <si>
    <t>alpha</t>
  </si>
  <si>
    <t>beta0_derivative</t>
  </si>
  <si>
    <t>beta1_derivative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</si>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</sst>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4E1F-7C39-41BB-B1E8-DEB557D26420}">
  <dimension ref="A1:H25"/>
  <sheetViews>
    <sheetView workbookViewId="0">
      <selection activeCell="D23" sqref="D23"/>
    </sheetView>
  </sheetViews>
  <sheetFormatPr defaultRowHeight="14.4" x14ac:dyDescent="0.3"/>
  <cols>
    <col min="1" max="1" width="23.21875" customWidth="1"/>
    <col min="2" max="2" width="21.77734375" customWidth="1"/>
    <col min="3" max="3" width="21.33203125" customWidth="1"/>
    <col min="4" max="4" width="23.5546875" customWidth="1"/>
    <col min="5" max="5" width="21.109375" customWidth="1"/>
    <col min="6" max="6" width="20.44140625" customWidth="1"/>
    <col min="7" max="7" width="21.44140625" customWidth="1"/>
    <col min="8" max="8" width="19.1093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((B2-199020)/(206013))</f>
        <v>0.22464601748433352</v>
      </c>
      <c r="E2" s="4">
        <f>B$22+B$23*C2</f>
        <v>0.63600000000000001</v>
      </c>
      <c r="F2" s="4">
        <f>(((D2-E2)^2)/2)</f>
        <v>8.4606049465749608E-2</v>
      </c>
      <c r="G2" s="4">
        <f>-(D2-E2)</f>
        <v>0.41135398251566646</v>
      </c>
      <c r="H2" s="4">
        <f>(-(D2-E2)*C2)</f>
        <v>0.10201578766388528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((B3-199020)/(206013))</f>
        <v>0.54938280593943101</v>
      </c>
      <c r="E3" s="4">
        <f t="shared" ref="E3:E11" si="2">B$22+B$23*C3</f>
        <v>0.75</v>
      </c>
      <c r="F3" s="4">
        <f t="shared" ref="F3:F11" si="3">(((D3-E3)^2)/2)</f>
        <v>2.0123629276367998E-2</v>
      </c>
      <c r="G3" s="4">
        <f t="shared" ref="G3:G11" si="4">-(D3-E3)</f>
        <v>0.20061719406056899</v>
      </c>
      <c r="H3" s="4">
        <f t="shared" ref="H3:H11" si="5">(-(D3-E3)*C3)</f>
        <v>8.0246877624227608E-2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0.38827646798988413</v>
      </c>
      <c r="E4" s="4">
        <f t="shared" si="2"/>
        <v>0.81600000000000006</v>
      </c>
      <c r="F4" s="4">
        <f t="shared" si="3"/>
        <v>9.1473709917604326E-2</v>
      </c>
      <c r="G4" s="4">
        <f t="shared" si="4"/>
        <v>0.42772353201011593</v>
      </c>
      <c r="H4" s="4">
        <f t="shared" si="5"/>
        <v>0.20872908362093656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0.52948114924786305</v>
      </c>
      <c r="E5" s="4">
        <f t="shared" si="2"/>
        <v>0.91500000000000004</v>
      </c>
      <c r="F5" s="4">
        <f t="shared" si="3"/>
        <v>7.4312392142624237E-2</v>
      </c>
      <c r="G5" s="4">
        <f t="shared" si="4"/>
        <v>0.38551885075213699</v>
      </c>
      <c r="H5" s="4">
        <f t="shared" si="5"/>
        <v>0.23902168746632493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0</v>
      </c>
      <c r="E6" s="4">
        <f t="shared" si="2"/>
        <v>0.45</v>
      </c>
      <c r="F6" s="4">
        <f t="shared" si="3"/>
        <v>0.10125000000000001</v>
      </c>
      <c r="G6" s="4">
        <f t="shared" si="4"/>
        <v>0.45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9.7090960279205676E-2</v>
      </c>
      <c r="E7" s="4">
        <f t="shared" si="2"/>
        <v>0.73799999999999999</v>
      </c>
      <c r="F7" s="4">
        <f t="shared" si="3"/>
        <v>0.20538219859791532</v>
      </c>
      <c r="G7" s="4">
        <f t="shared" si="4"/>
        <v>0.64090903972079427</v>
      </c>
      <c r="H7" s="4">
        <f t="shared" si="5"/>
        <v>0.246109071252785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</v>
      </c>
      <c r="E8" s="4">
        <f t="shared" si="2"/>
        <v>1.2</v>
      </c>
      <c r="F8" s="4">
        <f t="shared" si="3"/>
        <v>1.999999999999999E-2</v>
      </c>
      <c r="G8" s="4">
        <f t="shared" si="4"/>
        <v>0.19999999999999996</v>
      </c>
      <c r="H8" s="4">
        <f t="shared" si="5"/>
        <v>0.19999999999999996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0.6069034478406703</v>
      </c>
      <c r="E9" s="4">
        <f t="shared" si="2"/>
        <v>1.2</v>
      </c>
      <c r="F9" s="4">
        <f t="shared" si="3"/>
        <v>0.17588176009164222</v>
      </c>
      <c r="G9" s="4">
        <f t="shared" si="4"/>
        <v>0.59309655215932966</v>
      </c>
      <c r="H9" s="4">
        <f t="shared" si="5"/>
        <v>0.59309655215932966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0.58239043167178772</v>
      </c>
      <c r="E10" s="4">
        <f t="shared" si="2"/>
        <v>0.64500000000000002</v>
      </c>
      <c r="F10" s="4">
        <f t="shared" si="3"/>
        <v>1.9599790231225422E-3</v>
      </c>
      <c r="G10" s="4">
        <f t="shared" si="4"/>
        <v>6.2609568328212295E-2</v>
      </c>
      <c r="H10" s="4">
        <f t="shared" si="5"/>
        <v>1.6278487765335196E-2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0.27173042477901882</v>
      </c>
      <c r="E11" s="4">
        <f t="shared" si="2"/>
        <v>0.81</v>
      </c>
      <c r="F11" s="4">
        <f t="shared" si="3"/>
        <v>0.14486706780428776</v>
      </c>
      <c r="G11" s="4">
        <f t="shared" si="4"/>
        <v>0.53826957522098118</v>
      </c>
      <c r="H11" s="4">
        <f t="shared" si="5"/>
        <v>0.25836939610607096</v>
      </c>
    </row>
    <row r="12" spans="1:8" x14ac:dyDescent="0.3">
      <c r="F12" s="5" t="s">
        <v>20</v>
      </c>
      <c r="G12" s="6">
        <f>SUM(G2:G11)</f>
        <v>3.9100982947678058</v>
      </c>
      <c r="H12" s="6">
        <f>SUM(H2:H11)</f>
        <v>1.9438669436588951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0.41089901705232196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0.7305613305634111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0.45</v>
      </c>
    </row>
    <row r="23" spans="1:2" x14ac:dyDescent="0.3">
      <c r="A23" t="s">
        <v>11</v>
      </c>
      <c r="B23">
        <v>0.75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0.91985678631931411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A103-B382-425C-8B23-8978A995993D}">
  <dimension ref="A1:H25"/>
  <sheetViews>
    <sheetView workbookViewId="0">
      <selection activeCell="D2" sqref="D2:D11"/>
    </sheetView>
  </sheetViews>
  <sheetFormatPr defaultRowHeight="14.4" x14ac:dyDescent="0.3"/>
  <cols>
    <col min="1" max="2" width="20.33203125" customWidth="1"/>
    <col min="3" max="3" width="18.77734375" customWidth="1"/>
    <col min="4" max="4" width="21.44140625" customWidth="1"/>
    <col min="5" max="5" width="25.44140625" customWidth="1"/>
    <col min="7" max="7" width="16.6640625" customWidth="1"/>
    <col min="8" max="8" width="17.88671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0.37523119999999999</v>
      </c>
      <c r="F2" s="4">
        <f>(((D2-E2)^2)/2)</f>
        <v>1.1323334310948592E-2</v>
      </c>
      <c r="G2" s="4">
        <f>-(D2-E2)</f>
        <v>0.15048810126351247</v>
      </c>
      <c r="H2" s="4">
        <f>(-(D2-E2)*C2)</f>
        <v>3.7321049113351094E-2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0.47165999999999997</v>
      </c>
      <c r="F3" s="4">
        <f t="shared" ref="F3:F11" si="3">(((D3-E3)^2)/2)</f>
        <v>3.0279674212555121E-3</v>
      </c>
      <c r="G3" s="4">
        <f t="shared" ref="G3:G11" si="4">-(D3-E3)</f>
        <v>-7.7819887191585058E-2</v>
      </c>
      <c r="H3" s="4">
        <f t="shared" ref="H3:H11" si="5">(-(D3-E3)*C3)</f>
        <v>-3.1127954876634025E-2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0.52748719999999993</v>
      </c>
      <c r="F4" s="4">
        <f t="shared" si="3"/>
        <v>9.6763039136040889E-3</v>
      </c>
      <c r="G4" s="4">
        <f t="shared" si="4"/>
        <v>0.13911365075796184</v>
      </c>
      <c r="H4" s="4">
        <f t="shared" si="5"/>
        <v>6.7887461569885371E-2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0.61122799999999999</v>
      </c>
      <c r="F5" s="4">
        <f t="shared" si="3"/>
        <v>3.3333424297001804E-3</v>
      </c>
      <c r="G5" s="4">
        <f t="shared" si="4"/>
        <v>8.1649769499983038E-2</v>
      </c>
      <c r="H5" s="4">
        <f t="shared" si="5"/>
        <v>5.0622857089989481E-2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0.21790000000000001</v>
      </c>
      <c r="F6" s="4">
        <f t="shared" si="3"/>
        <v>2.3719055707540408E-2</v>
      </c>
      <c r="G6" s="4">
        <f t="shared" si="4"/>
        <v>0.21780291874784602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0.46150959999999996</v>
      </c>
      <c r="F7" s="4">
        <f t="shared" si="3"/>
        <v>6.6365098982509446E-2</v>
      </c>
      <c r="G7" s="4">
        <f t="shared" si="4"/>
        <v>0.36432155846864028</v>
      </c>
      <c r="H7" s="4">
        <f t="shared" si="5"/>
        <v>0.13989947845195788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0.85229999999999995</v>
      </c>
      <c r="F8" s="4">
        <f t="shared" si="3"/>
        <v>1.0921988613327899E-2</v>
      </c>
      <c r="G8" s="4">
        <f t="shared" si="4"/>
        <v>-0.14779708125215396</v>
      </c>
      <c r="H8" s="4">
        <f t="shared" si="5"/>
        <v>-0.14779708125215396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0.85229999999999995</v>
      </c>
      <c r="F9" s="4">
        <f t="shared" si="3"/>
        <v>3.008591521367018E-2</v>
      </c>
      <c r="G9" s="4">
        <f t="shared" si="4"/>
        <v>0.24529947090717574</v>
      </c>
      <c r="H9" s="4">
        <f t="shared" si="5"/>
        <v>0.24529947090717574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0.38284400000000002</v>
      </c>
      <c r="F10" s="4">
        <f t="shared" si="3"/>
        <v>1.9928766126306043E-2</v>
      </c>
      <c r="G10" s="4">
        <f t="shared" si="4"/>
        <v>-0.19964351292394172</v>
      </c>
      <c r="H10" s="4">
        <f t="shared" si="5"/>
        <v>-5.1907313360224847E-2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0.52241199999999999</v>
      </c>
      <c r="F11" s="4">
        <f t="shared" si="3"/>
        <v>3.1396294308806597E-2</v>
      </c>
      <c r="G11" s="4">
        <f t="shared" si="4"/>
        <v>0.2505844939688272</v>
      </c>
      <c r="H11" s="4">
        <f t="shared" si="5"/>
        <v>0.12028055710503706</v>
      </c>
    </row>
    <row r="12" spans="1:8" x14ac:dyDescent="0.3">
      <c r="F12" s="5" t="s">
        <v>20</v>
      </c>
      <c r="G12" s="6">
        <f>SUM(G2:G11)</f>
        <v>1.0239994822462659</v>
      </c>
      <c r="H12" s="6">
        <f>SUM(H2:H11)</f>
        <v>0.43047852474838377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0.20766000517753735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0.63009521475251618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0.21790000000000001</v>
      </c>
    </row>
    <row r="23" spans="1:2" x14ac:dyDescent="0.3">
      <c r="A23" t="s">
        <v>11</v>
      </c>
      <c r="B23">
        <v>0.63439999999999996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0.20977806702766894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8B-8D40-46E2-AD29-CCA67CEB0EC5}">
  <dimension ref="A1:H25"/>
  <sheetViews>
    <sheetView workbookViewId="0">
      <selection activeCell="D7" sqref="D7"/>
    </sheetView>
  </sheetViews>
  <sheetFormatPr defaultRowHeight="14.4" x14ac:dyDescent="0.3"/>
  <cols>
    <col min="1" max="1" width="18.5546875" customWidth="1"/>
    <col min="2" max="2" width="18.109375" customWidth="1"/>
    <col min="3" max="3" width="19.44140625" customWidth="1"/>
    <col min="4" max="4" width="15.109375" customWidth="1"/>
    <col min="5" max="5" width="14.6640625" customWidth="1"/>
    <col min="7" max="7" width="20.21875" customWidth="1"/>
    <col min="8" max="8" width="20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0.36396479999999998</v>
      </c>
      <c r="F2" s="4">
        <f>(((D2-E2)^2)/2)</f>
        <v>9.6913410513533547E-3</v>
      </c>
      <c r="G2" s="4">
        <f>-(D2-E2)</f>
        <v>0.13922170126351247</v>
      </c>
      <c r="H2" s="4">
        <f>(-(D2-E2)*C2)</f>
        <v>3.4526981913351094E-2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0.45973999999999998</v>
      </c>
      <c r="F3" s="4">
        <f t="shared" ref="F3:F11" si="3">(((D3-E3)^2)/2)</f>
        <v>4.026623676579205E-3</v>
      </c>
      <c r="G3" s="4">
        <f t="shared" ref="G3:G11" si="4">-(D3-E3)</f>
        <v>-8.9739887191585044E-2</v>
      </c>
      <c r="H3" s="4">
        <f t="shared" ref="H3:H11" si="5">(-(D3-E3)*C3)</f>
        <v>-3.5895954876634016E-2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0.5151888</v>
      </c>
      <c r="F4" s="4">
        <f t="shared" si="3"/>
        <v>8.0410539124023787E-3</v>
      </c>
      <c r="G4" s="4">
        <f t="shared" si="4"/>
        <v>0.12681525075796191</v>
      </c>
      <c r="H4" s="4">
        <f t="shared" si="5"/>
        <v>6.188584236988541E-2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0.59836200000000006</v>
      </c>
      <c r="F5" s="4">
        <f t="shared" si="3"/>
        <v>2.3656034733134032E-3</v>
      </c>
      <c r="G5" s="4">
        <f t="shared" si="4"/>
        <v>6.8783769499983105E-2</v>
      </c>
      <c r="H5" s="4">
        <f t="shared" si="5"/>
        <v>4.2645937089989525E-2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0.2077</v>
      </c>
      <c r="F6" s="4">
        <f t="shared" si="3"/>
        <v>2.1549485936312375E-2</v>
      </c>
      <c r="G6" s="4">
        <f t="shared" si="4"/>
        <v>0.207602918747846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0.44965840000000001</v>
      </c>
      <c r="F7" s="4">
        <f t="shared" si="3"/>
        <v>6.211767679950591E-2</v>
      </c>
      <c r="G7" s="4">
        <f t="shared" si="4"/>
        <v>0.35247035846864033</v>
      </c>
      <c r="H7" s="4">
        <f t="shared" si="5"/>
        <v>0.13534861765195788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0.83779999999999999</v>
      </c>
      <c r="F8" s="4">
        <f t="shared" si="3"/>
        <v>1.3170171291484125E-2</v>
      </c>
      <c r="G8" s="4">
        <f t="shared" si="4"/>
        <v>-0.16229708125215392</v>
      </c>
      <c r="H8" s="4">
        <f t="shared" si="5"/>
        <v>-0.16229708125215392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0.83779999999999999</v>
      </c>
      <c r="F9" s="4">
        <f t="shared" si="3"/>
        <v>2.6634197885516141E-2</v>
      </c>
      <c r="G9" s="4">
        <f t="shared" si="4"/>
        <v>0.23079947090717579</v>
      </c>
      <c r="H9" s="4">
        <f t="shared" si="5"/>
        <v>0.23079947090717579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0.37152600000000002</v>
      </c>
      <c r="F10" s="4">
        <f t="shared" si="3"/>
        <v>2.2252379967579214E-2</v>
      </c>
      <c r="G10" s="4">
        <f t="shared" si="4"/>
        <v>-0.21096151292394172</v>
      </c>
      <c r="H10" s="4">
        <f t="shared" si="5"/>
        <v>-5.484999336022485E-2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0.51014800000000005</v>
      </c>
      <c r="F11" s="4">
        <f t="shared" si="3"/>
        <v>2.8398328922772918E-2</v>
      </c>
      <c r="G11" s="4">
        <f t="shared" si="4"/>
        <v>0.23832049396882726</v>
      </c>
      <c r="H11" s="4">
        <f t="shared" si="5"/>
        <v>0.11439383710503709</v>
      </c>
    </row>
    <row r="12" spans="1:8" x14ac:dyDescent="0.3">
      <c r="F12" s="5" t="s">
        <v>20</v>
      </c>
      <c r="G12" s="6">
        <f>SUM(G2:G11)</f>
        <v>0.90101548224626615</v>
      </c>
      <c r="H12" s="6">
        <f>SUM(H2:H11)</f>
        <v>0.36655765754838399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0.19868984517753732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0.62643442342451616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0.2077</v>
      </c>
    </row>
    <row r="23" spans="1:2" x14ac:dyDescent="0.3">
      <c r="A23" t="s">
        <v>11</v>
      </c>
      <c r="B23">
        <v>0.63009999999999999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0.19824686291681901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5C54-4991-4DB8-BFD2-E481B88962D7}">
  <dimension ref="A1:H25"/>
  <sheetViews>
    <sheetView workbookViewId="0">
      <selection activeCell="E20" sqref="E20"/>
    </sheetView>
  </sheetViews>
  <sheetFormatPr defaultRowHeight="14.4" x14ac:dyDescent="0.3"/>
  <cols>
    <col min="1" max="1" width="19" customWidth="1"/>
    <col min="2" max="2" width="21.5546875" customWidth="1"/>
    <col min="3" max="3" width="17.77734375" customWidth="1"/>
    <col min="4" max="4" width="15.77734375" customWidth="1"/>
    <col min="5" max="5" width="15.5546875" customWidth="1"/>
    <col min="7" max="7" width="20.88671875" customWidth="1"/>
    <col min="8" max="8" width="19.88671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0.35404720000000001</v>
      </c>
      <c r="F2" s="4">
        <f>(((D2-E2)^2)/2)</f>
        <v>8.3597753017823472E-3</v>
      </c>
      <c r="G2" s="4">
        <f>-(D2-E2)</f>
        <v>0.12930410126351249</v>
      </c>
      <c r="H2" s="4">
        <f>(-(D2-E2)*C2)</f>
        <v>3.20674171133511E-2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0.44925999999999999</v>
      </c>
      <c r="F3" s="4">
        <f t="shared" ref="F3:F11" si="3">(((D3-E3)^2)/2)</f>
        <v>5.022012894347015E-3</v>
      </c>
      <c r="G3" s="4">
        <f t="shared" ref="G3:G11" si="4">-(D3-E3)</f>
        <v>-0.10021988719158503</v>
      </c>
      <c r="H3" s="4">
        <f t="shared" ref="H3:H11" si="5">(-(D3-E3)*C3)</f>
        <v>-4.0087954876634017E-2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0.50438319999999992</v>
      </c>
      <c r="F4" s="4">
        <f t="shared" si="3"/>
        <v>6.7291195344921359E-3</v>
      </c>
      <c r="G4" s="4">
        <f t="shared" si="4"/>
        <v>0.11600965075796182</v>
      </c>
      <c r="H4" s="4">
        <f t="shared" si="5"/>
        <v>5.6612709569885372E-2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0.58706799999999992</v>
      </c>
      <c r="F5" s="4">
        <f t="shared" si="3"/>
        <v>1.652536798580586E-3</v>
      </c>
      <c r="G5" s="4">
        <f t="shared" si="4"/>
        <v>5.7489769499982968E-2</v>
      </c>
      <c r="H5" s="4">
        <f t="shared" si="5"/>
        <v>3.5643657089989442E-2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0.19869999999999999</v>
      </c>
      <c r="F6" s="4">
        <f t="shared" si="3"/>
        <v>1.972155966758176E-2</v>
      </c>
      <c r="G6" s="4">
        <f t="shared" si="4"/>
        <v>0.198602918747846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0.43923760000000001</v>
      </c>
      <c r="F7" s="4">
        <f t="shared" si="3"/>
        <v>5.8498950224295895E-2</v>
      </c>
      <c r="G7" s="4">
        <f t="shared" si="4"/>
        <v>0.34204955846864032</v>
      </c>
      <c r="H7" s="4">
        <f t="shared" si="5"/>
        <v>0.13134703045195789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0.82509999999999994</v>
      </c>
      <c r="F8" s="4">
        <f t="shared" si="3"/>
        <v>1.5311989223386488E-2</v>
      </c>
      <c r="G8" s="4">
        <f t="shared" si="4"/>
        <v>-0.17499708125215396</v>
      </c>
      <c r="H8" s="4">
        <f t="shared" si="5"/>
        <v>-0.17499708125215396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0.82509999999999994</v>
      </c>
      <c r="F9" s="4">
        <f t="shared" si="3"/>
        <v>2.3783689604994999E-2</v>
      </c>
      <c r="G9" s="4">
        <f t="shared" si="4"/>
        <v>0.21809947090717574</v>
      </c>
      <c r="H9" s="4">
        <f t="shared" si="5"/>
        <v>0.21809947090717574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0.361564</v>
      </c>
      <c r="F10" s="4">
        <f t="shared" si="3"/>
        <v>2.4403599281327529E-2</v>
      </c>
      <c r="G10" s="4">
        <f t="shared" si="4"/>
        <v>-0.22092351292394175</v>
      </c>
      <c r="H10" s="4">
        <f t="shared" si="5"/>
        <v>-5.7440113360224858E-2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0.49937199999999998</v>
      </c>
      <c r="F11" s="4">
        <f t="shared" si="3"/>
        <v>2.5888248367764818E-2</v>
      </c>
      <c r="G11" s="4">
        <f t="shared" si="4"/>
        <v>0.2275444939688272</v>
      </c>
      <c r="H11" s="4">
        <f t="shared" si="5"/>
        <v>0.10922135710503705</v>
      </c>
    </row>
    <row r="12" spans="1:8" x14ac:dyDescent="0.3">
      <c r="F12" s="5" t="s">
        <v>20</v>
      </c>
      <c r="G12" s="6">
        <f>SUM(G2:G11)</f>
        <v>0.79295948224626578</v>
      </c>
      <c r="H12" s="6">
        <f>SUM(H2:H11)</f>
        <v>0.31046649274838378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0.19077040517753732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0.62329533507251611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0.19869999999999999</v>
      </c>
    </row>
    <row r="23" spans="1:2" x14ac:dyDescent="0.3">
      <c r="A23" t="s">
        <v>11</v>
      </c>
      <c r="B23">
        <v>0.62639999999999996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0.1893714808985536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3D4-9D97-454D-9B63-038EA5AD2974}">
  <dimension ref="A1:H25"/>
  <sheetViews>
    <sheetView workbookViewId="0">
      <selection activeCell="D2" sqref="D2:D11"/>
    </sheetView>
  </sheetViews>
  <sheetFormatPr defaultRowHeight="14.4" x14ac:dyDescent="0.3"/>
  <cols>
    <col min="1" max="1" width="15" customWidth="1"/>
    <col min="2" max="2" width="19.33203125" customWidth="1"/>
    <col min="3" max="3" width="18.5546875" customWidth="1"/>
    <col min="4" max="4" width="22.44140625" customWidth="1"/>
    <col min="5" max="5" width="15.88671875" customWidth="1"/>
    <col min="7" max="7" width="16.77734375" customWidth="1"/>
    <col min="8" max="8" width="20.5546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0.34537839999999997</v>
      </c>
      <c r="F2" s="4">
        <f>(((D2-E2)^2)/2)</f>
        <v>7.2764379554692057E-3</v>
      </c>
      <c r="G2" s="4">
        <f>-(D2-E2)</f>
        <v>0.12063530126351246</v>
      </c>
      <c r="H2" s="4">
        <f>(-(D2-E2)*C2)</f>
        <v>2.9917554713351089E-2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0.44011999999999996</v>
      </c>
      <c r="F3" s="4">
        <f t="shared" ref="F3:F11" si="3">(((D3-E3)^2)/2)</f>
        <v>5.9797924632781062E-3</v>
      </c>
      <c r="G3" s="4">
        <f t="shared" ref="G3:G11" si="4">-(D3-E3)</f>
        <v>-0.10935988719158507</v>
      </c>
      <c r="H3" s="4">
        <f t="shared" ref="H3:H11" si="5">(-(D3-E3)*C3)</f>
        <v>-4.3743954876634031E-2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0.49497039999999992</v>
      </c>
      <c r="F4" s="4">
        <f t="shared" si="3"/>
        <v>5.6814442957575937E-3</v>
      </c>
      <c r="G4" s="4">
        <f t="shared" si="4"/>
        <v>0.10659685075796183</v>
      </c>
      <c r="H4" s="4">
        <f t="shared" si="5"/>
        <v>5.2019263169885373E-2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0.57724599999999993</v>
      </c>
      <c r="F5" s="4">
        <f t="shared" si="3"/>
        <v>1.1361081245517533E-3</v>
      </c>
      <c r="G5" s="4">
        <f t="shared" si="4"/>
        <v>4.766776949998297E-2</v>
      </c>
      <c r="H5" s="4">
        <f t="shared" si="5"/>
        <v>2.9554017089989441E-2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0.1908</v>
      </c>
      <c r="F6" s="4">
        <f t="shared" si="3"/>
        <v>1.8183801609473776E-2</v>
      </c>
      <c r="G6" s="4">
        <f t="shared" si="4"/>
        <v>0.19070291874784601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0.43014719999999995</v>
      </c>
      <c r="F7" s="4">
        <f t="shared" si="3"/>
        <v>5.5430900604072554E-2</v>
      </c>
      <c r="G7" s="4">
        <f t="shared" si="4"/>
        <v>0.33295915846864027</v>
      </c>
      <c r="H7" s="4">
        <f t="shared" si="5"/>
        <v>0.12785631685195786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0.81409999999999993</v>
      </c>
      <c r="F8" s="4">
        <f t="shared" si="3"/>
        <v>1.7297457117160183E-2</v>
      </c>
      <c r="G8" s="4">
        <f t="shared" si="4"/>
        <v>-0.18599708125215397</v>
      </c>
      <c r="H8" s="4">
        <f t="shared" si="5"/>
        <v>-0.18599708125215397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0.81409999999999993</v>
      </c>
      <c r="F9" s="4">
        <f t="shared" si="3"/>
        <v>2.1445095425016065E-2</v>
      </c>
      <c r="G9" s="4">
        <f t="shared" si="4"/>
        <v>0.20709947090717573</v>
      </c>
      <c r="H9" s="4">
        <f t="shared" si="5"/>
        <v>0.20709947090717573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0.352858</v>
      </c>
      <c r="F10" s="4">
        <f t="shared" si="3"/>
        <v>2.6364856602843361E-2</v>
      </c>
      <c r="G10" s="4">
        <f t="shared" si="4"/>
        <v>-0.22962951292394174</v>
      </c>
      <c r="H10" s="4">
        <f t="shared" si="5"/>
        <v>-5.9703673360224856E-2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0.48998399999999998</v>
      </c>
      <c r="F11" s="4">
        <f t="shared" si="3"/>
        <v>2.3796127930385467E-2</v>
      </c>
      <c r="G11" s="4">
        <f t="shared" si="4"/>
        <v>0.21815649396882719</v>
      </c>
      <c r="H11" s="4">
        <f t="shared" si="5"/>
        <v>0.10471511710503704</v>
      </c>
    </row>
    <row r="12" spans="1:8" x14ac:dyDescent="0.3">
      <c r="F12" s="5" t="s">
        <v>20</v>
      </c>
      <c r="G12" s="6">
        <f>SUM(G2:G11)</f>
        <v>0.69883148224626568</v>
      </c>
      <c r="H12" s="6">
        <f>SUM(H2:H11)</f>
        <v>0.26171703034838367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0.18381168517753735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0.62068282969651611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0.1908</v>
      </c>
    </row>
    <row r="23" spans="1:2" x14ac:dyDescent="0.3">
      <c r="A23" t="s">
        <v>11</v>
      </c>
      <c r="B23">
        <v>0.62329999999999997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0.18259202212800807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39EA-BFC0-4A54-BAC0-BD78B6F3C264}">
  <dimension ref="A1:H25"/>
  <sheetViews>
    <sheetView workbookViewId="0">
      <selection activeCell="D2" sqref="D2:D11"/>
    </sheetView>
  </sheetViews>
  <sheetFormatPr defaultRowHeight="14.4" x14ac:dyDescent="0.3"/>
  <cols>
    <col min="1" max="1" width="21.6640625" customWidth="1"/>
    <col min="2" max="2" width="20.44140625" customWidth="1"/>
    <col min="3" max="3" width="14.5546875" customWidth="1"/>
    <col min="4" max="4" width="16.6640625" customWidth="1"/>
    <col min="5" max="5" width="16.109375" customWidth="1"/>
    <col min="7" max="7" width="17.88671875" customWidth="1"/>
    <col min="8" max="8" width="20.5546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0.33773359999999997</v>
      </c>
      <c r="F2" s="4">
        <f>(((D2-E2)^2)/2)</f>
        <v>6.383426687889905E-3</v>
      </c>
      <c r="G2" s="4">
        <f>-(D2-E2)</f>
        <v>0.11299050126351246</v>
      </c>
      <c r="H2" s="4">
        <f>(-(D2-E2)*C2)</f>
        <v>2.802164431335109E-2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0.43208000000000002</v>
      </c>
      <c r="F3" s="4">
        <f t="shared" ref="F3:F11" si="3">(((D3-E3)^2)/2)</f>
        <v>6.8913667562984426E-3</v>
      </c>
      <c r="G3" s="4">
        <f t="shared" ref="G3:G11" si="4">-(D3-E3)</f>
        <v>-0.11739988719158501</v>
      </c>
      <c r="H3" s="4">
        <f t="shared" ref="H3:H11" si="5">(-(D3-E3)*C3)</f>
        <v>-4.6959954876634007E-2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0.48670159999999996</v>
      </c>
      <c r="F4" s="4">
        <f t="shared" si="3"/>
        <v>4.8342027829301618E-3</v>
      </c>
      <c r="G4" s="4">
        <f t="shared" si="4"/>
        <v>9.832805075796186E-2</v>
      </c>
      <c r="H4" s="4">
        <f t="shared" si="5"/>
        <v>4.7984088769885386E-2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0.56863399999999997</v>
      </c>
      <c r="F5" s="4">
        <f t="shared" si="3"/>
        <v>7.6267656561790191E-4</v>
      </c>
      <c r="G5" s="4">
        <f t="shared" si="4"/>
        <v>3.9055769499983017E-2</v>
      </c>
      <c r="H5" s="4">
        <f t="shared" si="5"/>
        <v>2.4214577089989472E-2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0.18379999999999999</v>
      </c>
      <c r="F6" s="4">
        <f t="shared" si="3"/>
        <v>1.6873381178238854E-2</v>
      </c>
      <c r="G6" s="4">
        <f t="shared" si="4"/>
        <v>0.183702918747846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0.42214879999999999</v>
      </c>
      <c r="F7" s="4">
        <f t="shared" si="3"/>
        <v>5.2799747272256989E-2</v>
      </c>
      <c r="G7" s="4">
        <f t="shared" si="4"/>
        <v>0.32496075846864031</v>
      </c>
      <c r="H7" s="4">
        <f t="shared" si="5"/>
        <v>0.12478493125195789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0.80449999999999999</v>
      </c>
      <c r="F8" s="4">
        <f t="shared" si="3"/>
        <v>1.9129109097180852E-2</v>
      </c>
      <c r="G8" s="4">
        <f t="shared" si="4"/>
        <v>-0.19559708125215391</v>
      </c>
      <c r="H8" s="4">
        <f t="shared" si="5"/>
        <v>-0.19559708125215391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0.80449999999999999</v>
      </c>
      <c r="F9" s="4">
        <f t="shared" si="3"/>
        <v>1.9503020504307189E-2</v>
      </c>
      <c r="G9" s="4">
        <f t="shared" si="4"/>
        <v>0.19749947090717579</v>
      </c>
      <c r="H9" s="4">
        <f t="shared" si="5"/>
        <v>0.19749947090717579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0.34518199999999999</v>
      </c>
      <c r="F10" s="4">
        <f t="shared" si="3"/>
        <v>2.8156953232047543E-2</v>
      </c>
      <c r="G10" s="4">
        <f t="shared" si="4"/>
        <v>-0.23730551292394175</v>
      </c>
      <c r="H10" s="4">
        <f t="shared" si="5"/>
        <v>-6.1699433360224855E-2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0.48173599999999994</v>
      </c>
      <c r="F11" s="4">
        <f t="shared" si="3"/>
        <v>2.2030787920130575E-2</v>
      </c>
      <c r="G11" s="4">
        <f t="shared" si="4"/>
        <v>0.20990849396882716</v>
      </c>
      <c r="H11" s="4">
        <f t="shared" si="5"/>
        <v>0.10075607710503703</v>
      </c>
    </row>
    <row r="12" spans="1:8" x14ac:dyDescent="0.3">
      <c r="F12" s="5" t="s">
        <v>20</v>
      </c>
      <c r="G12" s="6">
        <f>SUM(G2:G11)</f>
        <v>0.61614348224626592</v>
      </c>
      <c r="H12" s="6">
        <f>SUM(H2:H11)</f>
        <v>0.2190043199483839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0.17763856517753734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0.61850995680051624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0.18379999999999999</v>
      </c>
    </row>
    <row r="23" spans="1:2" x14ac:dyDescent="0.3">
      <c r="A23" t="s">
        <v>11</v>
      </c>
      <c r="B23">
        <v>0.62070000000000003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0.17736467199689843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0E00-F9A8-47B7-B6F9-1B34BEC7F8A2}">
  <dimension ref="A1:H25"/>
  <sheetViews>
    <sheetView workbookViewId="0">
      <selection activeCell="E11" sqref="E11"/>
    </sheetView>
  </sheetViews>
  <sheetFormatPr defaultRowHeight="14.4" x14ac:dyDescent="0.3"/>
  <cols>
    <col min="1" max="1" width="20.21875" customWidth="1"/>
    <col min="2" max="2" width="19.21875" customWidth="1"/>
    <col min="3" max="3" width="18.109375" customWidth="1"/>
    <col min="4" max="4" width="15.6640625" customWidth="1"/>
    <col min="5" max="5" width="16" customWidth="1"/>
    <col min="7" max="7" width="19" customWidth="1"/>
    <col min="8" max="8" width="20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0.33098800000000006</v>
      </c>
      <c r="F2" s="4">
        <f>(((D2-E2)^2)/2)</f>
        <v>5.6439895222467652E-3</v>
      </c>
      <c r="G2" s="4">
        <f>-(D2-E2)</f>
        <v>0.10624490126351255</v>
      </c>
      <c r="H2" s="4">
        <f>(-(D2-E2)*C2)</f>
        <v>2.6348735513351113E-2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((B3-199000)/(206000))</f>
        <v>0.54951456310679614</v>
      </c>
      <c r="E3" s="4">
        <f t="shared" si="0"/>
        <v>0.42500000000000004</v>
      </c>
      <c r="F3" s="4">
        <f t="shared" ref="F3:F11" si="3">(((D3-E3)^2)/2)</f>
        <v>7.7519382128381532E-3</v>
      </c>
      <c r="G3" s="4">
        <f t="shared" ref="G3:G11" si="4">-(D3-E3)</f>
        <v>-0.12451456310679609</v>
      </c>
      <c r="H3" s="4">
        <f t="shared" ref="H3:H11" si="5">(-(D3-E3)*C3)</f>
        <v>-4.9805825242718441E-2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0.38839805825242718</v>
      </c>
      <c r="E4" s="4">
        <f t="shared" si="0"/>
        <v>0.47942800000000008</v>
      </c>
      <c r="F4" s="4">
        <f t="shared" si="3"/>
        <v>4.1432251472832572E-3</v>
      </c>
      <c r="G4" s="4">
        <f t="shared" si="4"/>
        <v>9.1029941747572896E-2</v>
      </c>
      <c r="H4" s="4">
        <f t="shared" si="5"/>
        <v>4.4422611572815573E-2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0.5296116504854369</v>
      </c>
      <c r="E5" s="4">
        <f t="shared" si="0"/>
        <v>0.56107000000000007</v>
      </c>
      <c r="F5" s="4">
        <f t="shared" si="3"/>
        <v>4.9481387709020828E-4</v>
      </c>
      <c r="G5" s="4">
        <f t="shared" si="4"/>
        <v>3.1458349514563166E-2</v>
      </c>
      <c r="H5" s="4">
        <f t="shared" si="5"/>
        <v>1.9504176699029162E-2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9.7087378640776706E-5</v>
      </c>
      <c r="E6" s="4">
        <f t="shared" si="0"/>
        <v>0.17760000000000001</v>
      </c>
      <c r="F6" s="4">
        <f t="shared" si="3"/>
        <v>1.5753641994532944E-2</v>
      </c>
      <c r="G6" s="4">
        <f t="shared" si="4"/>
        <v>0.17750291262135923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9.7194174757281551E-2</v>
      </c>
      <c r="E7" s="4">
        <f t="shared" si="0"/>
        <v>0.41510400000000003</v>
      </c>
      <c r="F7" s="4">
        <f t="shared" si="3"/>
        <v>5.0533328492927902E-2</v>
      </c>
      <c r="G7" s="4">
        <f t="shared" si="4"/>
        <v>0.31790982524271849</v>
      </c>
      <c r="H7" s="4">
        <f t="shared" si="5"/>
        <v>0.1220773728932039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1.0001601941747573</v>
      </c>
      <c r="E8" s="4">
        <f t="shared" si="0"/>
        <v>0.79610000000000003</v>
      </c>
      <c r="F8" s="4">
        <f t="shared" si="3"/>
        <v>2.0820281423319827E-2</v>
      </c>
      <c r="G8" s="4">
        <f t="shared" si="4"/>
        <v>-0.20406019417475729</v>
      </c>
      <c r="H8" s="4">
        <f t="shared" si="5"/>
        <v>-0.20406019417475729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0.60703883495145627</v>
      </c>
      <c r="E9" s="4">
        <f t="shared" si="0"/>
        <v>0.79610000000000003</v>
      </c>
      <c r="F9" s="4">
        <f t="shared" si="3"/>
        <v>1.7872062064756351E-2</v>
      </c>
      <c r="G9" s="4">
        <f t="shared" si="4"/>
        <v>0.18906116504854376</v>
      </c>
      <c r="H9" s="4">
        <f t="shared" si="5"/>
        <v>0.18906116504854376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0.58252427184466016</v>
      </c>
      <c r="E10" s="4">
        <f t="shared" si="0"/>
        <v>0.33840999999999999</v>
      </c>
      <c r="F10" s="4">
        <f t="shared" si="3"/>
        <v>2.9795888859124323E-2</v>
      </c>
      <c r="G10" s="4">
        <f t="shared" si="4"/>
        <v>-0.24411427184466017</v>
      </c>
      <c r="H10" s="4">
        <f t="shared" si="5"/>
        <v>-6.3469710679611643E-2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0.27184466019417475</v>
      </c>
      <c r="E11" s="4">
        <f t="shared" si="0"/>
        <v>0.47448000000000001</v>
      </c>
      <c r="F11" s="4">
        <f t="shared" si="3"/>
        <v>2.0530540469111135E-2</v>
      </c>
      <c r="G11" s="4">
        <f t="shared" si="4"/>
        <v>0.20263533980582527</v>
      </c>
      <c r="H11" s="4">
        <f t="shared" si="5"/>
        <v>9.7264963106796123E-2</v>
      </c>
    </row>
    <row r="12" spans="1:8" x14ac:dyDescent="0.3">
      <c r="F12" s="5" t="s">
        <v>20</v>
      </c>
      <c r="G12" s="6">
        <f>SUM(G2:G11)</f>
        <v>0.54315340611788177</v>
      </c>
      <c r="H12" s="6">
        <f>SUM(H2:H11)</f>
        <v>0.18134329473665226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0.17216846593882118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0.61668656705263347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0.17760000000000001</v>
      </c>
    </row>
    <row r="23" spans="1:2" x14ac:dyDescent="0.3">
      <c r="A23" t="s">
        <v>11</v>
      </c>
      <c r="B23">
        <v>0.61850000000000005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0.17333971006323085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448D-A390-4548-A8D9-E0AA02F747EE}">
  <dimension ref="A1:H25"/>
  <sheetViews>
    <sheetView workbookViewId="0">
      <selection activeCell="D2" sqref="D2:D11"/>
    </sheetView>
  </sheetViews>
  <sheetFormatPr defaultRowHeight="14.4" x14ac:dyDescent="0.3"/>
  <cols>
    <col min="1" max="1" width="16.21875" customWidth="1"/>
    <col min="2" max="2" width="19.88671875" customWidth="1"/>
    <col min="3" max="3" width="21.44140625" customWidth="1"/>
    <col min="4" max="4" width="17.88671875" customWidth="1"/>
    <col min="5" max="5" width="13.6640625" customWidth="1"/>
    <col min="7" max="7" width="16.5546875" customWidth="1"/>
    <col min="8" max="8" width="16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0.32514160000000003</v>
      </c>
      <c r="F2" s="4">
        <f>(((D2-E2)^2)/2)</f>
        <v>5.0399295279797626E-3</v>
      </c>
      <c r="G2" s="4">
        <f>-(D2-E2)</f>
        <v>0.10039850126351252</v>
      </c>
      <c r="H2" s="4">
        <f>(-(D2-E2)*C2)</f>
        <v>2.4898828313351103E-2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0.41888000000000003</v>
      </c>
      <c r="F3" s="4">
        <f t="shared" ref="F3:F11" si="3">(((D3-E3)^2)/2)</f>
        <v>8.5281652672273625E-3</v>
      </c>
      <c r="G3" s="4">
        <f t="shared" ref="G3:G11" si="4">-(D3-E3)</f>
        <v>-0.130599887191585</v>
      </c>
      <c r="H3" s="4">
        <f t="shared" ref="H3:H11" si="5">(-(D3-E3)*C3)</f>
        <v>-5.2239954876634E-2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0.47314959999999995</v>
      </c>
      <c r="F4" s="4">
        <f t="shared" si="3"/>
        <v>3.5934893910582622E-3</v>
      </c>
      <c r="G4" s="4">
        <f t="shared" si="4"/>
        <v>8.4776050757961852E-2</v>
      </c>
      <c r="H4" s="4">
        <f t="shared" si="5"/>
        <v>4.1370712769885382E-2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0.55455399999999999</v>
      </c>
      <c r="F5" s="4">
        <f t="shared" si="3"/>
        <v>3.1189453105814142E-4</v>
      </c>
      <c r="G5" s="4">
        <f t="shared" si="4"/>
        <v>2.4975769499983036E-2</v>
      </c>
      <c r="H5" s="4">
        <f t="shared" si="5"/>
        <v>1.5484977089989482E-2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0.17219999999999999</v>
      </c>
      <c r="F6" s="4">
        <f t="shared" si="3"/>
        <v>1.4809707320763841E-2</v>
      </c>
      <c r="G6" s="4">
        <f t="shared" si="4"/>
        <v>0.172102918747846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0.40901280000000001</v>
      </c>
      <c r="F7" s="4">
        <f t="shared" si="3"/>
        <v>4.861733999701294E-2</v>
      </c>
      <c r="G7" s="4">
        <f t="shared" si="4"/>
        <v>0.31182475846864033</v>
      </c>
      <c r="H7" s="4">
        <f t="shared" si="5"/>
        <v>0.11974070725195789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0.78890000000000005</v>
      </c>
      <c r="F8" s="4">
        <f t="shared" si="3"/>
        <v>2.2302103564714439E-2</v>
      </c>
      <c r="G8" s="4">
        <f t="shared" si="4"/>
        <v>-0.21119708125215386</v>
      </c>
      <c r="H8" s="4">
        <f t="shared" si="5"/>
        <v>-0.21119708125215386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0.78890000000000005</v>
      </c>
      <c r="F9" s="4">
        <f t="shared" si="3"/>
        <v>1.6543708758155255E-2</v>
      </c>
      <c r="G9" s="4">
        <f t="shared" si="4"/>
        <v>0.18189947090717584</v>
      </c>
      <c r="H9" s="4">
        <f t="shared" si="5"/>
        <v>0.18189947090717584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0.332542</v>
      </c>
      <c r="F10" s="4">
        <f t="shared" si="3"/>
        <v>3.1236379715406163E-2</v>
      </c>
      <c r="G10" s="4">
        <f t="shared" si="4"/>
        <v>-0.24994551292394174</v>
      </c>
      <c r="H10" s="4">
        <f t="shared" si="5"/>
        <v>-6.4985833360224857E-2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0.46821599999999997</v>
      </c>
      <c r="F11" s="4">
        <f t="shared" si="3"/>
        <v>1.9284220281672034E-2</v>
      </c>
      <c r="G11" s="4">
        <f t="shared" si="4"/>
        <v>0.19638849396882718</v>
      </c>
      <c r="H11" s="4">
        <f t="shared" si="5"/>
        <v>9.426647710503705E-2</v>
      </c>
    </row>
    <row r="12" spans="1:8" x14ac:dyDescent="0.3">
      <c r="F12" s="5" t="s">
        <v>20</v>
      </c>
      <c r="G12" s="6">
        <f>SUM(G2:G11)</f>
        <v>0.48062348224626616</v>
      </c>
      <c r="H12" s="6">
        <f>SUM(H2:H11)</f>
        <v>0.14923830394838405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0.16739376517753732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0.61520761696051618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0.17219999999999999</v>
      </c>
    </row>
    <row r="23" spans="1:2" x14ac:dyDescent="0.3">
      <c r="A23" t="s">
        <v>11</v>
      </c>
      <c r="B23">
        <v>0.61670000000000003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0.17026693835504819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6CCA-3942-41AC-BF24-32FBB3B75000}">
  <dimension ref="A1:H25"/>
  <sheetViews>
    <sheetView workbookViewId="0">
      <selection activeCell="G24" sqref="G24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0.31996959999999997</v>
      </c>
      <c r="F2" s="4">
        <f>(((D2-E2)^2)/2)</f>
        <v>4.5340432714448698E-3</v>
      </c>
      <c r="G2" s="4">
        <f>-(D2-E2)</f>
        <v>9.5226501263512453E-2</v>
      </c>
      <c r="H2" s="4">
        <f>(-(D2-E2)*C2)</f>
        <v>2.3616172313351089E-2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0.41347999999999996</v>
      </c>
      <c r="F3" s="4">
        <f t="shared" ref="F3:F11" si="3">(((D3-E3)^2)/2)</f>
        <v>9.2479846580619321E-3</v>
      </c>
      <c r="G3" s="4">
        <f t="shared" ref="G3:G11" si="4">-(D3-E3)</f>
        <v>-0.13599988719158507</v>
      </c>
      <c r="H3" s="4">
        <f t="shared" ref="H3:H11" si="5">(-(D3-E3)*C3)</f>
        <v>-5.439995487663403E-2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0.46761759999999997</v>
      </c>
      <c r="F4" s="4">
        <f t="shared" si="3"/>
        <v>3.1398097902652186E-3</v>
      </c>
      <c r="G4" s="4">
        <f t="shared" si="4"/>
        <v>7.924405075796187E-2</v>
      </c>
      <c r="H4" s="4">
        <f t="shared" si="5"/>
        <v>3.8671096769885394E-2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0.54882399999999998</v>
      </c>
      <c r="F5" s="4">
        <f t="shared" si="3"/>
        <v>1.8519982182323838E-4</v>
      </c>
      <c r="G5" s="4">
        <f t="shared" si="4"/>
        <v>1.9245769499983023E-2</v>
      </c>
      <c r="H5" s="4">
        <f t="shared" si="5"/>
        <v>1.1932377089989473E-2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0.16739999999999999</v>
      </c>
      <c r="F6" s="4">
        <f t="shared" si="3"/>
        <v>1.3995133310774181E-2</v>
      </c>
      <c r="G6" s="4">
        <f t="shared" si="4"/>
        <v>0.167302918747846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0.40363680000000002</v>
      </c>
      <c r="F7" s="4">
        <f t="shared" si="3"/>
        <v>4.6955420783485531E-2</v>
      </c>
      <c r="G7" s="4">
        <f t="shared" si="4"/>
        <v>0.30644875846864034</v>
      </c>
      <c r="H7" s="4">
        <f t="shared" si="5"/>
        <v>0.1176763232519579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0.78259999999999996</v>
      </c>
      <c r="F8" s="4">
        <f t="shared" si="3"/>
        <v>2.3652490176603029E-2</v>
      </c>
      <c r="G8" s="4">
        <f t="shared" si="4"/>
        <v>-0.21749708125215395</v>
      </c>
      <c r="H8" s="4">
        <f t="shared" si="5"/>
        <v>-0.21749708125215395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0.78259999999999996</v>
      </c>
      <c r="F9" s="4">
        <f t="shared" si="3"/>
        <v>1.5417587091440033E-2</v>
      </c>
      <c r="G9" s="4">
        <f t="shared" si="4"/>
        <v>0.17559947090717576</v>
      </c>
      <c r="H9" s="4">
        <f t="shared" si="5"/>
        <v>0.17559947090717576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0.32735199999999998</v>
      </c>
      <c r="F10" s="4">
        <f t="shared" si="3"/>
        <v>3.254706497748143E-2</v>
      </c>
      <c r="G10" s="4">
        <f t="shared" si="4"/>
        <v>-0.25513551292394177</v>
      </c>
      <c r="H10" s="4">
        <f t="shared" si="5"/>
        <v>-6.6335233360224857E-2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0.46269599999999994</v>
      </c>
      <c r="F11" s="4">
        <f t="shared" si="3"/>
        <v>1.8215390994964106E-2</v>
      </c>
      <c r="G11" s="4">
        <f t="shared" si="4"/>
        <v>0.19086849396882716</v>
      </c>
      <c r="H11" s="4">
        <f t="shared" si="5"/>
        <v>9.1616877105037034E-2</v>
      </c>
    </row>
    <row r="12" spans="1:8" x14ac:dyDescent="0.3">
      <c r="F12" s="5" t="s">
        <v>20</v>
      </c>
      <c r="G12" s="6">
        <f>SUM(G2:G11)</f>
        <v>0.42530348224626585</v>
      </c>
      <c r="H12" s="6">
        <f>SUM(H2:H11)</f>
        <v>0.12088004794838381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0.16314696517753732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0.61399119952051617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0.16739999999999999</v>
      </c>
    </row>
    <row r="23" spans="1:2" x14ac:dyDescent="0.3">
      <c r="A23" t="s">
        <v>11</v>
      </c>
      <c r="B23">
        <v>0.61519999999999997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0.16789012487634358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6B41-DDFB-4B5B-83F6-CCD381419A9B}">
  <dimension ref="A1:H25"/>
  <sheetViews>
    <sheetView workbookViewId="0">
      <selection activeCell="E23"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0.31537199999999999</v>
      </c>
      <c r="F2" s="4">
        <f>(((D2-E2)^2)/2)</f>
        <v>4.106798872115746E-3</v>
      </c>
      <c r="G2" s="4">
        <f>-(D2-E2)</f>
        <v>9.0628901263512474E-2</v>
      </c>
      <c r="H2" s="4">
        <f>(-(D2-E2)*C2)</f>
        <v>2.2475967513351094E-2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0.40870000000000001</v>
      </c>
      <c r="F3" s="4">
        <f t="shared" ref="F3:F11" si="3">(((D3-E3)^2)/2)</f>
        <v>9.9094883188377021E-3</v>
      </c>
      <c r="G3" s="4">
        <f t="shared" ref="G3:G11" si="4">-(D3-E3)</f>
        <v>-0.14077988719158502</v>
      </c>
      <c r="H3" s="4">
        <f t="shared" ref="H3:H11" si="5">(-(D3-E3)*C3)</f>
        <v>-5.6311954876634013E-2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0.46273200000000003</v>
      </c>
      <c r="F4" s="4">
        <f t="shared" si="3"/>
        <v>2.7645895995621248E-3</v>
      </c>
      <c r="G4" s="4">
        <f t="shared" si="4"/>
        <v>7.4358450757961936E-2</v>
      </c>
      <c r="H4" s="4">
        <f t="shared" si="5"/>
        <v>3.6286923969885421E-2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0.54378000000000004</v>
      </c>
      <c r="F5" s="4">
        <f t="shared" si="3"/>
        <v>1.0084512846532491E-4</v>
      </c>
      <c r="G5" s="4">
        <f t="shared" si="4"/>
        <v>1.4201769499983086E-2</v>
      </c>
      <c r="H5" s="4">
        <f t="shared" si="5"/>
        <v>8.8050970899895137E-3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0.16309999999999999</v>
      </c>
      <c r="F6" s="4">
        <f t="shared" si="3"/>
        <v>1.3284975760158442E-2</v>
      </c>
      <c r="G6" s="4">
        <f t="shared" si="4"/>
        <v>0.163002918747846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0.39887600000000001</v>
      </c>
      <c r="F7" s="4">
        <f t="shared" si="3"/>
        <v>4.5507812142488023E-2</v>
      </c>
      <c r="G7" s="4">
        <f t="shared" si="4"/>
        <v>0.30168795846864033</v>
      </c>
      <c r="H7" s="4">
        <f t="shared" si="5"/>
        <v>0.11584817605195789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0.77710000000000001</v>
      </c>
      <c r="F8" s="4">
        <f t="shared" si="3"/>
        <v>2.4863849123489865E-2</v>
      </c>
      <c r="G8" s="4">
        <f t="shared" si="4"/>
        <v>-0.22299708125215389</v>
      </c>
      <c r="H8" s="4">
        <f t="shared" si="5"/>
        <v>-0.22299708125215389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0.77710000000000001</v>
      </c>
      <c r="F9" s="4">
        <f t="shared" si="3"/>
        <v>1.4466915001450574E-2</v>
      </c>
      <c r="G9" s="4">
        <f t="shared" si="4"/>
        <v>0.17009947090717581</v>
      </c>
      <c r="H9" s="4">
        <f t="shared" si="5"/>
        <v>0.17009947090717581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0.32274000000000003</v>
      </c>
      <c r="F10" s="4">
        <f t="shared" si="3"/>
        <v>3.3734385235086636E-2</v>
      </c>
      <c r="G10" s="4">
        <f t="shared" si="4"/>
        <v>-0.25974751292394171</v>
      </c>
      <c r="H10" s="4">
        <f t="shared" si="5"/>
        <v>-6.7534353360224841E-2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0.45782</v>
      </c>
      <c r="F11" s="4">
        <f t="shared" si="3"/>
        <v>1.7296603906372117E-2</v>
      </c>
      <c r="G11" s="4">
        <f t="shared" si="4"/>
        <v>0.18599249396882722</v>
      </c>
      <c r="H11" s="4">
        <f t="shared" si="5"/>
        <v>8.927639710503707E-2</v>
      </c>
    </row>
    <row r="12" spans="1:8" x14ac:dyDescent="0.3">
      <c r="F12" s="5" t="s">
        <v>20</v>
      </c>
      <c r="G12" s="6">
        <f>SUM(G2:G11)</f>
        <v>0.37644748224626623</v>
      </c>
      <c r="H12" s="6">
        <f>SUM(H2:H11)</f>
        <v>9.5948643148384055E-2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0.15933552517753732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0.61304051356851619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0.16309999999999999</v>
      </c>
    </row>
    <row r="23" spans="1:2" x14ac:dyDescent="0.3">
      <c r="A23" t="s">
        <v>11</v>
      </c>
      <c r="B23">
        <v>0.61399999999999999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0.16603626308802655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9CC9-F729-44E1-9F27-22DF37E9CBEA}">
  <dimension ref="A1:H25"/>
  <sheetViews>
    <sheetView workbookViewId="0">
      <selection activeCell="G22"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0.31132399999999999</v>
      </c>
      <c r="F2" s="4">
        <f>(((D2-E2)^2)/2)</f>
        <v>3.7481262318010485E-3</v>
      </c>
      <c r="G2" s="4">
        <f>-(D2-E2)</f>
        <v>8.6580901263512478E-2</v>
      </c>
      <c r="H2" s="4">
        <f>(-(D2-E2)*C2)</f>
        <v>2.1472063513351094E-2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0.40449999999999997</v>
      </c>
      <c r="F3" s="4">
        <f t="shared" ref="F3:F11" si="3">(((D3-E3)^2)/2)</f>
        <v>1.0509583845042364E-2</v>
      </c>
      <c r="G3" s="4">
        <f t="shared" ref="G3:G11" si="4">-(D3-E3)</f>
        <v>-0.14497988719158506</v>
      </c>
      <c r="H3" s="4">
        <f t="shared" ref="H3:H11" si="5">(-(D3-E3)*C3)</f>
        <v>-5.7991954876634028E-2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0.45844399999999996</v>
      </c>
      <c r="F4" s="4">
        <f t="shared" si="3"/>
        <v>2.4549340347119791E-3</v>
      </c>
      <c r="G4" s="4">
        <f t="shared" si="4"/>
        <v>7.0070450757961866E-2</v>
      </c>
      <c r="H4" s="4">
        <f t="shared" si="5"/>
        <v>3.4194379969885391E-2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0.53936000000000006</v>
      </c>
      <c r="F5" s="4">
        <f t="shared" si="3"/>
        <v>4.7841507275399873E-5</v>
      </c>
      <c r="G5" s="4">
        <f t="shared" si="4"/>
        <v>9.7817694999831062E-3</v>
      </c>
      <c r="H5" s="4">
        <f t="shared" si="5"/>
        <v>6.0646970899895262E-3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0.1593</v>
      </c>
      <c r="F6" s="4">
        <f t="shared" si="3"/>
        <v>1.2672784668916628E-2</v>
      </c>
      <c r="G6" s="4">
        <f t="shared" si="4"/>
        <v>0.15920291874784601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0.39469199999999999</v>
      </c>
      <c r="F7" s="4">
        <f t="shared" si="3"/>
        <v>4.4254302652255231E-2</v>
      </c>
      <c r="G7" s="4">
        <f t="shared" si="4"/>
        <v>0.29750395846864031</v>
      </c>
      <c r="H7" s="4">
        <f t="shared" si="5"/>
        <v>0.11424152005195788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0.77229999999999999</v>
      </c>
      <c r="F8" s="4">
        <f t="shared" si="3"/>
        <v>2.5945755113500207E-2</v>
      </c>
      <c r="G8" s="4">
        <f t="shared" si="4"/>
        <v>-0.22779708125215392</v>
      </c>
      <c r="H8" s="4">
        <f t="shared" si="5"/>
        <v>-0.22779708125215392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0.77229999999999999</v>
      </c>
      <c r="F9" s="4">
        <f t="shared" si="3"/>
        <v>1.3661957541096127E-2</v>
      </c>
      <c r="G9" s="4">
        <f t="shared" si="4"/>
        <v>0.16529947090717578</v>
      </c>
      <c r="H9" s="4">
        <f t="shared" si="5"/>
        <v>0.16529947090717578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0.31867999999999996</v>
      </c>
      <c r="F10" s="4">
        <f t="shared" si="3"/>
        <v>3.4797201937557858E-2</v>
      </c>
      <c r="G10" s="4">
        <f t="shared" si="4"/>
        <v>-0.26380751292394178</v>
      </c>
      <c r="H10" s="4">
        <f t="shared" si="5"/>
        <v>-6.8589953360224859E-2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0.45354</v>
      </c>
      <c r="F11" s="4">
        <f t="shared" si="3"/>
        <v>1.6509715232185532E-2</v>
      </c>
      <c r="G11" s="4">
        <f t="shared" si="4"/>
        <v>0.18171249396882722</v>
      </c>
      <c r="H11" s="4">
        <f t="shared" si="5"/>
        <v>8.7221997105037058E-2</v>
      </c>
    </row>
    <row r="12" spans="1:8" x14ac:dyDescent="0.3">
      <c r="F12" s="5" t="s">
        <v>20</v>
      </c>
      <c r="G12" s="6">
        <f>SUM(G2:G11)</f>
        <v>0.33356748224626603</v>
      </c>
      <c r="H12" s="6">
        <f>SUM(H2:H11)</f>
        <v>7.4115139148383927E-2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0.15596432517753733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0.6122588486085162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0.1593</v>
      </c>
    </row>
    <row r="23" spans="1:2" x14ac:dyDescent="0.3">
      <c r="A23" t="s">
        <v>11</v>
      </c>
      <c r="B23">
        <v>0.61299999999999999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0.16460220276434237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3EE9-B823-4023-9E66-2E603D95C7A5}">
  <dimension ref="A1:H25"/>
  <sheetViews>
    <sheetView workbookViewId="0">
      <selection activeCell="D2" sqref="D2:D11"/>
    </sheetView>
  </sheetViews>
  <sheetFormatPr defaultRowHeight="14.4" x14ac:dyDescent="0.3"/>
  <cols>
    <col min="1" max="1" width="23.5546875" customWidth="1"/>
    <col min="2" max="2" width="26.109375" customWidth="1"/>
    <col min="3" max="3" width="20.33203125" customWidth="1"/>
    <col min="4" max="4" width="20" customWidth="1"/>
    <col min="5" max="5" width="25.44140625" customWidth="1"/>
    <col min="6" max="6" width="28" customWidth="1"/>
    <col min="7" max="8" width="15.21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((B2-199000)/(2060013))</f>
        <v>2.2475586319115462E-2</v>
      </c>
      <c r="E2" s="4">
        <f>B$22+B$23*C2</f>
        <v>0.59208879999999997</v>
      </c>
      <c r="F2" s="4">
        <f>(((D2-E2)^2)/2)</f>
        <v>0.16222960659993246</v>
      </c>
      <c r="G2" s="4">
        <f>-(D2-E2)</f>
        <v>0.56961321368088447</v>
      </c>
      <c r="H2" s="4">
        <f>(-(D2-E2)*C2)</f>
        <v>0.14126407699285934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((B3-199000)/(2060013))</f>
        <v>5.4951109531833055E-2</v>
      </c>
      <c r="E3" s="4">
        <f t="shared" ref="E3:E11" si="2">B$22+B$23*C3</f>
        <v>0.70313999999999999</v>
      </c>
      <c r="F3" s="4">
        <f t="shared" ref="F3:F11" si="3">(((D3-E3)^2)/2)</f>
        <v>0.21007441886317668</v>
      </c>
      <c r="G3" s="4">
        <f t="shared" ref="G3:G11" si="4">-(D3-E3)</f>
        <v>0.64818889046816697</v>
      </c>
      <c r="H3" s="4">
        <f t="shared" ref="H3:H11" si="5">(-(D3-E3)*C3)</f>
        <v>0.25927555618726678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3.8839560721218747E-2</v>
      </c>
      <c r="E4" s="4">
        <f t="shared" si="2"/>
        <v>0.76743279999999992</v>
      </c>
      <c r="F4" s="4">
        <f t="shared" si="3"/>
        <v>0.26542405416137366</v>
      </c>
      <c r="G4" s="4">
        <f t="shared" si="4"/>
        <v>0.72859323927878117</v>
      </c>
      <c r="H4" s="4">
        <f t="shared" si="5"/>
        <v>0.35555350076804521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5.2960830829708358E-2</v>
      </c>
      <c r="E5" s="4">
        <f t="shared" si="2"/>
        <v>0.86387199999999997</v>
      </c>
      <c r="F5" s="4">
        <f t="shared" si="3"/>
        <v>0.32878846214256463</v>
      </c>
      <c r="G5" s="4">
        <f t="shared" si="4"/>
        <v>0.8109111691702916</v>
      </c>
      <c r="H5" s="4">
        <f t="shared" si="5"/>
        <v>0.50276492488558078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9.7086765957302218E-6</v>
      </c>
      <c r="E6" s="4">
        <f t="shared" si="2"/>
        <v>0.41089999999999999</v>
      </c>
      <c r="F6" s="4">
        <f t="shared" si="3"/>
        <v>8.4415415751916009E-2</v>
      </c>
      <c r="G6" s="4">
        <f t="shared" si="4"/>
        <v>0.41089029132340427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9.7193561399855251E-3</v>
      </c>
      <c r="E7" s="4">
        <f t="shared" si="2"/>
        <v>0.69145040000000002</v>
      </c>
      <c r="F7" s="4">
        <f t="shared" si="3"/>
        <v>0.23237860808123251</v>
      </c>
      <c r="G7" s="4">
        <f t="shared" si="4"/>
        <v>0.68173104386001449</v>
      </c>
      <c r="H7" s="4">
        <f t="shared" si="5"/>
        <v>0.26178472084224558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0.10001538825240423</v>
      </c>
      <c r="E8" s="4">
        <f t="shared" si="2"/>
        <v>1.1415</v>
      </c>
      <c r="F8" s="4">
        <f t="shared" si="3"/>
        <v>0.54234509825352017</v>
      </c>
      <c r="G8" s="4">
        <f t="shared" si="4"/>
        <v>1.0414846117475958</v>
      </c>
      <c r="H8" s="4">
        <f t="shared" si="5"/>
        <v>1.0414846117475958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6.0703500414803206E-2</v>
      </c>
      <c r="E9" s="4">
        <f t="shared" si="2"/>
        <v>1.1415</v>
      </c>
      <c r="F9" s="4">
        <f t="shared" si="3"/>
        <v>0.58406053675780722</v>
      </c>
      <c r="G9" s="4">
        <f t="shared" si="4"/>
        <v>1.0807964995851969</v>
      </c>
      <c r="H9" s="4">
        <f t="shared" si="5"/>
        <v>1.0807964995851969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5.8252059574381329E-2</v>
      </c>
      <c r="E10" s="4">
        <f t="shared" si="2"/>
        <v>0.60085600000000006</v>
      </c>
      <c r="F10" s="4">
        <f t="shared" si="3"/>
        <v>0.14720951808270422</v>
      </c>
      <c r="G10" s="4">
        <f t="shared" si="4"/>
        <v>0.54260394042561877</v>
      </c>
      <c r="H10" s="4">
        <f t="shared" si="5"/>
        <v>0.1410770245106609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2.7184294468044618E-2</v>
      </c>
      <c r="E11" s="4">
        <f t="shared" si="2"/>
        <v>0.76158799999999993</v>
      </c>
      <c r="F11" s="4">
        <f t="shared" si="3"/>
        <v>0.26967440134953347</v>
      </c>
      <c r="G11" s="4">
        <f t="shared" si="4"/>
        <v>0.73440370553195533</v>
      </c>
      <c r="H11" s="4">
        <f t="shared" si="5"/>
        <v>0.35251377865533856</v>
      </c>
    </row>
    <row r="12" spans="1:8" x14ac:dyDescent="0.3">
      <c r="F12" s="5" t="s">
        <v>20</v>
      </c>
      <c r="G12" s="6">
        <f>SUM(G2:G11)</f>
        <v>7.2492166050719096</v>
      </c>
      <c r="H12" s="6">
        <f>SUM(H2:H11)</f>
        <v>4.1365146941747897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0.33840783394928087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0.68923485305825216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0.41089999999999999</v>
      </c>
    </row>
    <row r="23" spans="1:2" x14ac:dyDescent="0.3">
      <c r="A23" t="s">
        <v>11</v>
      </c>
      <c r="B23">
        <v>0.73060000000000003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2.8266001200437607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88C0-B91F-4887-AE4A-272FEC71053C}">
  <dimension ref="A1:H25"/>
  <sheetViews>
    <sheetView workbookViewId="0">
      <selection activeCell="E21"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0.30785039999999997</v>
      </c>
      <c r="F2" s="4">
        <f>(((D2-E2)^2)/2)</f>
        <v>3.4534117616521094E-3</v>
      </c>
      <c r="G2" s="4">
        <f>-(D2-E2)</f>
        <v>8.3107301263512456E-2</v>
      </c>
      <c r="H2" s="4">
        <f>(-(D2-E2)*C2)</f>
        <v>2.0610610713351088E-2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0.40092</v>
      </c>
      <c r="F3" s="4">
        <f t="shared" ref="F3:F11" si="3">(((D3-E3)^2)/2)</f>
        <v>1.1035020041188235E-2</v>
      </c>
      <c r="G3" s="4">
        <f t="shared" ref="G3:G11" si="4">-(D3-E3)</f>
        <v>-0.14855988719158503</v>
      </c>
      <c r="H3" s="4">
        <f t="shared" ref="H3:H11" si="5">(-(D3-E3)*C3)</f>
        <v>-5.9423954876634016E-2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0.45480239999999994</v>
      </c>
      <c r="F4" s="4">
        <f t="shared" si="3"/>
        <v>2.206396106511784E-3</v>
      </c>
      <c r="G4" s="4">
        <f t="shared" si="4"/>
        <v>6.6428850757961844E-2</v>
      </c>
      <c r="H4" s="4">
        <f t="shared" si="5"/>
        <v>3.2417279169885377E-2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0.53562599999999994</v>
      </c>
      <c r="F5" s="4">
        <f t="shared" si="3"/>
        <v>1.8287757962462193E-5</v>
      </c>
      <c r="G5" s="4">
        <f t="shared" si="4"/>
        <v>6.0477694999829801E-3</v>
      </c>
      <c r="H5" s="4">
        <f t="shared" si="5"/>
        <v>3.7496170899894475E-3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0.156</v>
      </c>
      <c r="F6" s="4">
        <f t="shared" si="3"/>
        <v>1.2152860037048737E-2</v>
      </c>
      <c r="G6" s="4">
        <f t="shared" si="4"/>
        <v>0.15590291874784601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0.3911232</v>
      </c>
      <c r="F7" s="4">
        <f t="shared" si="3"/>
        <v>4.3198938691992352E-2</v>
      </c>
      <c r="G7" s="4">
        <f t="shared" si="4"/>
        <v>0.29393515846864032</v>
      </c>
      <c r="H7" s="4">
        <f t="shared" si="5"/>
        <v>0.11287110085195788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0.76829999999999998</v>
      </c>
      <c r="F8" s="4">
        <f t="shared" si="3"/>
        <v>2.6864943438508825E-2</v>
      </c>
      <c r="G8" s="4">
        <f t="shared" si="4"/>
        <v>-0.23179708125215392</v>
      </c>
      <c r="H8" s="4">
        <f t="shared" si="5"/>
        <v>-0.23179708125215392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0.76829999999999998</v>
      </c>
      <c r="F9" s="4">
        <f t="shared" si="3"/>
        <v>1.3008759657467422E-2</v>
      </c>
      <c r="G9" s="4">
        <f t="shared" si="4"/>
        <v>0.16129947090717578</v>
      </c>
      <c r="H9" s="4">
        <f t="shared" si="5"/>
        <v>0.16129947090717578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0.31519799999999998</v>
      </c>
      <c r="F10" s="4">
        <f t="shared" si="3"/>
        <v>3.5721841859559018E-2</v>
      </c>
      <c r="G10" s="4">
        <f t="shared" si="4"/>
        <v>-0.26728951292394176</v>
      </c>
      <c r="H10" s="4">
        <f t="shared" si="5"/>
        <v>-6.949527336022486E-2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0.44990399999999997</v>
      </c>
      <c r="F11" s="4">
        <f t="shared" si="3"/>
        <v>1.5855618852114874E-2</v>
      </c>
      <c r="G11" s="4">
        <f t="shared" si="4"/>
        <v>0.17807649396882719</v>
      </c>
      <c r="H11" s="4">
        <f t="shared" si="5"/>
        <v>8.5476717105037042E-2</v>
      </c>
    </row>
    <row r="12" spans="1:8" x14ac:dyDescent="0.3">
      <c r="F12" s="5" t="s">
        <v>20</v>
      </c>
      <c r="G12" s="6">
        <f>SUM(G2:G11)</f>
        <v>0.29715148224626586</v>
      </c>
      <c r="H12" s="6">
        <f>SUM(H2:H11)</f>
        <v>5.5708486348383809E-2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0.15302848517753734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0.61174291513651613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0.156</v>
      </c>
    </row>
    <row r="23" spans="1:2" x14ac:dyDescent="0.3">
      <c r="A23" t="s">
        <v>11</v>
      </c>
      <c r="B23">
        <v>0.61229999999999996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0.16351607820400582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25C2-E82A-4E98-8B46-E911E1C2B8F9}">
  <dimension ref="A1:H25"/>
  <sheetViews>
    <sheetView workbookViewId="0">
      <selection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0.30470160000000002</v>
      </c>
      <c r="F2" s="4">
        <f>(((D2-E2)^2)/2)</f>
        <v>3.1966809621535655E-3</v>
      </c>
      <c r="G2" s="4">
        <f>-(D2-E2)</f>
        <v>7.9958501263512505E-2</v>
      </c>
      <c r="H2" s="4">
        <f>(-(D2-E2)*C2)</f>
        <v>1.98297083133511E-2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0.39768000000000003</v>
      </c>
      <c r="F3" s="4">
        <f t="shared" ref="F3:F11" si="3">(((D3-E3)^2)/2)</f>
        <v>1.1521602875688965E-2</v>
      </c>
      <c r="G3" s="4">
        <f t="shared" ref="G3:G11" si="4">-(D3-E3)</f>
        <v>-0.15179988719158499</v>
      </c>
      <c r="H3" s="4">
        <f t="shared" ref="H3:H11" si="5">(-(D3-E3)*C3)</f>
        <v>-6.0719954876634001E-2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0.45150959999999996</v>
      </c>
      <c r="F4" s="4">
        <f t="shared" si="3"/>
        <v>1.9930804526559682E-3</v>
      </c>
      <c r="G4" s="4">
        <f t="shared" si="4"/>
        <v>6.3136050757961859E-2</v>
      </c>
      <c r="H4" s="4">
        <f t="shared" si="5"/>
        <v>3.0810392769885387E-2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0.532254</v>
      </c>
      <c r="F5" s="4">
        <f t="shared" si="3"/>
        <v>3.5798712085197695E-6</v>
      </c>
      <c r="G5" s="4">
        <f t="shared" si="4"/>
        <v>2.6757694999830495E-3</v>
      </c>
      <c r="H5" s="4">
        <f t="shared" si="5"/>
        <v>1.6589770899894908E-3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0.153</v>
      </c>
      <c r="F6" s="4">
        <f t="shared" si="3"/>
        <v>1.1689651280805199E-2</v>
      </c>
      <c r="G6" s="4">
        <f t="shared" si="4"/>
        <v>0.15290291874784601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0.38789280000000004</v>
      </c>
      <c r="F7" s="4">
        <f t="shared" si="3"/>
        <v>4.2254628298155267E-2</v>
      </c>
      <c r="G7" s="4">
        <f t="shared" si="4"/>
        <v>0.29070475846864036</v>
      </c>
      <c r="H7" s="4">
        <f t="shared" si="5"/>
        <v>0.1116306272519579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0.76470000000000005</v>
      </c>
      <c r="F8" s="4">
        <f t="shared" si="3"/>
        <v>2.7705892931016562E-2</v>
      </c>
      <c r="G8" s="4">
        <f t="shared" si="4"/>
        <v>-0.23539708125215386</v>
      </c>
      <c r="H8" s="4">
        <f t="shared" si="5"/>
        <v>-0.23539708125215386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0.76470000000000005</v>
      </c>
      <c r="F9" s="4">
        <f t="shared" si="3"/>
        <v>1.24345615622016E-2</v>
      </c>
      <c r="G9" s="4">
        <f t="shared" si="4"/>
        <v>0.15769947090717584</v>
      </c>
      <c r="H9" s="4">
        <f t="shared" si="5"/>
        <v>0.15769947090717584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0.31204200000000004</v>
      </c>
      <c r="F10" s="4">
        <f t="shared" si="3"/>
        <v>3.6570387730346959E-2</v>
      </c>
      <c r="G10" s="4">
        <f t="shared" si="4"/>
        <v>-0.2704455129239417</v>
      </c>
      <c r="H10" s="4">
        <f t="shared" si="5"/>
        <v>-7.0315833360224844E-2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0.44661600000000001</v>
      </c>
      <c r="F11" s="4">
        <f t="shared" si="3"/>
        <v>1.5275508811945376E-2</v>
      </c>
      <c r="G11" s="4">
        <f t="shared" si="4"/>
        <v>0.17478849396882723</v>
      </c>
      <c r="H11" s="4">
        <f t="shared" si="5"/>
        <v>8.3898477105037061E-2</v>
      </c>
    </row>
    <row r="12" spans="1:8" x14ac:dyDescent="0.3">
      <c r="F12" s="5" t="s">
        <v>20</v>
      </c>
      <c r="G12" s="6">
        <f>SUM(G2:G11)</f>
        <v>0.26422348224626629</v>
      </c>
      <c r="H12" s="6">
        <f>SUM(H2:H11)</f>
        <v>3.909478394838406E-2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0.15035776517753732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0.61130905216051623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0.153</v>
      </c>
    </row>
    <row r="23" spans="1:2" x14ac:dyDescent="0.3">
      <c r="A23" t="s">
        <v>11</v>
      </c>
      <c r="B23">
        <v>0.61170000000000002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0.162645574776178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64D1-1014-4755-BD9B-E93819AEB819}">
  <dimension ref="A1:H25"/>
  <sheetViews>
    <sheetView workbookViewId="0">
      <selection activeCell="G23"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0.3020024</v>
      </c>
      <c r="F2" s="4">
        <f>(((D2-E2)^2)/2)</f>
        <v>2.9844998158630913E-3</v>
      </c>
      <c r="G2" s="4">
        <f>-(D2-E2)</f>
        <v>7.7259301263512492E-2</v>
      </c>
      <c r="H2" s="4">
        <f>(-(D2-E2)*C2)</f>
        <v>1.9160306713351099E-2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0.39491999999999999</v>
      </c>
      <c r="F3" s="4">
        <f t="shared" ref="F3:F11" si="3">(((D3-E3)^2)/2)</f>
        <v>1.1944379364337745E-2</v>
      </c>
      <c r="G3" s="4">
        <f t="shared" ref="G3:G11" si="4">-(D3-E3)</f>
        <v>-0.15455988719158503</v>
      </c>
      <c r="H3" s="4">
        <f t="shared" ref="H3:H11" si="5">(-(D3-E3)*C3)</f>
        <v>-6.1823954876634016E-2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0.44871439999999996</v>
      </c>
      <c r="F4" s="4">
        <f t="shared" si="3"/>
        <v>1.8205091350973132E-3</v>
      </c>
      <c r="G4" s="4">
        <f t="shared" si="4"/>
        <v>6.0340850757961861E-2</v>
      </c>
      <c r="H4" s="4">
        <f t="shared" si="5"/>
        <v>2.9446335169885388E-2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0.52940599999999993</v>
      </c>
      <c r="F5" s="4">
        <f t="shared" si="3"/>
        <v>1.4831672568056918E-8</v>
      </c>
      <c r="G5" s="4">
        <f t="shared" si="4"/>
        <v>-1.7223050001702322E-4</v>
      </c>
      <c r="H5" s="4">
        <f t="shared" si="5"/>
        <v>-1.067829100105544E-4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0.15040000000000001</v>
      </c>
      <c r="F6" s="4">
        <f t="shared" si="3"/>
        <v>1.1295483692060801E-2</v>
      </c>
      <c r="G6" s="4">
        <f t="shared" si="4"/>
        <v>0.15030291874784601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0.38513920000000001</v>
      </c>
      <c r="F7" s="4">
        <f t="shared" si="3"/>
        <v>4.145793483171601E-2</v>
      </c>
      <c r="G7" s="4">
        <f t="shared" si="4"/>
        <v>0.28795115846864033</v>
      </c>
      <c r="H7" s="4">
        <f t="shared" si="5"/>
        <v>0.11057324485195789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0.76169999999999993</v>
      </c>
      <c r="F8" s="4">
        <f t="shared" si="3"/>
        <v>2.8416584174773052E-2</v>
      </c>
      <c r="G8" s="4">
        <f t="shared" si="4"/>
        <v>-0.23839708125215398</v>
      </c>
      <c r="H8" s="4">
        <f t="shared" si="5"/>
        <v>-0.23839708125215398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0.76169999999999993</v>
      </c>
      <c r="F9" s="4">
        <f t="shared" si="3"/>
        <v>1.1965963149480055E-2</v>
      </c>
      <c r="G9" s="4">
        <f t="shared" si="4"/>
        <v>0.15469947090717573</v>
      </c>
      <c r="H9" s="4">
        <f t="shared" si="5"/>
        <v>0.15469947090717573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0.309338</v>
      </c>
      <c r="F10" s="4">
        <f t="shared" si="3"/>
        <v>3.7305328205293309E-2</v>
      </c>
      <c r="G10" s="4">
        <f t="shared" si="4"/>
        <v>-0.27314951292394174</v>
      </c>
      <c r="H10" s="4">
        <f t="shared" si="5"/>
        <v>-7.101887336022486E-2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0.443824</v>
      </c>
      <c r="F11" s="4">
        <f t="shared" si="3"/>
        <v>1.4791396968784409E-2</v>
      </c>
      <c r="G11" s="4">
        <f t="shared" si="4"/>
        <v>0.17199649396882721</v>
      </c>
      <c r="H11" s="4">
        <f t="shared" si="5"/>
        <v>8.2558317105037055E-2</v>
      </c>
    </row>
    <row r="12" spans="1:8" x14ac:dyDescent="0.3">
      <c r="F12" s="5" t="s">
        <v>20</v>
      </c>
      <c r="G12" s="6">
        <f>SUM(G2:G11)</f>
        <v>0.23627148224626587</v>
      </c>
      <c r="H12" s="6">
        <f>SUM(H2:H11)</f>
        <v>2.509098234838375E-2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0.14803728517753734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0.6110490901765161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0.15040000000000001</v>
      </c>
    </row>
    <row r="23" spans="1:2" x14ac:dyDescent="0.3">
      <c r="A23" t="s">
        <v>11</v>
      </c>
      <c r="B23">
        <v>0.61129999999999995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0.16198209416907833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89EF-B7DD-428B-8785-524F1A5E7C56}">
  <dimension ref="A1:H25"/>
  <sheetViews>
    <sheetView workbookViewId="0">
      <selection activeCell="E23"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0.29952800000000002</v>
      </c>
      <c r="F2" s="4">
        <f>(((D2-E2)^2)/2)</f>
        <v>2.7963907284966573E-3</v>
      </c>
      <c r="G2" s="4">
        <f>-(D2-E2)</f>
        <v>7.4784901263512504E-2</v>
      </c>
      <c r="H2" s="4">
        <f>(-(D2-E2)*C2)</f>
        <v>1.85466555133511E-2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0.39239999999999997</v>
      </c>
      <c r="F3" s="4">
        <f t="shared" ref="F3:F11" si="3">(((D3-E3)^2)/2)</f>
        <v>1.2337045480060543E-2</v>
      </c>
      <c r="G3" s="4">
        <f t="shared" ref="G3:G11" si="4">-(D3-E3)</f>
        <v>-0.15707988719158505</v>
      </c>
      <c r="H3" s="4">
        <f t="shared" ref="H3:H11" si="5">(-(D3-E3)*C3)</f>
        <v>-6.2831954876634025E-2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0.44616800000000001</v>
      </c>
      <c r="F4" s="4">
        <f t="shared" si="3"/>
        <v>1.6700992692072422E-3</v>
      </c>
      <c r="G4" s="4">
        <f t="shared" si="4"/>
        <v>5.7794450757961913E-2</v>
      </c>
      <c r="H4" s="4">
        <f t="shared" si="5"/>
        <v>2.8203691969885411E-2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0.52681999999999995</v>
      </c>
      <c r="F5" s="4">
        <f t="shared" si="3"/>
        <v>3.803917745612016E-6</v>
      </c>
      <c r="G5" s="4">
        <f t="shared" si="4"/>
        <v>-2.7582305000170004E-3</v>
      </c>
      <c r="H5" s="4">
        <f t="shared" si="5"/>
        <v>-1.7101029100105402E-3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0.14799999999999999</v>
      </c>
      <c r="F6" s="4">
        <f t="shared" si="3"/>
        <v>1.0937636687065969E-2</v>
      </c>
      <c r="G6" s="4">
        <f t="shared" si="4"/>
        <v>0.147902918747846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0.38262399999999996</v>
      </c>
      <c r="F7" s="4">
        <f t="shared" si="3"/>
        <v>4.073684319345567E-2</v>
      </c>
      <c r="G7" s="4">
        <f t="shared" si="4"/>
        <v>0.28543595846864028</v>
      </c>
      <c r="H7" s="4">
        <f t="shared" si="5"/>
        <v>0.10960740805195787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0.75900000000000001</v>
      </c>
      <c r="F8" s="4">
        <f t="shared" si="3"/>
        <v>2.906390129415385E-2</v>
      </c>
      <c r="G8" s="4">
        <f t="shared" si="4"/>
        <v>-0.2410970812521539</v>
      </c>
      <c r="H8" s="4">
        <f t="shared" si="5"/>
        <v>-0.2410970812521539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0.75900000000000001</v>
      </c>
      <c r="F9" s="4">
        <f t="shared" si="3"/>
        <v>1.1551919578030692E-2</v>
      </c>
      <c r="G9" s="4">
        <f t="shared" si="4"/>
        <v>0.1519994709071758</v>
      </c>
      <c r="H9" s="4">
        <f t="shared" si="5"/>
        <v>0.1519994709071758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0.30686000000000002</v>
      </c>
      <c r="F10" s="4">
        <f t="shared" si="3"/>
        <v>3.7985262940318829E-2</v>
      </c>
      <c r="G10" s="4">
        <f t="shared" si="4"/>
        <v>-0.27562751292394172</v>
      </c>
      <c r="H10" s="4">
        <f t="shared" si="5"/>
        <v>-7.1663153360224843E-2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0.44128000000000001</v>
      </c>
      <c r="F11" s="4">
        <f t="shared" si="3"/>
        <v>1.4357073856127714E-2</v>
      </c>
      <c r="G11" s="4">
        <f t="shared" si="4"/>
        <v>0.16945249396882722</v>
      </c>
      <c r="H11" s="4">
        <f t="shared" si="5"/>
        <v>8.1337197105037062E-2</v>
      </c>
    </row>
    <row r="12" spans="1:8" x14ac:dyDescent="0.3">
      <c r="F12" s="5" t="s">
        <v>20</v>
      </c>
      <c r="G12" s="6">
        <f>SUM(G2:G11)</f>
        <v>0.21080748224626605</v>
      </c>
      <c r="H12" s="6">
        <f>SUM(H2:H11)</f>
        <v>1.2392131148383931E-2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0.14589192517753732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0.61087607868851612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0.14799999999999999</v>
      </c>
    </row>
    <row r="23" spans="1:2" x14ac:dyDescent="0.3">
      <c r="A23" t="s">
        <v>11</v>
      </c>
      <c r="B23">
        <v>0.61099999999999999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0.16143997694466278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EF7B-C2FB-44E2-B6E2-A0816790C398}">
  <dimension ref="A1:H25"/>
  <sheetViews>
    <sheetView workbookViewId="0">
      <selection sqref="A1:XFD1048576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0.29740319999999998</v>
      </c>
      <c r="F2" s="4">
        <f>(((D2-E2)^2)/2)</f>
        <v>2.639745157811943E-3</v>
      </c>
      <c r="G2" s="4">
        <f>-(D2-E2)</f>
        <v>7.2660101263512467E-2</v>
      </c>
      <c r="H2" s="4">
        <f>(-(D2-E2)*C2)</f>
        <v>1.8019705113351093E-2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0.39026000000000005</v>
      </c>
      <c r="F3" s="4">
        <f t="shared" ref="F3:F11" si="3">(((D3-E3)^2)/2)</f>
        <v>1.2675486238650523E-2</v>
      </c>
      <c r="G3" s="4">
        <f t="shared" ref="G3:G11" si="4">-(D3-E3)</f>
        <v>-0.15921988719158497</v>
      </c>
      <c r="H3" s="4">
        <f t="shared" ref="H3:H11" si="5">(-(D3-E3)*C3)</f>
        <v>-6.3687954876633993E-2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0.44401919999999995</v>
      </c>
      <c r="F4" s="4">
        <f t="shared" si="3"/>
        <v>1.5482192241385302E-3</v>
      </c>
      <c r="G4" s="4">
        <f t="shared" si="4"/>
        <v>5.5645650757961851E-2</v>
      </c>
      <c r="H4" s="4">
        <f t="shared" si="5"/>
        <v>2.7155077569885382E-2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0.52465799999999996</v>
      </c>
      <c r="F5" s="4">
        <f t="shared" si="3"/>
        <v>1.2104334086648758E-5</v>
      </c>
      <c r="G5" s="4">
        <f t="shared" si="4"/>
        <v>-4.9202305000169977E-3</v>
      </c>
      <c r="H5" s="4">
        <f t="shared" si="5"/>
        <v>-3.0505429100105385E-3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0.1459</v>
      </c>
      <c r="F6" s="4">
        <f t="shared" si="3"/>
        <v>1.0629245557695493E-2</v>
      </c>
      <c r="G6" s="4">
        <f t="shared" si="4"/>
        <v>0.14580291874784601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0.38048559999999998</v>
      </c>
      <c r="F7" s="4">
        <f t="shared" si="3"/>
        <v>4.0128753317146333E-2</v>
      </c>
      <c r="G7" s="4">
        <f t="shared" si="4"/>
        <v>0.2832975584686403</v>
      </c>
      <c r="H7" s="4">
        <f t="shared" si="5"/>
        <v>0.10878626245195788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0.75680000000000003</v>
      </c>
      <c r="F8" s="4">
        <f t="shared" si="3"/>
        <v>2.9596734872908582E-2</v>
      </c>
      <c r="G8" s="4">
        <f t="shared" si="4"/>
        <v>-0.24329708125215388</v>
      </c>
      <c r="H8" s="4">
        <f t="shared" si="5"/>
        <v>-0.24329708125215388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0.75680000000000003</v>
      </c>
      <c r="F9" s="4">
        <f t="shared" si="3"/>
        <v>1.1219940742034909E-2</v>
      </c>
      <c r="G9" s="4">
        <f t="shared" si="4"/>
        <v>0.14979947090717582</v>
      </c>
      <c r="H9" s="4">
        <f t="shared" si="5"/>
        <v>0.14979947090717582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0.304734</v>
      </c>
      <c r="F10" s="4">
        <f t="shared" si="3"/>
        <v>3.8573506970795132E-2</v>
      </c>
      <c r="G10" s="4">
        <f t="shared" si="4"/>
        <v>-0.27775351292394174</v>
      </c>
      <c r="H10" s="4">
        <f t="shared" si="5"/>
        <v>-7.2215913360224857E-2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0.43913199999999997</v>
      </c>
      <c r="F11" s="4">
        <f t="shared" si="3"/>
        <v>1.3995396851082666E-2</v>
      </c>
      <c r="G11" s="4">
        <f t="shared" si="4"/>
        <v>0.16730449396882718</v>
      </c>
      <c r="H11" s="4">
        <f t="shared" si="5"/>
        <v>8.0306157105037052E-2</v>
      </c>
    </row>
    <row r="12" spans="1:8" x14ac:dyDescent="0.3">
      <c r="F12" s="5" t="s">
        <v>20</v>
      </c>
      <c r="G12" s="6">
        <f>SUM(G2:G11)</f>
        <v>0.18931948224626605</v>
      </c>
      <c r="H12" s="6">
        <f>SUM(H2:H11)</f>
        <v>1.8151807483839794E-3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0.14400680517753733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0.61088184819251612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0.1459</v>
      </c>
    </row>
    <row r="23" spans="1:2" x14ac:dyDescent="0.3">
      <c r="A23" t="s">
        <v>11</v>
      </c>
      <c r="B23">
        <v>0.6109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0.16101913326635076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7EB1-5F44-4811-A875-2F315C86DF41}">
  <dimension ref="A1:H25"/>
  <sheetViews>
    <sheetView tabSelected="1" workbookViewId="0">
      <selection activeCell="G18" sqref="G18"/>
    </sheetView>
  </sheetViews>
  <sheetFormatPr defaultRowHeight="14.4" x14ac:dyDescent="0.3"/>
  <cols>
    <col min="1" max="1" width="15.21875" customWidth="1"/>
    <col min="2" max="2" width="12.88671875" customWidth="1"/>
    <col min="3" max="3" width="18.44140625" customWidth="1"/>
    <col min="4" max="4" width="18.5546875" customWidth="1"/>
    <col min="5" max="5" width="17" customWidth="1"/>
    <col min="7" max="7" width="15.88671875" customWidth="1"/>
    <col min="8" max="8" width="16.66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 t="shared" ref="E2:E11" si="0">B$22+B$23*C2</f>
        <v>0.29550319999999997</v>
      </c>
      <c r="F2" s="4">
        <f>(((D2-E2)^2)/2)</f>
        <v>2.5034959654112684E-3</v>
      </c>
      <c r="G2" s="4">
        <f>-(D2-E2)</f>
        <v>7.0760101263512454E-2</v>
      </c>
      <c r="H2" s="4">
        <f>(-(D2-E2)*C2)</f>
        <v>1.7548505113351088E-2</v>
      </c>
    </row>
    <row r="3" spans="1:8" x14ac:dyDescent="0.3">
      <c r="A3" s="1">
        <v>1600</v>
      </c>
      <c r="B3" s="1">
        <v>312200</v>
      </c>
      <c r="C3" s="4">
        <f t="shared" ref="C3:C11" si="1">((A3-1100)/(1250))</f>
        <v>0.4</v>
      </c>
      <c r="D3" s="4">
        <f t="shared" ref="D3:D11" si="2">((B3-199000)/(206013))</f>
        <v>0.54947988719158503</v>
      </c>
      <c r="E3" s="4">
        <f t="shared" si="0"/>
        <v>0.38836000000000004</v>
      </c>
      <c r="F3" s="4">
        <f t="shared" ref="F3:F11" si="3">(((D3-E3)^2)/2)</f>
        <v>1.2979809024314537E-2</v>
      </c>
      <c r="G3" s="4">
        <f t="shared" ref="G3:G11" si="4">-(D3-E3)</f>
        <v>-0.16111988719158499</v>
      </c>
      <c r="H3" s="4">
        <f t="shared" ref="H3:H11" si="5">(-(D3-E3)*C3)</f>
        <v>-6.4447954876634003E-2</v>
      </c>
    </row>
    <row r="4" spans="1:8" x14ac:dyDescent="0.3">
      <c r="A4" s="1">
        <v>1710</v>
      </c>
      <c r="B4" s="1">
        <v>279010</v>
      </c>
      <c r="C4" s="4">
        <f t="shared" si="1"/>
        <v>0.48799999999999999</v>
      </c>
      <c r="D4" s="4">
        <f t="shared" si="2"/>
        <v>0.3883735492420381</v>
      </c>
      <c r="E4" s="4">
        <f t="shared" si="0"/>
        <v>0.44211919999999993</v>
      </c>
      <c r="F4" s="4">
        <f t="shared" si="3"/>
        <v>1.444297487698402E-3</v>
      </c>
      <c r="G4" s="4">
        <f t="shared" si="4"/>
        <v>5.3745650757961838E-2</v>
      </c>
      <c r="H4" s="4">
        <f t="shared" si="5"/>
        <v>2.6227877569885375E-2</v>
      </c>
    </row>
    <row r="5" spans="1:8" x14ac:dyDescent="0.3">
      <c r="A5" s="1">
        <v>1875</v>
      </c>
      <c r="B5" s="1">
        <v>308100</v>
      </c>
      <c r="C5" s="4">
        <f t="shared" si="1"/>
        <v>0.62</v>
      </c>
      <c r="D5" s="4">
        <f t="shared" si="2"/>
        <v>0.52957823050001696</v>
      </c>
      <c r="E5" s="4">
        <f t="shared" si="0"/>
        <v>0.52275799999999994</v>
      </c>
      <c r="F5" s="4">
        <f t="shared" si="3"/>
        <v>2.3257772036681141E-5</v>
      </c>
      <c r="G5" s="4">
        <f t="shared" si="4"/>
        <v>-6.8202305000170105E-3</v>
      </c>
      <c r="H5" s="4">
        <f t="shared" si="5"/>
        <v>-4.2285429100105461E-3</v>
      </c>
    </row>
    <row r="6" spans="1:8" x14ac:dyDescent="0.3">
      <c r="A6" s="1">
        <v>1100</v>
      </c>
      <c r="B6" s="1">
        <v>199020</v>
      </c>
      <c r="C6" s="4">
        <f t="shared" si="1"/>
        <v>0</v>
      </c>
      <c r="D6" s="4">
        <f t="shared" si="2"/>
        <v>9.7081252153990289E-5</v>
      </c>
      <c r="E6" s="4">
        <f t="shared" si="0"/>
        <v>0.14399999999999999</v>
      </c>
      <c r="F6" s="4">
        <f t="shared" si="3"/>
        <v>1.0354025012074584E-2</v>
      </c>
      <c r="G6" s="4">
        <f t="shared" si="4"/>
        <v>0.143902918747846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1"/>
        <v>0.38400000000000001</v>
      </c>
      <c r="D7" s="4">
        <f t="shared" si="2"/>
        <v>9.7188041531359667E-2</v>
      </c>
      <c r="E7" s="4">
        <f t="shared" si="0"/>
        <v>0.37858559999999997</v>
      </c>
      <c r="F7" s="4">
        <f t="shared" si="3"/>
        <v>3.9592292956055916E-2</v>
      </c>
      <c r="G7" s="4">
        <f t="shared" si="4"/>
        <v>0.28139755846864029</v>
      </c>
      <c r="H7" s="4">
        <f t="shared" si="5"/>
        <v>0.10805666245195787</v>
      </c>
    </row>
    <row r="8" spans="1:8" x14ac:dyDescent="0.3">
      <c r="A8" s="1">
        <v>2350</v>
      </c>
      <c r="B8" s="1">
        <v>405033</v>
      </c>
      <c r="C8" s="4">
        <f t="shared" si="1"/>
        <v>1</v>
      </c>
      <c r="D8" s="4">
        <f t="shared" si="2"/>
        <v>1.0000970812521539</v>
      </c>
      <c r="E8" s="4">
        <f t="shared" si="0"/>
        <v>0.75490000000000002</v>
      </c>
      <c r="F8" s="4">
        <f t="shared" si="3"/>
        <v>3.006080432728768E-2</v>
      </c>
      <c r="G8" s="4">
        <f t="shared" si="4"/>
        <v>-0.24519708125215389</v>
      </c>
      <c r="H8" s="4">
        <f t="shared" si="5"/>
        <v>-0.24519708125215389</v>
      </c>
    </row>
    <row r="9" spans="1:8" x14ac:dyDescent="0.3">
      <c r="A9" s="1">
        <v>2350</v>
      </c>
      <c r="B9" s="1">
        <v>324050</v>
      </c>
      <c r="C9" s="4">
        <f t="shared" si="1"/>
        <v>1</v>
      </c>
      <c r="D9" s="4">
        <f t="shared" si="2"/>
        <v>0.6070005290928242</v>
      </c>
      <c r="E9" s="4">
        <f t="shared" si="0"/>
        <v>0.75490000000000002</v>
      </c>
      <c r="F9" s="4">
        <f t="shared" si="3"/>
        <v>1.0937126747311272E-2</v>
      </c>
      <c r="G9" s="4">
        <f t="shared" si="4"/>
        <v>0.14789947090717581</v>
      </c>
      <c r="H9" s="4">
        <f t="shared" si="5"/>
        <v>0.14789947090717581</v>
      </c>
    </row>
    <row r="10" spans="1:8" x14ac:dyDescent="0.3">
      <c r="A10" s="1">
        <v>1425</v>
      </c>
      <c r="B10" s="1">
        <v>319000</v>
      </c>
      <c r="C10" s="4">
        <f t="shared" si="1"/>
        <v>0.26</v>
      </c>
      <c r="D10" s="4">
        <f t="shared" si="2"/>
        <v>0.58248751292394174</v>
      </c>
      <c r="E10" s="4">
        <f t="shared" si="0"/>
        <v>0.30283399999999999</v>
      </c>
      <c r="F10" s="4">
        <f t="shared" si="3"/>
        <v>3.9103043645350624E-2</v>
      </c>
      <c r="G10" s="4">
        <f t="shared" si="4"/>
        <v>-0.27965351292394175</v>
      </c>
      <c r="H10" s="4">
        <f t="shared" si="5"/>
        <v>-7.2709913360224851E-2</v>
      </c>
    </row>
    <row r="11" spans="1:8" x14ac:dyDescent="0.3">
      <c r="A11" s="1">
        <v>1700</v>
      </c>
      <c r="B11" s="1">
        <v>255000</v>
      </c>
      <c r="C11" s="4">
        <f t="shared" si="1"/>
        <v>0.48</v>
      </c>
      <c r="D11" s="4">
        <f t="shared" si="2"/>
        <v>0.27182750603117278</v>
      </c>
      <c r="E11" s="4">
        <f t="shared" si="0"/>
        <v>0.43723199999999995</v>
      </c>
      <c r="F11" s="4">
        <f t="shared" si="3"/>
        <v>1.3679323312541892E-2</v>
      </c>
      <c r="G11" s="4">
        <f t="shared" si="4"/>
        <v>0.16540449396882717</v>
      </c>
      <c r="H11" s="4">
        <f t="shared" si="5"/>
        <v>7.9394157105037041E-2</v>
      </c>
    </row>
    <row r="12" spans="1:8" x14ac:dyDescent="0.3">
      <c r="F12" s="5" t="s">
        <v>20</v>
      </c>
      <c r="G12" s="6">
        <f>SUM(G2:G11)</f>
        <v>0.17031948224626592</v>
      </c>
      <c r="H12" s="6">
        <f>SUM(H2:H11)</f>
        <v>-7.4568192516161202E-3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0.14229680517753732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0.61097456819251617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0.14399999999999999</v>
      </c>
    </row>
    <row r="23" spans="1:2" x14ac:dyDescent="0.3">
      <c r="A23" t="s">
        <v>11</v>
      </c>
      <c r="B23">
        <v>0.6109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0.16067747625008288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2B57-4068-4814-A3DB-8E61C114A1E0}">
  <dimension ref="A1:H25"/>
  <sheetViews>
    <sheetView workbookViewId="0">
      <selection activeCell="E14" sqref="E14"/>
    </sheetView>
  </sheetViews>
  <sheetFormatPr defaultRowHeight="14.4" x14ac:dyDescent="0.3"/>
  <cols>
    <col min="1" max="1" width="27.6640625" customWidth="1"/>
    <col min="2" max="2" width="20.77734375" customWidth="1"/>
    <col min="3" max="3" width="22.109375" customWidth="1"/>
    <col min="4" max="4" width="20" customWidth="1"/>
    <col min="5" max="5" width="19.88671875" customWidth="1"/>
    <col min="6" max="6" width="16.5546875" customWidth="1"/>
    <col min="7" max="7" width="22.6640625" customWidth="1"/>
    <col min="8" max="8" width="21.441406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0.50932160000000004</v>
      </c>
      <c r="F2" s="4">
        <f>(((D2-E2)^2)/2)</f>
        <v>4.0492461690693503E-2</v>
      </c>
      <c r="G2" s="4">
        <f>-(D2-E2)</f>
        <v>0.28457850126351253</v>
      </c>
      <c r="H2" s="4">
        <f>(-(D2-E2)*C2)</f>
        <v>7.0575468313351111E-2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0.61407999999999996</v>
      </c>
      <c r="F3" s="4">
        <f t="shared" ref="F3:F11" si="3">(((D3-E3)^2)/2)</f>
        <v>2.0865872874299674E-3</v>
      </c>
      <c r="G3" s="4">
        <f t="shared" ref="G3:G11" si="4">-(D3-E3)</f>
        <v>6.4600112808414933E-2</v>
      </c>
      <c r="H3" s="4">
        <f t="shared" ref="H3:H11" si="5">(-(D3-E3)*C3)</f>
        <v>2.5840045123365976E-2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0.67472960000000004</v>
      </c>
      <c r="F4" s="4">
        <f t="shared" si="3"/>
        <v>4.0999893902848236E-2</v>
      </c>
      <c r="G4" s="4">
        <f t="shared" si="4"/>
        <v>0.28635605075796194</v>
      </c>
      <c r="H4" s="4">
        <f t="shared" si="5"/>
        <v>0.13974175276988543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0.76570399999999994</v>
      </c>
      <c r="F5" s="4">
        <f t="shared" si="3"/>
        <v>2.7877689510979548E-2</v>
      </c>
      <c r="G5" s="4">
        <f t="shared" si="4"/>
        <v>0.23612576949998298</v>
      </c>
      <c r="H5" s="4">
        <f t="shared" si="5"/>
        <v>0.14639797708998945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0.33839999999999998</v>
      </c>
      <c r="F6" s="4">
        <f t="shared" si="3"/>
        <v>5.7224432416655854E-2</v>
      </c>
      <c r="G6" s="4">
        <f t="shared" si="4"/>
        <v>0.33830291874784602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0.60305279999999994</v>
      </c>
      <c r="F7" s="4">
        <f t="shared" si="3"/>
        <v>0.1279495769302679</v>
      </c>
      <c r="G7" s="4">
        <f t="shared" si="4"/>
        <v>0.50586475846864032</v>
      </c>
      <c r="H7" s="4">
        <f t="shared" si="5"/>
        <v>0.1942520672519579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1.0276000000000001</v>
      </c>
      <c r="F8" s="4">
        <f t="shared" si="3"/>
        <v>3.7820526982531395E-4</v>
      </c>
      <c r="G8" s="4">
        <f t="shared" si="4"/>
        <v>2.7502918747846161E-2</v>
      </c>
      <c r="H8" s="4">
        <f t="shared" si="5"/>
        <v>2.7502918747846161E-2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1.0276000000000001</v>
      </c>
      <c r="F9" s="4">
        <f t="shared" si="3"/>
        <v>8.8451957463698133E-2</v>
      </c>
      <c r="G9" s="4">
        <f t="shared" si="4"/>
        <v>0.42059947090717587</v>
      </c>
      <c r="H9" s="4">
        <f t="shared" si="5"/>
        <v>0.42059947090717587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0.51759200000000005</v>
      </c>
      <c r="F10" s="4">
        <f t="shared" si="3"/>
        <v>2.1057137988307415E-3</v>
      </c>
      <c r="G10" s="4">
        <f t="shared" si="4"/>
        <v>-6.4895512923941689E-2</v>
      </c>
      <c r="H10" s="4">
        <f t="shared" si="5"/>
        <v>-1.687283336022484E-2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0.66921600000000003</v>
      </c>
      <c r="F11" s="4">
        <f t="shared" si="3"/>
        <v>7.895880756940632E-2</v>
      </c>
      <c r="G11" s="4">
        <f t="shared" si="4"/>
        <v>0.39738849396882725</v>
      </c>
      <c r="H11" s="4">
        <f t="shared" si="5"/>
        <v>0.19074647710503706</v>
      </c>
    </row>
    <row r="12" spans="1:8" x14ac:dyDescent="0.3">
      <c r="F12" s="5" t="s">
        <v>20</v>
      </c>
      <c r="G12" s="6">
        <f>SUM(G2:G11)</f>
        <v>2.4964234822462661</v>
      </c>
      <c r="H12" s="6">
        <f>SUM(H2:H11)</f>
        <v>1.1987833439483842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0.3134357651775373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0.67721216656051619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0.33839999999999998</v>
      </c>
    </row>
    <row r="23" spans="1:2" x14ac:dyDescent="0.3">
      <c r="A23" t="s">
        <v>11</v>
      </c>
      <c r="B23">
        <v>0.68920000000000003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0.46652532584063544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4AD0-DC8C-4F8F-B94E-BE77430FB0FE}">
  <dimension ref="A1:H25"/>
  <sheetViews>
    <sheetView workbookViewId="0">
      <selection activeCell="D2" sqref="D2:D11"/>
    </sheetView>
  </sheetViews>
  <sheetFormatPr defaultRowHeight="14.4" x14ac:dyDescent="0.3"/>
  <cols>
    <col min="1" max="1" width="17.88671875" customWidth="1"/>
    <col min="2" max="2" width="19.77734375" customWidth="1"/>
    <col min="3" max="3" width="18" customWidth="1"/>
    <col min="4" max="4" width="20" customWidth="1"/>
    <col min="5" max="5" width="19" customWidth="1"/>
    <col min="7" max="7" width="17.5546875" customWidth="1"/>
    <col min="8" max="8" width="17.777343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0.48134560000000004</v>
      </c>
      <c r="F2" s="4">
        <f>(((D2-E2)^2)/2)</f>
        <v>3.2922421827345477E-2</v>
      </c>
      <c r="G2" s="4">
        <f>-(D2-E2)</f>
        <v>0.25660250126351253</v>
      </c>
      <c r="H2" s="4">
        <f>(-(D2-E2)*C2)</f>
        <v>6.3637420313351109E-2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0.58428000000000002</v>
      </c>
      <c r="F3" s="4">
        <f t="shared" ref="F3:F11" si="3">(((D3-E3)^2)/2)</f>
        <v>6.0552392573920476E-4</v>
      </c>
      <c r="G3" s="4">
        <f t="shared" ref="G3:G11" si="4">-(D3-E3)</f>
        <v>3.4800112808414996E-2</v>
      </c>
      <c r="H3" s="4">
        <f t="shared" ref="H3:H11" si="5">(-(D3-E3)*C3)</f>
        <v>1.3920045123365999E-2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0.64387360000000005</v>
      </c>
      <c r="F4" s="4">
        <f t="shared" si="3"/>
        <v>3.2640137968660568E-2</v>
      </c>
      <c r="G4" s="4">
        <f t="shared" si="4"/>
        <v>0.25550005075796195</v>
      </c>
      <c r="H4" s="4">
        <f t="shared" si="5"/>
        <v>0.12468402476988542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0.73326400000000003</v>
      </c>
      <c r="F5" s="4">
        <f t="shared" si="3"/>
        <v>2.0743946348400117E-2</v>
      </c>
      <c r="G5" s="4">
        <f t="shared" si="4"/>
        <v>0.20368576949998307</v>
      </c>
      <c r="H5" s="4">
        <f t="shared" si="5"/>
        <v>0.12628517708998951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0.31340000000000001</v>
      </c>
      <c r="F6" s="4">
        <f t="shared" si="3"/>
        <v>4.9079359447959714E-2</v>
      </c>
      <c r="G6" s="4">
        <f t="shared" si="4"/>
        <v>0.31330291874784605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0.57344480000000009</v>
      </c>
      <c r="F7" s="4">
        <f t="shared" si="3"/>
        <v>0.11341024999352844</v>
      </c>
      <c r="G7" s="4">
        <f t="shared" si="4"/>
        <v>0.47625675846864041</v>
      </c>
      <c r="H7" s="4">
        <f t="shared" si="5"/>
        <v>0.18288259525195791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0.99060000000000004</v>
      </c>
      <c r="F8" s="4">
        <f t="shared" si="3"/>
        <v>4.5097276155006278E-5</v>
      </c>
      <c r="G8" s="4">
        <f t="shared" si="4"/>
        <v>-9.4970812521538717E-3</v>
      </c>
      <c r="H8" s="4">
        <f t="shared" si="5"/>
        <v>-9.4970812521538717E-3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0.99060000000000004</v>
      </c>
      <c r="F9" s="4">
        <f t="shared" si="3"/>
        <v>7.3574277040132613E-2</v>
      </c>
      <c r="G9" s="4">
        <f t="shared" si="4"/>
        <v>0.38359947090717583</v>
      </c>
      <c r="H9" s="4">
        <f t="shared" si="5"/>
        <v>0.38359947090717583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0.48947200000000002</v>
      </c>
      <c r="F10" s="4">
        <f t="shared" si="3"/>
        <v>4.3259428222519845E-3</v>
      </c>
      <c r="G10" s="4">
        <f t="shared" si="4"/>
        <v>-9.3015512923941723E-2</v>
      </c>
      <c r="H10" s="4">
        <f t="shared" si="5"/>
        <v>-2.4184033360224851E-2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0.63845600000000002</v>
      </c>
      <c r="F11" s="4">
        <f t="shared" si="3"/>
        <v>6.7208226294925191E-2</v>
      </c>
      <c r="G11" s="4">
        <f t="shared" si="4"/>
        <v>0.36662849396882724</v>
      </c>
      <c r="H11" s="4">
        <f t="shared" si="5"/>
        <v>0.17598167710503707</v>
      </c>
    </row>
    <row r="12" spans="1:8" x14ac:dyDescent="0.3">
      <c r="F12" s="5" t="s">
        <v>20</v>
      </c>
      <c r="G12" s="6">
        <f>SUM(G2:G11)</f>
        <v>2.1878634822462661</v>
      </c>
      <c r="H12" s="6">
        <f>SUM(H2:H11)</f>
        <v>1.0373092959483841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0.29152136517753735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0.66682690704051617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0.31340000000000001</v>
      </c>
    </row>
    <row r="23" spans="1:2" x14ac:dyDescent="0.3">
      <c r="A23" t="s">
        <v>11</v>
      </c>
      <c r="B23">
        <v>0.67720000000000002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0.39455518294509828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AD41-66FA-4DFF-92D3-D4ACF2C5AC78}">
  <dimension ref="A1:H25"/>
  <sheetViews>
    <sheetView workbookViewId="0">
      <selection activeCell="C6" sqref="C6"/>
    </sheetView>
  </sheetViews>
  <sheetFormatPr defaultRowHeight="14.4" x14ac:dyDescent="0.3"/>
  <cols>
    <col min="1" max="1" width="14.6640625" customWidth="1"/>
    <col min="2" max="2" width="13.77734375" customWidth="1"/>
    <col min="3" max="3" width="15.77734375" customWidth="1"/>
    <col min="4" max="4" width="20.109375" customWidth="1"/>
    <col min="5" max="5" width="15.5546875" customWidth="1"/>
    <col min="7" max="7" width="15.5546875" customWidth="1"/>
    <col min="8" max="8" width="20.88671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0.45686640000000001</v>
      </c>
      <c r="F2" s="4">
        <f>(((D2-E2)^2)/2)</f>
        <v>2.6940613494735692E-2</v>
      </c>
      <c r="G2" s="4">
        <f>-(D2-E2)</f>
        <v>0.23212330126351249</v>
      </c>
      <c r="H2" s="4">
        <f>(-(D2-E2)*C2)</f>
        <v>5.7566578713351101E-2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0.55821999999999994</v>
      </c>
      <c r="F3" s="4">
        <f t="shared" ref="F3:F11" si="3">(((D3-E3)^2)/2)</f>
        <v>3.8194785951909207E-5</v>
      </c>
      <c r="G3" s="4">
        <f t="shared" ref="G3:G11" si="4">-(D3-E3)</f>
        <v>8.7401128084149127E-3</v>
      </c>
      <c r="H3" s="4">
        <f t="shared" ref="H3:H11" si="5">(-(D3-E3)*C3)</f>
        <v>3.4960451233659652E-3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0.61689839999999996</v>
      </c>
      <c r="F4" s="4">
        <f t="shared" si="3"/>
        <v>2.6111803706974371E-2</v>
      </c>
      <c r="G4" s="4">
        <f t="shared" si="4"/>
        <v>0.22852485075796186</v>
      </c>
      <c r="H4" s="4">
        <f t="shared" si="5"/>
        <v>0.11152012716988538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0.70491599999999988</v>
      </c>
      <c r="F5" s="4">
        <f t="shared" si="3"/>
        <v>1.537166670661457E-2</v>
      </c>
      <c r="G5" s="4">
        <f t="shared" si="4"/>
        <v>0.17533776949998292</v>
      </c>
      <c r="H5" s="4">
        <f t="shared" si="5"/>
        <v>0.10870941708998941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0.29149999999999998</v>
      </c>
      <c r="F6" s="4">
        <f t="shared" si="3"/>
        <v>4.2457830527381876E-2</v>
      </c>
      <c r="G6" s="4">
        <f t="shared" si="4"/>
        <v>0.29140291874784602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0.54755120000000002</v>
      </c>
      <c r="F7" s="4">
        <f t="shared" si="3"/>
        <v>0.10141348725292482</v>
      </c>
      <c r="G7" s="4">
        <f t="shared" si="4"/>
        <v>0.45036315846864033</v>
      </c>
      <c r="H7" s="4">
        <f t="shared" si="5"/>
        <v>0.17293945285195789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0.95829999999999993</v>
      </c>
      <c r="F8" s="4">
        <f t="shared" si="3"/>
        <v>8.7349800059958083E-4</v>
      </c>
      <c r="G8" s="4">
        <f t="shared" si="4"/>
        <v>-4.1797081252153978E-2</v>
      </c>
      <c r="H8" s="4">
        <f t="shared" si="5"/>
        <v>-4.1797081252153978E-2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0.95829999999999993</v>
      </c>
      <c r="F9" s="4">
        <f t="shared" si="3"/>
        <v>6.1705659129830802E-2</v>
      </c>
      <c r="G9" s="4">
        <f t="shared" si="4"/>
        <v>0.35129947090717573</v>
      </c>
      <c r="H9" s="4">
        <f t="shared" si="5"/>
        <v>0.35129947090717573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0.46486799999999995</v>
      </c>
      <c r="F10" s="4">
        <f t="shared" si="3"/>
        <v>6.9171749102326556E-3</v>
      </c>
      <c r="G10" s="4">
        <f t="shared" si="4"/>
        <v>-0.11761951292394179</v>
      </c>
      <c r="H10" s="4">
        <f t="shared" si="5"/>
        <v>-3.0581073360224868E-2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0.611564</v>
      </c>
      <c r="F11" s="4">
        <f t="shared" si="3"/>
        <v>5.7710442667115482E-2</v>
      </c>
      <c r="G11" s="4">
        <f t="shared" si="4"/>
        <v>0.33973649396882721</v>
      </c>
      <c r="H11" s="4">
        <f t="shared" si="5"/>
        <v>0.16307351710503706</v>
      </c>
    </row>
    <row r="12" spans="1:8" x14ac:dyDescent="0.3">
      <c r="F12" s="5" t="s">
        <v>20</v>
      </c>
      <c r="G12" s="6">
        <f>SUM(G2:G11)</f>
        <v>1.9181114822462655</v>
      </c>
      <c r="H12" s="6">
        <f>SUM(H2:H11)</f>
        <v>0.89622645434838366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0.27231888517753733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0.65783773545651614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0.29149999999999998</v>
      </c>
    </row>
    <row r="23" spans="1:2" x14ac:dyDescent="0.3">
      <c r="A23" t="s">
        <v>11</v>
      </c>
      <c r="B23">
        <v>0.66679999999999995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0.33954037118236174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3A0D-4376-4A45-A05B-85475916A4F0}">
  <dimension ref="A1:H25"/>
  <sheetViews>
    <sheetView workbookViewId="0">
      <selection activeCell="D22" sqref="D22"/>
    </sheetView>
  </sheetViews>
  <sheetFormatPr defaultRowHeight="14.4" x14ac:dyDescent="0.3"/>
  <cols>
    <col min="1" max="1" width="12.77734375" customWidth="1"/>
    <col min="2" max="2" width="16.21875" customWidth="1"/>
    <col min="3" max="3" width="16.5546875" customWidth="1"/>
    <col min="4" max="4" width="17.6640625" customWidth="1"/>
    <col min="5" max="5" width="14.5546875" customWidth="1"/>
    <col min="7" max="7" width="16.33203125" customWidth="1"/>
    <col min="8" max="8" width="21.3320312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((A2-1100)/(1350))</f>
        <v>0.22962962962962963</v>
      </c>
      <c r="D2" s="4">
        <f>((B2-199000)/(206000))</f>
        <v>0.22475728155339805</v>
      </c>
      <c r="E2" s="4">
        <f>B$22+B$23*C2</f>
        <v>0.42335037037037038</v>
      </c>
      <c r="F2" s="4">
        <f>(((D2-E2)^2)/2)</f>
        <v>1.9719607462932928E-2</v>
      </c>
      <c r="G2" s="4">
        <f>-(D2-E2)</f>
        <v>0.19859308881697232</v>
      </c>
      <c r="H2" s="4">
        <f>(-(D2-E2)*C2)</f>
        <v>4.5602857432045493E-2</v>
      </c>
    </row>
    <row r="3" spans="1:8" x14ac:dyDescent="0.3">
      <c r="A3" s="1">
        <v>1600</v>
      </c>
      <c r="B3" s="1">
        <v>312200</v>
      </c>
      <c r="C3" s="4">
        <f t="shared" ref="C3:C11" si="0">((A3-1100)/(1350))</f>
        <v>0.37037037037037035</v>
      </c>
      <c r="D3" s="4">
        <f t="shared" ref="D3:D11" si="1">((B3-199000)/(206000))</f>
        <v>0.54951456310679614</v>
      </c>
      <c r="E3" s="4">
        <f t="shared" ref="E3:E11" si="2">B$22+B$23*C3</f>
        <v>0.51592962962962963</v>
      </c>
      <c r="F3" s="4">
        <f t="shared" ref="F3:F11" si="3">(((D3-E3)^2)/2)</f>
        <v>5.6397387833284998E-4</v>
      </c>
      <c r="G3" s="4">
        <f t="shared" ref="G3:G11" si="4">-(D3-E3)</f>
        <v>-3.3584933477166512E-2</v>
      </c>
      <c r="H3" s="4">
        <f t="shared" ref="H3:H11" si="5">(-(D3-E3)*C3)</f>
        <v>-1.2438864250802411E-2</v>
      </c>
    </row>
    <row r="4" spans="1:8" x14ac:dyDescent="0.3">
      <c r="A4" s="1">
        <v>1710</v>
      </c>
      <c r="B4" s="1">
        <v>279010</v>
      </c>
      <c r="C4" s="4">
        <f t="shared" si="0"/>
        <v>0.45185185185185184</v>
      </c>
      <c r="D4" s="4">
        <f t="shared" si="1"/>
        <v>0.38839805825242718</v>
      </c>
      <c r="E4" s="4">
        <f t="shared" si="2"/>
        <v>0.56952814814814823</v>
      </c>
      <c r="F4" s="4">
        <f t="shared" si="3"/>
        <v>1.6404054732815993E-2</v>
      </c>
      <c r="G4" s="4">
        <f t="shared" si="4"/>
        <v>0.18113008989572105</v>
      </c>
      <c r="H4" s="4">
        <f t="shared" si="5"/>
        <v>8.1843966545473948E-2</v>
      </c>
    </row>
    <row r="5" spans="1:8" x14ac:dyDescent="0.3">
      <c r="A5" s="1">
        <v>1875</v>
      </c>
      <c r="B5" s="1">
        <v>308100</v>
      </c>
      <c r="C5" s="4">
        <f t="shared" si="0"/>
        <v>0.57407407407407407</v>
      </c>
      <c r="D5" s="4">
        <f t="shared" si="1"/>
        <v>0.5296116504854369</v>
      </c>
      <c r="E5" s="4">
        <f t="shared" si="2"/>
        <v>0.64992592592592602</v>
      </c>
      <c r="F5" s="4">
        <f t="shared" si="3"/>
        <v>7.2377624373849408E-3</v>
      </c>
      <c r="G5" s="4">
        <f t="shared" si="4"/>
        <v>0.12031427544048912</v>
      </c>
      <c r="H5" s="4">
        <f t="shared" si="5"/>
        <v>6.9069306271391906E-2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9.7087378640776706E-5</v>
      </c>
      <c r="E6" s="4">
        <f t="shared" si="2"/>
        <v>0.27229999999999999</v>
      </c>
      <c r="F6" s="4">
        <f t="shared" si="3"/>
        <v>3.704721281977566E-2</v>
      </c>
      <c r="G6" s="4">
        <f t="shared" si="4"/>
        <v>0.27220291262135921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0.35555555555555557</v>
      </c>
      <c r="D7" s="4">
        <f t="shared" si="1"/>
        <v>9.7194174757281551E-2</v>
      </c>
      <c r="E7" s="4">
        <f t="shared" si="2"/>
        <v>0.50618444444444444</v>
      </c>
      <c r="F7" s="4">
        <f t="shared" si="3"/>
        <v>8.3636520349389121E-2</v>
      </c>
      <c r="G7" s="4">
        <f t="shared" si="4"/>
        <v>0.4089902696871629</v>
      </c>
      <c r="H7" s="4">
        <f t="shared" si="5"/>
        <v>0.1454187625554357</v>
      </c>
    </row>
    <row r="8" spans="1:8" x14ac:dyDescent="0.3">
      <c r="A8" s="1">
        <v>2350</v>
      </c>
      <c r="B8" s="1">
        <v>405033</v>
      </c>
      <c r="C8" s="4">
        <f t="shared" si="0"/>
        <v>0.92592592592592593</v>
      </c>
      <c r="D8" s="4">
        <f t="shared" si="1"/>
        <v>1.0001601941747573</v>
      </c>
      <c r="E8" s="4">
        <f t="shared" si="2"/>
        <v>0.88137407407407409</v>
      </c>
      <c r="F8" s="4">
        <f t="shared" si="3"/>
        <v>7.0550711642869707E-3</v>
      </c>
      <c r="G8" s="4">
        <f t="shared" si="4"/>
        <v>-0.11878612010068323</v>
      </c>
      <c r="H8" s="4">
        <f t="shared" si="5"/>
        <v>-0.10998714824137337</v>
      </c>
    </row>
    <row r="9" spans="1:8" x14ac:dyDescent="0.3">
      <c r="A9" s="1">
        <v>2350</v>
      </c>
      <c r="B9" s="1">
        <v>324050</v>
      </c>
      <c r="C9" s="4">
        <f t="shared" si="0"/>
        <v>0.92592592592592593</v>
      </c>
      <c r="D9" s="4">
        <f t="shared" si="1"/>
        <v>0.60703883495145627</v>
      </c>
      <c r="E9" s="4">
        <f t="shared" si="2"/>
        <v>0.88137407407407409</v>
      </c>
      <c r="F9" s="4">
        <f t="shared" si="3"/>
        <v>3.7629911712231949E-2</v>
      </c>
      <c r="G9" s="4">
        <f t="shared" si="4"/>
        <v>0.27433523912261781</v>
      </c>
      <c r="H9" s="4">
        <f t="shared" si="5"/>
        <v>0.25401411029872017</v>
      </c>
    </row>
    <row r="10" spans="1:8" x14ac:dyDescent="0.3">
      <c r="A10" s="1">
        <v>1425</v>
      </c>
      <c r="B10" s="1">
        <v>319000</v>
      </c>
      <c r="C10" s="4">
        <f t="shared" si="0"/>
        <v>0.24074074074074073</v>
      </c>
      <c r="D10" s="4">
        <f t="shared" si="1"/>
        <v>0.58252427184466016</v>
      </c>
      <c r="E10" s="4">
        <f t="shared" si="2"/>
        <v>0.43065925925925924</v>
      </c>
      <c r="F10" s="4">
        <f t="shared" si="3"/>
        <v>1.153149102378199E-2</v>
      </c>
      <c r="G10" s="4">
        <f t="shared" si="4"/>
        <v>-0.15186501258540092</v>
      </c>
      <c r="H10" s="4">
        <f t="shared" si="5"/>
        <v>-3.6560095622411332E-2</v>
      </c>
    </row>
    <row r="11" spans="1:8" x14ac:dyDescent="0.3">
      <c r="A11" s="1">
        <v>1700</v>
      </c>
      <c r="B11" s="1">
        <v>255000</v>
      </c>
      <c r="C11" s="4">
        <f t="shared" si="0"/>
        <v>0.44444444444444442</v>
      </c>
      <c r="D11" s="4">
        <f t="shared" si="1"/>
        <v>0.27184466019417475</v>
      </c>
      <c r="E11" s="4">
        <f t="shared" si="2"/>
        <v>0.56465555555555547</v>
      </c>
      <c r="F11" s="4">
        <f t="shared" si="3"/>
        <v>4.2869110221166726E-2</v>
      </c>
      <c r="G11" s="4">
        <f t="shared" si="4"/>
        <v>0.29281089536138072</v>
      </c>
      <c r="H11" s="4">
        <f t="shared" si="5"/>
        <v>0.1301381757161692</v>
      </c>
    </row>
    <row r="12" spans="1:8" x14ac:dyDescent="0.3">
      <c r="F12" s="5" t="s">
        <v>20</v>
      </c>
      <c r="G12" s="6">
        <f>SUM(G2:G11)</f>
        <v>1.4441407047824524</v>
      </c>
      <c r="H12" s="6">
        <f>SUM(H2:H11)</f>
        <v>0.56710107070464932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0.25785859295217545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0.6521289892929536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0.27229999999999999</v>
      </c>
    </row>
    <row r="23" spans="1:2" x14ac:dyDescent="0.3">
      <c r="A23" t="s">
        <v>11</v>
      </c>
      <c r="B23">
        <v>0.65780000000000005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0.26369471580209913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BD96-02E2-4EF2-986C-D42CE9C63E41}">
  <dimension ref="A1:H25"/>
  <sheetViews>
    <sheetView workbookViewId="0">
      <selection activeCell="B25" sqref="B25"/>
    </sheetView>
  </sheetViews>
  <sheetFormatPr defaultRowHeight="14.4" x14ac:dyDescent="0.3"/>
  <cols>
    <col min="1" max="1" width="16.77734375" customWidth="1"/>
    <col min="2" max="2" width="15.77734375" customWidth="1"/>
    <col min="3" max="3" width="16.33203125" customWidth="1"/>
    <col min="4" max="4" width="16" customWidth="1"/>
    <col min="5" max="5" width="17.33203125" customWidth="1"/>
    <col min="7" max="7" width="16.88671875" customWidth="1"/>
    <col min="8" max="8" width="19.218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0.41962080000000002</v>
      </c>
      <c r="F2" s="4">
        <f>(((D2-E2)^2)/2)</f>
        <v>1.8988659224875411E-2</v>
      </c>
      <c r="G2" s="4">
        <f>-(D2-E2)</f>
        <v>0.1948777012635125</v>
      </c>
      <c r="H2" s="4">
        <f>(-(D2-E2)*C2)</f>
        <v>4.8329669913351102E-2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0.51873999999999998</v>
      </c>
      <c r="F3" s="4">
        <f t="shared" ref="F3:F11" si="3">(((D3-E3)^2)/2)</f>
        <v>4.7247033227568722E-4</v>
      </c>
      <c r="G3" s="4">
        <f t="shared" ref="G3:G11" si="4">-(D3-E3)</f>
        <v>-3.0739887191585047E-2</v>
      </c>
      <c r="H3" s="4">
        <f t="shared" ref="H3:H11" si="5">(-(D3-E3)*C3)</f>
        <v>-1.229595487663402E-2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0.57612479999999999</v>
      </c>
      <c r="F4" s="4">
        <f t="shared" si="3"/>
        <v>1.7625266080589543E-2</v>
      </c>
      <c r="G4" s="4">
        <f t="shared" si="4"/>
        <v>0.1877512507579619</v>
      </c>
      <c r="H4" s="4">
        <f t="shared" si="5"/>
        <v>9.1622610369885407E-2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0.66220199999999996</v>
      </c>
      <c r="F5" s="4">
        <f t="shared" si="3"/>
        <v>8.7945321181923108E-3</v>
      </c>
      <c r="G5" s="4">
        <f t="shared" si="4"/>
        <v>0.132623769499983</v>
      </c>
      <c r="H5" s="4">
        <f t="shared" si="5"/>
        <v>8.2226737089989455E-2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0.25790000000000002</v>
      </c>
      <c r="F6" s="4">
        <f t="shared" si="3"/>
        <v>3.3231172457454258E-2</v>
      </c>
      <c r="G6" s="4">
        <f t="shared" si="4"/>
        <v>0.25780291874784605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0.50830640000000005</v>
      </c>
      <c r="F7" s="4">
        <f t="shared" si="3"/>
        <v>8.4509152334974746E-2</v>
      </c>
      <c r="G7" s="4">
        <f t="shared" si="4"/>
        <v>0.41111835846864037</v>
      </c>
      <c r="H7" s="4">
        <f t="shared" si="5"/>
        <v>0.1578694496519579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0.91</v>
      </c>
      <c r="F8" s="4">
        <f t="shared" si="3"/>
        <v>4.0587420250786091E-3</v>
      </c>
      <c r="G8" s="4">
        <f t="shared" si="4"/>
        <v>-9.0097081252153877E-2</v>
      </c>
      <c r="H8" s="4">
        <f t="shared" si="5"/>
        <v>-9.0097081252153877E-2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0.91</v>
      </c>
      <c r="F9" s="4">
        <f t="shared" si="3"/>
        <v>4.5904339685014242E-2</v>
      </c>
      <c r="G9" s="4">
        <f t="shared" si="4"/>
        <v>0.30299947090717583</v>
      </c>
      <c r="H9" s="4">
        <f t="shared" si="5"/>
        <v>0.30299947090717583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0.42744599999999999</v>
      </c>
      <c r="F10" s="4">
        <f t="shared" si="3"/>
        <v>1.2018935364872398E-2</v>
      </c>
      <c r="G10" s="4">
        <f t="shared" si="4"/>
        <v>-0.15504151292394175</v>
      </c>
      <c r="H10" s="4">
        <f t="shared" si="5"/>
        <v>-4.0310793360224854E-2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0.57090799999999997</v>
      </c>
      <c r="F11" s="4">
        <f t="shared" si="3"/>
        <v>4.472457093631884E-2</v>
      </c>
      <c r="G11" s="4">
        <f t="shared" si="4"/>
        <v>0.29908049396882719</v>
      </c>
      <c r="H11" s="4">
        <f t="shared" si="5"/>
        <v>0.14355863710503705</v>
      </c>
    </row>
    <row r="12" spans="1:8" x14ac:dyDescent="0.3">
      <c r="F12" s="5" t="s">
        <v>20</v>
      </c>
      <c r="G12" s="6">
        <f>SUM(G2:G11)</f>
        <v>1.5103754822462663</v>
      </c>
      <c r="H12" s="6">
        <f>SUM(H2:H11)</f>
        <v>0.68390274554838404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0.24279624517753737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0.6452609725445162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0.25790000000000002</v>
      </c>
    </row>
    <row r="23" spans="1:2" x14ac:dyDescent="0.3">
      <c r="A23" t="s">
        <v>11</v>
      </c>
      <c r="B23">
        <v>0.65210000000000001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0.27032784055964604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4848-9F1A-4067-BC7B-7BB710EFE33C}">
  <dimension ref="A1:H25"/>
  <sheetViews>
    <sheetView workbookViewId="0">
      <selection activeCell="E20" sqref="E20"/>
    </sheetView>
  </sheetViews>
  <sheetFormatPr defaultRowHeight="14.4" x14ac:dyDescent="0.3"/>
  <cols>
    <col min="1" max="1" width="14.6640625" customWidth="1"/>
    <col min="2" max="2" width="17.21875" customWidth="1"/>
    <col min="3" max="3" width="16.109375" customWidth="1"/>
    <col min="4" max="4" width="19.109375" customWidth="1"/>
    <col min="5" max="5" width="18" customWidth="1"/>
    <col min="7" max="7" width="15.6640625" customWidth="1"/>
    <col min="8" max="8" width="20.1093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0.40283439999999998</v>
      </c>
      <c r="F2" s="4">
        <f>(((D2-E2)^2)/2)</f>
        <v>1.585825579286558E-2</v>
      </c>
      <c r="G2" s="4">
        <f>-(D2-E2)</f>
        <v>0.17809130126351247</v>
      </c>
      <c r="H2" s="4">
        <f>(-(D2-E2)*C2)</f>
        <v>4.4166642713351092E-2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0.50092000000000003</v>
      </c>
      <c r="F3" s="4">
        <f t="shared" ref="F3:F11" si="3">(((D3-E3)^2)/2)</f>
        <v>1.1790313220297302E-3</v>
      </c>
      <c r="G3" s="4">
        <f t="shared" ref="G3:G11" si="4">-(D3-E3)</f>
        <v>-4.8559887191584994E-2</v>
      </c>
      <c r="H3" s="4">
        <f t="shared" ref="H3:H11" si="5">(-(D3-E3)*C3)</f>
        <v>-1.9423954876633998E-2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0.55770639999999994</v>
      </c>
      <c r="F4" s="4">
        <f t="shared" si="3"/>
        <v>1.4336807172909088E-2</v>
      </c>
      <c r="G4" s="4">
        <f t="shared" si="4"/>
        <v>0.16933285075796184</v>
      </c>
      <c r="H4" s="4">
        <f t="shared" si="5"/>
        <v>8.2634431169885378E-2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0.64288599999999996</v>
      </c>
      <c r="F5" s="4">
        <f t="shared" si="3"/>
        <v>6.4193253145306394E-3</v>
      </c>
      <c r="G5" s="4">
        <f t="shared" si="4"/>
        <v>0.113307769499983</v>
      </c>
      <c r="H5" s="4">
        <f t="shared" si="5"/>
        <v>7.0250817089989467E-2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0.24279999999999999</v>
      </c>
      <c r="F6" s="4">
        <f t="shared" si="3"/>
        <v>2.9452353384361769E-2</v>
      </c>
      <c r="G6" s="4">
        <f t="shared" si="4"/>
        <v>0.242702918747846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0.49059520000000001</v>
      </c>
      <c r="F7" s="4">
        <f t="shared" si="3"/>
        <v>7.7384596167184946E-2</v>
      </c>
      <c r="G7" s="4">
        <f t="shared" si="4"/>
        <v>0.39340715846864033</v>
      </c>
      <c r="H7" s="4">
        <f t="shared" si="5"/>
        <v>0.15106834885195788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0.8881</v>
      </c>
      <c r="F8" s="4">
        <f t="shared" si="3"/>
        <v>6.2716731045007823E-3</v>
      </c>
      <c r="G8" s="4">
        <f t="shared" si="4"/>
        <v>-0.11199708125215391</v>
      </c>
      <c r="H8" s="4">
        <f t="shared" si="5"/>
        <v>-0.11199708125215391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0.8881</v>
      </c>
      <c r="F9" s="4">
        <f t="shared" si="3"/>
        <v>3.9508456272147087E-2</v>
      </c>
      <c r="G9" s="4">
        <f t="shared" si="4"/>
        <v>0.2810994709071758</v>
      </c>
      <c r="H9" s="4">
        <f t="shared" si="5"/>
        <v>0.2810994709071758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0.410578</v>
      </c>
      <c r="F10" s="4">
        <f t="shared" si="3"/>
        <v>1.4776440316873446E-2</v>
      </c>
      <c r="G10" s="4">
        <f t="shared" si="4"/>
        <v>-0.17190951292394174</v>
      </c>
      <c r="H10" s="4">
        <f t="shared" si="5"/>
        <v>-4.4696473360224857E-2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0.55254399999999992</v>
      </c>
      <c r="F11" s="4">
        <f t="shared" si="3"/>
        <v>3.9400874993075284E-2</v>
      </c>
      <c r="G11" s="4">
        <f t="shared" si="4"/>
        <v>0.28071649396882714</v>
      </c>
      <c r="H11" s="4">
        <f t="shared" si="5"/>
        <v>0.13474391710503703</v>
      </c>
    </row>
    <row r="12" spans="1:8" x14ac:dyDescent="0.3">
      <c r="F12" s="5" t="s">
        <v>20</v>
      </c>
      <c r="G12" s="6">
        <f>SUM(G2:G11)</f>
        <v>1.3261914822462657</v>
      </c>
      <c r="H12" s="6">
        <f>SUM(H2:H11)</f>
        <v>0.58784611834838385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0.22953808517753732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0.6394215388165162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0.24279999999999999</v>
      </c>
    </row>
    <row r="23" spans="1:2" x14ac:dyDescent="0.3">
      <c r="A23" t="s">
        <v>11</v>
      </c>
      <c r="B23">
        <v>0.64529999999999998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0.24458781384047834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1542-BF44-4F6D-85D3-F939F0E74950}">
  <dimension ref="A1:H25"/>
  <sheetViews>
    <sheetView workbookViewId="0">
      <selection activeCell="D2" sqref="D2:D11"/>
    </sheetView>
  </sheetViews>
  <sheetFormatPr defaultRowHeight="14.4" x14ac:dyDescent="0.3"/>
  <cols>
    <col min="1" max="1" width="16.109375" customWidth="1"/>
    <col min="2" max="2" width="16" customWidth="1"/>
    <col min="3" max="3" width="22" customWidth="1"/>
    <col min="4" max="4" width="21.109375" customWidth="1"/>
    <col min="5" max="5" width="16.109375" customWidth="1"/>
    <col min="7" max="7" width="19" customWidth="1"/>
    <col min="8" max="8" width="20.77734375" customWidth="1"/>
  </cols>
  <sheetData>
    <row r="1" spans="1:8" x14ac:dyDescent="0.3">
      <c r="A1" s="1" t="s">
        <v>0</v>
      </c>
      <c r="B1" s="1" t="s">
        <v>1</v>
      </c>
      <c r="C1" s="2" t="s">
        <v>5</v>
      </c>
      <c r="D1" t="s">
        <v>6</v>
      </c>
      <c r="E1" t="s">
        <v>9</v>
      </c>
      <c r="F1" t="s">
        <v>13</v>
      </c>
      <c r="G1" t="s">
        <v>18</v>
      </c>
      <c r="H1" t="s">
        <v>19</v>
      </c>
    </row>
    <row r="2" spans="1:8" x14ac:dyDescent="0.3">
      <c r="A2" s="1">
        <v>1410</v>
      </c>
      <c r="B2" s="1">
        <v>245300</v>
      </c>
      <c r="C2" s="4">
        <f>((A2-1100)/(1250))</f>
        <v>0.248</v>
      </c>
      <c r="D2" s="4">
        <f>((B2-199000)/(206013))</f>
        <v>0.22474309873648751</v>
      </c>
      <c r="E2" s="4">
        <f>B$22+B$23*C2</f>
        <v>0.38807120000000001</v>
      </c>
      <c r="F2" s="4">
        <f>(((D2-E2)^2)/2)</f>
        <v>1.3338034331172095E-2</v>
      </c>
      <c r="G2" s="4">
        <f>-(D2-E2)</f>
        <v>0.16332810126351249</v>
      </c>
      <c r="H2" s="4">
        <f>(-(D2-E2)*C2)</f>
        <v>4.0505369113351099E-2</v>
      </c>
    </row>
    <row r="3" spans="1:8" x14ac:dyDescent="0.3">
      <c r="A3" s="1">
        <v>1600</v>
      </c>
      <c r="B3" s="1">
        <v>312200</v>
      </c>
      <c r="C3" s="4">
        <f t="shared" ref="C3:C11" si="0">((A3-1100)/(1250))</f>
        <v>0.4</v>
      </c>
      <c r="D3" s="4">
        <f t="shared" ref="D3:D11" si="1">((B3-199000)/(206013))</f>
        <v>0.54947988719158503</v>
      </c>
      <c r="E3" s="4">
        <f t="shared" ref="E3:E11" si="2">B$22+B$23*C3</f>
        <v>0.48526000000000002</v>
      </c>
      <c r="F3" s="4">
        <f t="shared" ref="F3:F11" si="3">(((D3-E3)^2)/2)</f>
        <v>2.0620969554499516E-3</v>
      </c>
      <c r="G3" s="4">
        <f t="shared" ref="G3:G11" si="4">-(D3-E3)</f>
        <v>-6.4219887191585001E-2</v>
      </c>
      <c r="H3" s="4">
        <f t="shared" ref="H3:H11" si="5">(-(D3-E3)*C3)</f>
        <v>-2.5687954876634E-2</v>
      </c>
    </row>
    <row r="4" spans="1:8" x14ac:dyDescent="0.3">
      <c r="A4" s="1">
        <v>1710</v>
      </c>
      <c r="B4" s="1">
        <v>279010</v>
      </c>
      <c r="C4" s="4">
        <f t="shared" si="0"/>
        <v>0.48799999999999999</v>
      </c>
      <c r="D4" s="4">
        <f t="shared" si="1"/>
        <v>0.3883735492420381</v>
      </c>
      <c r="E4" s="4">
        <f t="shared" si="2"/>
        <v>0.54152719999999999</v>
      </c>
      <c r="F4" s="4">
        <f t="shared" si="3"/>
        <v>1.172802037024588E-2</v>
      </c>
      <c r="G4" s="4">
        <f t="shared" si="4"/>
        <v>0.15315365075796189</v>
      </c>
      <c r="H4" s="4">
        <f t="shared" si="5"/>
        <v>7.4738981569885399E-2</v>
      </c>
    </row>
    <row r="5" spans="1:8" x14ac:dyDescent="0.3">
      <c r="A5" s="1">
        <v>1875</v>
      </c>
      <c r="B5" s="1">
        <v>308100</v>
      </c>
      <c r="C5" s="4">
        <f t="shared" si="0"/>
        <v>0.62</v>
      </c>
      <c r="D5" s="4">
        <f t="shared" si="1"/>
        <v>0.52957823050001696</v>
      </c>
      <c r="E5" s="4">
        <f t="shared" si="2"/>
        <v>0.62592800000000004</v>
      </c>
      <c r="F5" s="4">
        <f t="shared" si="3"/>
        <v>4.6416390413499351E-3</v>
      </c>
      <c r="G5" s="4">
        <f t="shared" si="4"/>
        <v>9.6349769499983084E-2</v>
      </c>
      <c r="H5" s="4">
        <f t="shared" si="5"/>
        <v>5.9736857089989513E-2</v>
      </c>
    </row>
    <row r="6" spans="1:8" x14ac:dyDescent="0.3">
      <c r="A6" s="1">
        <v>1100</v>
      </c>
      <c r="B6" s="1">
        <v>199020</v>
      </c>
      <c r="C6" s="4">
        <f t="shared" si="0"/>
        <v>0</v>
      </c>
      <c r="D6" s="4">
        <f t="shared" si="1"/>
        <v>9.7081252153990289E-5</v>
      </c>
      <c r="E6" s="4">
        <f t="shared" si="2"/>
        <v>0.22950000000000001</v>
      </c>
      <c r="F6" s="4">
        <f t="shared" si="3"/>
        <v>2.6312849565015423E-2</v>
      </c>
      <c r="G6" s="4">
        <f t="shared" si="4"/>
        <v>0.22940291874784602</v>
      </c>
      <c r="H6" s="4">
        <f t="shared" si="5"/>
        <v>0</v>
      </c>
    </row>
    <row r="7" spans="1:8" x14ac:dyDescent="0.3">
      <c r="A7" s="1">
        <v>1580</v>
      </c>
      <c r="B7" s="1">
        <v>219022</v>
      </c>
      <c r="C7" s="4">
        <f t="shared" si="0"/>
        <v>0.38400000000000001</v>
      </c>
      <c r="D7" s="4">
        <f t="shared" si="1"/>
        <v>9.7188041531359667E-2</v>
      </c>
      <c r="E7" s="4">
        <f t="shared" si="2"/>
        <v>0.4750296</v>
      </c>
      <c r="F7" s="4">
        <f t="shared" si="3"/>
        <v>7.1382121653005462E-2</v>
      </c>
      <c r="G7" s="4">
        <f t="shared" si="4"/>
        <v>0.37784155846864032</v>
      </c>
      <c r="H7" s="4">
        <f t="shared" si="5"/>
        <v>0.14509115845195789</v>
      </c>
    </row>
    <row r="8" spans="1:8" x14ac:dyDescent="0.3">
      <c r="A8" s="1">
        <v>2350</v>
      </c>
      <c r="B8" s="1">
        <v>405033</v>
      </c>
      <c r="C8" s="4">
        <f t="shared" si="0"/>
        <v>1</v>
      </c>
      <c r="D8" s="4">
        <f t="shared" si="1"/>
        <v>1.0000970812521539</v>
      </c>
      <c r="E8" s="4">
        <f t="shared" si="2"/>
        <v>0.86890000000000001</v>
      </c>
      <c r="F8" s="4">
        <f t="shared" si="3"/>
        <v>8.6063370645421359E-3</v>
      </c>
      <c r="G8" s="4">
        <f t="shared" si="4"/>
        <v>-0.1311970812521539</v>
      </c>
      <c r="H8" s="4">
        <f t="shared" si="5"/>
        <v>-0.1311970812521539</v>
      </c>
    </row>
    <row r="9" spans="1:8" x14ac:dyDescent="0.3">
      <c r="A9" s="1">
        <v>2350</v>
      </c>
      <c r="B9" s="1">
        <v>324050</v>
      </c>
      <c r="C9" s="4">
        <f t="shared" si="0"/>
        <v>1</v>
      </c>
      <c r="D9" s="4">
        <f t="shared" si="1"/>
        <v>0.6070005290928242</v>
      </c>
      <c r="E9" s="4">
        <f t="shared" si="2"/>
        <v>0.86890000000000001</v>
      </c>
      <c r="F9" s="4">
        <f t="shared" si="3"/>
        <v>3.4295666430729309E-2</v>
      </c>
      <c r="G9" s="4">
        <f t="shared" si="4"/>
        <v>0.2618994709071758</v>
      </c>
      <c r="H9" s="4">
        <f t="shared" si="5"/>
        <v>0.2618994709071758</v>
      </c>
    </row>
    <row r="10" spans="1:8" x14ac:dyDescent="0.3">
      <c r="A10" s="1">
        <v>1425</v>
      </c>
      <c r="B10" s="1">
        <v>319000</v>
      </c>
      <c r="C10" s="4">
        <f t="shared" si="0"/>
        <v>0.26</v>
      </c>
      <c r="D10" s="4">
        <f t="shared" si="1"/>
        <v>0.58248751292394174</v>
      </c>
      <c r="E10" s="4">
        <f t="shared" si="2"/>
        <v>0.39574399999999998</v>
      </c>
      <c r="F10" s="4">
        <f t="shared" si="3"/>
        <v>1.7436569809587202E-2</v>
      </c>
      <c r="G10" s="4">
        <f t="shared" si="4"/>
        <v>-0.18674351292394176</v>
      </c>
      <c r="H10" s="4">
        <f t="shared" si="5"/>
        <v>-4.8553313360224858E-2</v>
      </c>
    </row>
    <row r="11" spans="1:8" x14ac:dyDescent="0.3">
      <c r="A11" s="1">
        <v>1700</v>
      </c>
      <c r="B11" s="1">
        <v>255000</v>
      </c>
      <c r="C11" s="4">
        <f t="shared" si="0"/>
        <v>0.48</v>
      </c>
      <c r="D11" s="4">
        <f t="shared" si="1"/>
        <v>0.27182750603117278</v>
      </c>
      <c r="E11" s="4">
        <f t="shared" si="2"/>
        <v>0.536412</v>
      </c>
      <c r="F11" s="4">
        <f t="shared" si="3"/>
        <v>3.5002477224370186E-2</v>
      </c>
      <c r="G11" s="4">
        <f t="shared" si="4"/>
        <v>0.26458449396882722</v>
      </c>
      <c r="H11" s="4">
        <f t="shared" si="5"/>
        <v>0.12700055710503705</v>
      </c>
    </row>
    <row r="12" spans="1:8" x14ac:dyDescent="0.3">
      <c r="F12" s="5" t="s">
        <v>20</v>
      </c>
      <c r="G12" s="6">
        <f>SUM(G2:G11)</f>
        <v>1.1643994822462662</v>
      </c>
      <c r="H12" s="6">
        <f>SUM(H2:H11)</f>
        <v>0.50353404474838404</v>
      </c>
    </row>
    <row r="14" spans="1:8" x14ac:dyDescent="0.3">
      <c r="A14" t="s">
        <v>2</v>
      </c>
      <c r="B14">
        <f>MIN(A2,A11,A2:A11)</f>
        <v>1100</v>
      </c>
      <c r="D14" t="s">
        <v>15</v>
      </c>
      <c r="E14" s="3">
        <f>(B22 - (B24*G12))</f>
        <v>0.21785600517753734</v>
      </c>
    </row>
    <row r="15" spans="1:8" x14ac:dyDescent="0.3">
      <c r="A15" t="s">
        <v>3</v>
      </c>
      <c r="B15">
        <f>MAX(A2,A2:A11)</f>
        <v>2350</v>
      </c>
      <c r="D15" t="s">
        <v>16</v>
      </c>
      <c r="E15" s="3">
        <f>B23-(B24*H12)</f>
        <v>0.63436465955251609</v>
      </c>
    </row>
    <row r="16" spans="1:8" x14ac:dyDescent="0.3">
      <c r="A16" t="s">
        <v>4</v>
      </c>
      <c r="B16">
        <f>(B15-B14)</f>
        <v>1250</v>
      </c>
    </row>
    <row r="18" spans="1:2" x14ac:dyDescent="0.3">
      <c r="A18" t="s">
        <v>7</v>
      </c>
      <c r="B18">
        <f>MIN(B2:B11)</f>
        <v>199020</v>
      </c>
    </row>
    <row r="19" spans="1:2" x14ac:dyDescent="0.3">
      <c r="A19" t="s">
        <v>12</v>
      </c>
      <c r="B19">
        <f>MAX(B2:B11)</f>
        <v>405033</v>
      </c>
    </row>
    <row r="20" spans="1:2" x14ac:dyDescent="0.3">
      <c r="A20" t="s">
        <v>8</v>
      </c>
      <c r="B20">
        <f>(B19-B18)</f>
        <v>206013</v>
      </c>
    </row>
    <row r="22" spans="1:2" x14ac:dyDescent="0.3">
      <c r="A22" t="s">
        <v>10</v>
      </c>
      <c r="B22">
        <v>0.22950000000000001</v>
      </c>
    </row>
    <row r="23" spans="1:2" x14ac:dyDescent="0.3">
      <c r="A23" t="s">
        <v>11</v>
      </c>
      <c r="B23">
        <v>0.63939999999999997</v>
      </c>
    </row>
    <row r="24" spans="1:2" x14ac:dyDescent="0.3">
      <c r="A24" t="s">
        <v>17</v>
      </c>
      <c r="B24">
        <v>0.01</v>
      </c>
    </row>
    <row r="25" spans="1:2" x14ac:dyDescent="0.3">
      <c r="A25" t="s">
        <v>14</v>
      </c>
      <c r="B25" s="4">
        <f>SUM(F2:F11)</f>
        <v>0.22480581244546757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Iter1</vt:lpstr>
      <vt:lpstr>Iter2</vt:lpstr>
      <vt:lpstr>Iter3</vt:lpstr>
      <vt:lpstr>Iter4</vt:lpstr>
      <vt:lpstr>Iter5</vt:lpstr>
      <vt:lpstr>iter6</vt:lpstr>
      <vt:lpstr>Iter7</vt:lpstr>
      <vt:lpstr>iter8</vt:lpstr>
      <vt:lpstr>Iter9</vt:lpstr>
      <vt:lpstr>Iter10</vt:lpstr>
      <vt:lpstr>Iter11</vt:lpstr>
      <vt:lpstr>Iter12</vt:lpstr>
      <vt:lpstr>Iter13</vt:lpstr>
      <vt:lpstr>Iter14</vt:lpstr>
      <vt:lpstr>Iter15</vt:lpstr>
      <vt:lpstr>iter16</vt:lpstr>
      <vt:lpstr>Iter17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.</dc:creator>
  <cp:lastModifiedBy>Harshit Mittal</cp:lastModifiedBy>
  <dcterms:created xsi:type="dcterms:W3CDTF">2024-03-19T09:37:00Z</dcterms:created>
  <dcterms:modified xsi:type="dcterms:W3CDTF">2024-03-19T13:55:22Z</dcterms:modified>
</cp:coreProperties>
</file>