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ultivatec Work\Schemes\Farmer Offer app\"/>
    </mc:Choice>
  </mc:AlternateContent>
  <xr:revisionPtr revIDLastSave="0" documentId="8_{D5BAF3F9-3B48-4744-AF33-C38B52ED6920}" xr6:coauthVersionLast="47" xr6:coauthVersionMax="47" xr10:uidLastSave="{00000000-0000-0000-0000-000000000000}"/>
  <bookViews>
    <workbookView xWindow="-108" yWindow="-108" windowWidth="23256" windowHeight="12456" xr2:uid="{59A8D7AE-9CEA-4FA6-9AC6-C3A3697325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1" l="1"/>
  <c r="P22" i="1" s="1"/>
  <c r="G22" i="1"/>
  <c r="J22" i="1" s="1"/>
  <c r="F22" i="1"/>
  <c r="I22" i="1" s="1"/>
  <c r="E22" i="1"/>
  <c r="L22" i="1" s="1"/>
  <c r="O19" i="1"/>
  <c r="P19" i="1" s="1"/>
  <c r="E19" i="1"/>
  <c r="M19" i="1" s="1"/>
  <c r="O18" i="1"/>
  <c r="P18" i="1" s="1"/>
  <c r="G18" i="1"/>
  <c r="J18" i="1" s="1"/>
  <c r="F18" i="1"/>
  <c r="I18" i="1" s="1"/>
  <c r="E18" i="1"/>
  <c r="L18" i="1" s="1"/>
  <c r="O17" i="1"/>
  <c r="P17" i="1" s="1"/>
  <c r="G17" i="1"/>
  <c r="J17" i="1" s="1"/>
  <c r="F17" i="1"/>
  <c r="I17" i="1" s="1"/>
  <c r="E17" i="1"/>
  <c r="L17" i="1" s="1"/>
  <c r="O16" i="1"/>
  <c r="P16" i="1" s="1"/>
  <c r="G16" i="1"/>
  <c r="H16" i="1" s="1"/>
  <c r="F16" i="1"/>
  <c r="I16" i="1" s="1"/>
  <c r="E16" i="1"/>
  <c r="L16" i="1" s="1"/>
  <c r="O14" i="1"/>
  <c r="P14" i="1" s="1"/>
  <c r="L14" i="1"/>
  <c r="G14" i="1"/>
  <c r="J14" i="1" s="1"/>
  <c r="F14" i="1"/>
  <c r="I14" i="1" s="1"/>
  <c r="E14" i="1"/>
  <c r="O13" i="1"/>
  <c r="P13" i="1" s="1"/>
  <c r="E13" i="1"/>
  <c r="M13" i="1" s="1"/>
  <c r="O11" i="1"/>
  <c r="P11" i="1" s="1"/>
  <c r="L11" i="1"/>
  <c r="I11" i="1"/>
  <c r="G11" i="1"/>
  <c r="J11" i="1" s="1"/>
  <c r="K11" i="1" s="1"/>
  <c r="M11" i="1" s="1"/>
  <c r="F11" i="1"/>
  <c r="E11" i="1"/>
  <c r="O10" i="1"/>
  <c r="P10" i="1" s="1"/>
  <c r="G10" i="1"/>
  <c r="F10" i="1"/>
  <c r="I10" i="1" s="1"/>
  <c r="E10" i="1"/>
  <c r="L10" i="1" s="1"/>
  <c r="O7" i="1"/>
  <c r="P7" i="1" s="1"/>
  <c r="G7" i="1"/>
  <c r="J7" i="1" s="1"/>
  <c r="F7" i="1"/>
  <c r="I7" i="1" s="1"/>
  <c r="E7" i="1"/>
  <c r="L7" i="1" s="1"/>
  <c r="O6" i="1"/>
  <c r="P6" i="1" s="1"/>
  <c r="L6" i="1"/>
  <c r="J6" i="1"/>
  <c r="G6" i="1"/>
  <c r="H6" i="1" s="1"/>
  <c r="F6" i="1"/>
  <c r="I6" i="1" s="1"/>
  <c r="E6" i="1"/>
  <c r="O5" i="1"/>
  <c r="P5" i="1" s="1"/>
  <c r="L5" i="1"/>
  <c r="G5" i="1"/>
  <c r="J5" i="1" s="1"/>
  <c r="K5" i="1" s="1"/>
  <c r="M5" i="1" s="1"/>
  <c r="F5" i="1"/>
  <c r="I5" i="1" s="1"/>
  <c r="E5" i="1"/>
  <c r="O4" i="1"/>
  <c r="P4" i="1" s="1"/>
  <c r="G4" i="1"/>
  <c r="J4" i="1" s="1"/>
  <c r="F4" i="1"/>
  <c r="I4" i="1" s="1"/>
  <c r="E4" i="1"/>
  <c r="L4" i="1" s="1"/>
  <c r="O3" i="1"/>
  <c r="P3" i="1" s="1"/>
  <c r="L3" i="1"/>
  <c r="G3" i="1"/>
  <c r="J3" i="1" s="1"/>
  <c r="F3" i="1"/>
  <c r="H3" i="1" s="1"/>
  <c r="E3" i="1"/>
  <c r="O2" i="1"/>
  <c r="P2" i="1" s="1"/>
  <c r="L2" i="1"/>
  <c r="G2" i="1"/>
  <c r="J2" i="1" s="1"/>
  <c r="K2" i="1" s="1"/>
  <c r="M2" i="1" s="1"/>
  <c r="F2" i="1"/>
  <c r="I2" i="1" s="1"/>
  <c r="E2" i="1"/>
  <c r="K6" i="1" l="1"/>
  <c r="M6" i="1" s="1"/>
  <c r="K14" i="1"/>
  <c r="H10" i="1"/>
  <c r="K18" i="1"/>
  <c r="M18" i="1" s="1"/>
  <c r="J10" i="1"/>
  <c r="K10" i="1" s="1"/>
  <c r="M10" i="1" s="1"/>
  <c r="K22" i="1"/>
  <c r="M22" i="1" s="1"/>
  <c r="H17" i="1"/>
  <c r="I3" i="1"/>
  <c r="K3" i="1" s="1"/>
  <c r="M3" i="1" s="1"/>
  <c r="K7" i="1"/>
  <c r="M7" i="1" s="1"/>
  <c r="K4" i="1"/>
  <c r="M4" i="1" s="1"/>
  <c r="K17" i="1"/>
  <c r="M17" i="1" s="1"/>
  <c r="H11" i="1"/>
  <c r="H14" i="1"/>
  <c r="H18" i="1"/>
  <c r="H22" i="1"/>
  <c r="H4" i="1"/>
  <c r="L13" i="1"/>
  <c r="H7" i="1"/>
  <c r="H2" i="1"/>
  <c r="H5" i="1"/>
  <c r="J16" i="1"/>
  <c r="K16" i="1" s="1"/>
  <c r="M16" i="1" s="1"/>
  <c r="L19" i="1"/>
</calcChain>
</file>

<file path=xl/sharedStrings.xml><?xml version="1.0" encoding="utf-8"?>
<sst xmlns="http://schemas.openxmlformats.org/spreadsheetml/2006/main" count="47" uniqueCount="33">
  <si>
    <t>Product</t>
  </si>
  <si>
    <t>SKU</t>
  </si>
  <si>
    <t>Dealer Price(with GST)</t>
  </si>
  <si>
    <t>Farmer Price(with GST)</t>
  </si>
  <si>
    <t>SKU Profit</t>
  </si>
  <si>
    <t>Dealer Price Liter</t>
  </si>
  <si>
    <t>Farmer Price Liter</t>
  </si>
  <si>
    <t>Liter Profit</t>
  </si>
  <si>
    <t>Dealer Price Case</t>
  </si>
  <si>
    <t>Farmer Price Case</t>
  </si>
  <si>
    <t>Case Profit</t>
  </si>
  <si>
    <t>Dealer SKU Profit%</t>
  </si>
  <si>
    <t>Dealer Case Profit%</t>
  </si>
  <si>
    <t>CT Purchase Price(with GST)</t>
  </si>
  <si>
    <t>CT SKU Profit</t>
  </si>
  <si>
    <t xml:space="preserve">CT Profit % </t>
  </si>
  <si>
    <t>Nemarid</t>
  </si>
  <si>
    <t>500 ml</t>
  </si>
  <si>
    <t>250 ml</t>
  </si>
  <si>
    <t>Tetrapower</t>
  </si>
  <si>
    <t>K-Bio</t>
  </si>
  <si>
    <t>Calratna</t>
  </si>
  <si>
    <t>Gainup</t>
  </si>
  <si>
    <t>Black Diamond</t>
  </si>
  <si>
    <t>GlyZn</t>
  </si>
  <si>
    <t>Rhody Potash</t>
  </si>
  <si>
    <t>150 Gms</t>
  </si>
  <si>
    <t>Harvester</t>
  </si>
  <si>
    <t>Minboost</t>
  </si>
  <si>
    <t>Budgrow</t>
  </si>
  <si>
    <t>Max N 75</t>
  </si>
  <si>
    <t>5 Kg</t>
  </si>
  <si>
    <t>Min.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</si>
</sst>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2062E-19DA-4773-81DE-98FF4E84319C}">
  <dimension ref="A1:Q22"/>
  <sheetViews>
    <sheetView tabSelected="1" workbookViewId="0">
      <selection activeCell="S3" sqref="S3"/>
    </sheetView>
  </sheetViews>
  <sheetFormatPr defaultRowHeight="14.4" x14ac:dyDescent="0.3"/>
  <cols>
    <col min="17" max="17" width="12.21875" style="11" customWidth="1"/>
  </cols>
  <sheetData>
    <row r="1" spans="1:17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1" t="s">
        <v>13</v>
      </c>
      <c r="O1" s="1" t="s">
        <v>14</v>
      </c>
      <c r="P1" s="2" t="s">
        <v>15</v>
      </c>
      <c r="Q1" s="8" t="s">
        <v>32</v>
      </c>
    </row>
    <row r="2" spans="1:17" x14ac:dyDescent="0.3">
      <c r="A2" s="4" t="s">
        <v>16</v>
      </c>
      <c r="B2" s="4" t="s">
        <v>17</v>
      </c>
      <c r="C2" s="5">
        <v>644</v>
      </c>
      <c r="D2" s="5">
        <v>893</v>
      </c>
      <c r="E2" s="5">
        <f t="shared" ref="E2:E7" si="0">D2-C2</f>
        <v>249</v>
      </c>
      <c r="F2" s="5">
        <f>C2*2</f>
        <v>1288</v>
      </c>
      <c r="G2" s="5">
        <f>D2*2</f>
        <v>1786</v>
      </c>
      <c r="H2" s="5">
        <f t="shared" ref="H2:H11" si="1">G2-F2</f>
        <v>498</v>
      </c>
      <c r="I2" s="5">
        <f>F2*12</f>
        <v>15456</v>
      </c>
      <c r="J2" s="5">
        <f>G2*12</f>
        <v>21432</v>
      </c>
      <c r="K2" s="5">
        <f>J2-I2</f>
        <v>5976</v>
      </c>
      <c r="L2" s="6">
        <f t="shared" ref="L2:L7" si="2">E2/C2</f>
        <v>0.38664596273291924</v>
      </c>
      <c r="M2" s="7">
        <f>K2/I2</f>
        <v>0.38664596273291924</v>
      </c>
      <c r="N2" s="5">
        <v>335</v>
      </c>
      <c r="O2" s="5">
        <f t="shared" ref="O2:O7" si="3">C2-N2</f>
        <v>309</v>
      </c>
      <c r="P2" s="6">
        <f t="shared" ref="P2:P7" si="4">O2/C2</f>
        <v>0.47981366459627328</v>
      </c>
      <c r="Q2" s="12">
        <v>0.4</v>
      </c>
    </row>
    <row r="3" spans="1:17" x14ac:dyDescent="0.3">
      <c r="A3" s="4" t="s">
        <v>16</v>
      </c>
      <c r="B3" s="4" t="s">
        <v>18</v>
      </c>
      <c r="C3" s="5">
        <v>336</v>
      </c>
      <c r="D3" s="5">
        <v>473</v>
      </c>
      <c r="E3" s="5">
        <f t="shared" si="0"/>
        <v>137</v>
      </c>
      <c r="F3" s="5">
        <f t="shared" ref="F3:G7" si="5">C3*4</f>
        <v>1344</v>
      </c>
      <c r="G3" s="5">
        <f t="shared" si="5"/>
        <v>1892</v>
      </c>
      <c r="H3" s="5">
        <f t="shared" si="1"/>
        <v>548</v>
      </c>
      <c r="I3" s="5">
        <f t="shared" ref="I3:J11" si="6">F3*12</f>
        <v>16128</v>
      </c>
      <c r="J3" s="5">
        <f t="shared" si="6"/>
        <v>22704</v>
      </c>
      <c r="K3" s="5">
        <f t="shared" ref="K3:K11" si="7">J3-I3</f>
        <v>6576</v>
      </c>
      <c r="L3" s="6">
        <f t="shared" si="2"/>
        <v>0.40773809523809523</v>
      </c>
      <c r="M3" s="7">
        <f t="shared" ref="M3:M11" si="8">K3/I3</f>
        <v>0.40773809523809523</v>
      </c>
      <c r="N3" s="5">
        <v>177</v>
      </c>
      <c r="O3" s="5">
        <f t="shared" si="3"/>
        <v>159</v>
      </c>
      <c r="P3" s="6">
        <f t="shared" si="4"/>
        <v>0.4732142857142857</v>
      </c>
      <c r="Q3" s="12">
        <v>0.4</v>
      </c>
    </row>
    <row r="4" spans="1:17" x14ac:dyDescent="0.3">
      <c r="A4" s="4" t="s">
        <v>19</v>
      </c>
      <c r="B4" s="4" t="s">
        <v>18</v>
      </c>
      <c r="C4" s="5">
        <v>387</v>
      </c>
      <c r="D4" s="5">
        <v>473</v>
      </c>
      <c r="E4" s="5">
        <f t="shared" si="0"/>
        <v>86</v>
      </c>
      <c r="F4" s="5">
        <f t="shared" si="5"/>
        <v>1548</v>
      </c>
      <c r="G4" s="5">
        <f t="shared" si="5"/>
        <v>1892</v>
      </c>
      <c r="H4" s="5">
        <f t="shared" si="1"/>
        <v>344</v>
      </c>
      <c r="I4" s="5">
        <f t="shared" si="6"/>
        <v>18576</v>
      </c>
      <c r="J4" s="5">
        <f t="shared" si="6"/>
        <v>22704</v>
      </c>
      <c r="K4" s="5">
        <f t="shared" si="7"/>
        <v>4128</v>
      </c>
      <c r="L4" s="6">
        <f t="shared" si="2"/>
        <v>0.22222222222222221</v>
      </c>
      <c r="M4" s="7">
        <f t="shared" si="8"/>
        <v>0.22222222222222221</v>
      </c>
      <c r="N4" s="5">
        <v>199</v>
      </c>
      <c r="O4" s="5">
        <f t="shared" si="3"/>
        <v>188</v>
      </c>
      <c r="P4" s="6">
        <f t="shared" si="4"/>
        <v>0.48578811369509045</v>
      </c>
      <c r="Q4" s="12">
        <v>0.45</v>
      </c>
    </row>
    <row r="5" spans="1:17" x14ac:dyDescent="0.3">
      <c r="A5" s="4" t="s">
        <v>20</v>
      </c>
      <c r="B5" s="4" t="s">
        <v>18</v>
      </c>
      <c r="C5" s="5">
        <v>377</v>
      </c>
      <c r="D5" s="5">
        <v>473</v>
      </c>
      <c r="E5" s="5">
        <f t="shared" si="0"/>
        <v>96</v>
      </c>
      <c r="F5" s="5">
        <f t="shared" si="5"/>
        <v>1508</v>
      </c>
      <c r="G5" s="5">
        <f t="shared" si="5"/>
        <v>1892</v>
      </c>
      <c r="H5" s="5">
        <f t="shared" si="1"/>
        <v>384</v>
      </c>
      <c r="I5" s="5">
        <f t="shared" si="6"/>
        <v>18096</v>
      </c>
      <c r="J5" s="5">
        <f t="shared" si="6"/>
        <v>22704</v>
      </c>
      <c r="K5" s="5">
        <f t="shared" si="7"/>
        <v>4608</v>
      </c>
      <c r="L5" s="6">
        <f t="shared" si="2"/>
        <v>0.25464190981432361</v>
      </c>
      <c r="M5" s="7">
        <f t="shared" si="8"/>
        <v>0.25464190981432361</v>
      </c>
      <c r="N5" s="5">
        <v>174</v>
      </c>
      <c r="O5" s="5">
        <f t="shared" si="3"/>
        <v>203</v>
      </c>
      <c r="P5" s="6">
        <f t="shared" si="4"/>
        <v>0.53846153846153844</v>
      </c>
      <c r="Q5" s="12">
        <v>0.5</v>
      </c>
    </row>
    <row r="6" spans="1:17" x14ac:dyDescent="0.3">
      <c r="A6" s="4" t="s">
        <v>21</v>
      </c>
      <c r="B6" s="4" t="s">
        <v>18</v>
      </c>
      <c r="C6" s="5">
        <v>305</v>
      </c>
      <c r="D6" s="5">
        <v>420</v>
      </c>
      <c r="E6" s="5">
        <f t="shared" si="0"/>
        <v>115</v>
      </c>
      <c r="F6" s="5">
        <f t="shared" si="5"/>
        <v>1220</v>
      </c>
      <c r="G6" s="5">
        <f t="shared" si="5"/>
        <v>1680</v>
      </c>
      <c r="H6" s="5">
        <f t="shared" si="1"/>
        <v>460</v>
      </c>
      <c r="I6" s="5">
        <f t="shared" si="6"/>
        <v>14640</v>
      </c>
      <c r="J6" s="5">
        <f t="shared" si="6"/>
        <v>20160</v>
      </c>
      <c r="K6" s="5">
        <f t="shared" si="7"/>
        <v>5520</v>
      </c>
      <c r="L6" s="6">
        <f t="shared" si="2"/>
        <v>0.37704918032786883</v>
      </c>
      <c r="M6" s="7">
        <f t="shared" si="8"/>
        <v>0.37704918032786883</v>
      </c>
      <c r="N6" s="5">
        <v>136</v>
      </c>
      <c r="O6" s="5">
        <f t="shared" si="3"/>
        <v>169</v>
      </c>
      <c r="P6" s="6">
        <f t="shared" si="4"/>
        <v>0.5540983606557377</v>
      </c>
      <c r="Q6" s="12">
        <v>0.5</v>
      </c>
    </row>
    <row r="7" spans="1:17" x14ac:dyDescent="0.3">
      <c r="A7" s="4" t="s">
        <v>22</v>
      </c>
      <c r="B7" s="4" t="s">
        <v>18</v>
      </c>
      <c r="C7" s="5">
        <v>294</v>
      </c>
      <c r="D7" s="5">
        <v>420</v>
      </c>
      <c r="E7" s="5">
        <f t="shared" si="0"/>
        <v>126</v>
      </c>
      <c r="F7" s="5">
        <f t="shared" si="5"/>
        <v>1176</v>
      </c>
      <c r="G7" s="5">
        <f t="shared" si="5"/>
        <v>1680</v>
      </c>
      <c r="H7" s="5">
        <f t="shared" si="1"/>
        <v>504</v>
      </c>
      <c r="I7" s="5">
        <f t="shared" si="6"/>
        <v>14112</v>
      </c>
      <c r="J7" s="5">
        <f t="shared" si="6"/>
        <v>20160</v>
      </c>
      <c r="K7" s="5">
        <f t="shared" si="7"/>
        <v>6048</v>
      </c>
      <c r="L7" s="6">
        <f t="shared" si="2"/>
        <v>0.42857142857142855</v>
      </c>
      <c r="M7" s="7">
        <f t="shared" si="8"/>
        <v>0.42857142857142855</v>
      </c>
      <c r="N7" s="5">
        <v>149</v>
      </c>
      <c r="O7" s="5">
        <f t="shared" si="3"/>
        <v>145</v>
      </c>
      <c r="P7" s="6">
        <f t="shared" si="4"/>
        <v>0.49319727891156462</v>
      </c>
      <c r="Q7" s="12">
        <v>0.45</v>
      </c>
    </row>
    <row r="8" spans="1:17" x14ac:dyDescent="0.3">
      <c r="A8" s="4"/>
      <c r="B8" s="4"/>
      <c r="C8" s="5"/>
      <c r="D8" s="5"/>
      <c r="E8" s="5"/>
      <c r="F8" s="5"/>
      <c r="G8" s="5"/>
      <c r="H8" s="5"/>
      <c r="I8" s="5"/>
      <c r="J8" s="5"/>
      <c r="K8" s="5"/>
      <c r="L8" s="6"/>
      <c r="M8" s="7"/>
      <c r="N8" s="5"/>
      <c r="O8" s="5"/>
      <c r="P8" s="6"/>
      <c r="Q8" s="9"/>
    </row>
    <row r="9" spans="1:17" x14ac:dyDescent="0.3">
      <c r="A9" s="4"/>
      <c r="B9" s="4"/>
      <c r="C9" s="5"/>
      <c r="D9" s="5"/>
      <c r="E9" s="5"/>
      <c r="F9" s="5"/>
      <c r="G9" s="5"/>
      <c r="H9" s="5"/>
      <c r="I9" s="5"/>
      <c r="J9" s="5"/>
      <c r="K9" s="5"/>
      <c r="L9" s="6"/>
      <c r="M9" s="7"/>
      <c r="N9" s="5"/>
      <c r="O9" s="5"/>
      <c r="P9" s="6"/>
      <c r="Q9" s="9"/>
    </row>
    <row r="10" spans="1:17" x14ac:dyDescent="0.3">
      <c r="A10" s="4" t="s">
        <v>23</v>
      </c>
      <c r="B10" s="4" t="s">
        <v>17</v>
      </c>
      <c r="C10" s="5">
        <v>599</v>
      </c>
      <c r="D10" s="5">
        <v>800</v>
      </c>
      <c r="E10" s="5">
        <f>D10-C10</f>
        <v>201</v>
      </c>
      <c r="F10" s="5">
        <f>C10*2</f>
        <v>1198</v>
      </c>
      <c r="G10" s="5">
        <f>D10*2</f>
        <v>1600</v>
      </c>
      <c r="H10" s="5">
        <f>G10-F10</f>
        <v>402</v>
      </c>
      <c r="I10" s="5">
        <f>F10*12</f>
        <v>14376</v>
      </c>
      <c r="J10" s="5">
        <f>G10*12</f>
        <v>19200</v>
      </c>
      <c r="K10" s="5">
        <f>J10-I10</f>
        <v>4824</v>
      </c>
      <c r="L10" s="6">
        <f>E10/C10</f>
        <v>0.335559265442404</v>
      </c>
      <c r="M10" s="7">
        <f>K10/I10</f>
        <v>0.335559265442404</v>
      </c>
      <c r="N10" s="5">
        <v>205</v>
      </c>
      <c r="O10" s="5">
        <f>C10-N10</f>
        <v>394</v>
      </c>
      <c r="P10" s="6">
        <f>O10/C10</f>
        <v>0.65776293823038401</v>
      </c>
      <c r="Q10" s="12">
        <v>0.6</v>
      </c>
    </row>
    <row r="11" spans="1:17" x14ac:dyDescent="0.3">
      <c r="A11" s="4" t="s">
        <v>24</v>
      </c>
      <c r="B11" s="4" t="s">
        <v>18</v>
      </c>
      <c r="C11" s="5">
        <v>167</v>
      </c>
      <c r="D11" s="5">
        <v>350</v>
      </c>
      <c r="E11" s="5">
        <f>D11-C11</f>
        <v>183</v>
      </c>
      <c r="F11" s="5">
        <f>C11*4</f>
        <v>668</v>
      </c>
      <c r="G11" s="5">
        <f>D11*4</f>
        <v>1400</v>
      </c>
      <c r="H11" s="5">
        <f t="shared" si="1"/>
        <v>732</v>
      </c>
      <c r="I11" s="5">
        <f t="shared" si="6"/>
        <v>8016</v>
      </c>
      <c r="J11" s="5">
        <f t="shared" si="6"/>
        <v>16800</v>
      </c>
      <c r="K11" s="5">
        <f t="shared" si="7"/>
        <v>8784</v>
      </c>
      <c r="L11" s="6">
        <f>E11/C11</f>
        <v>1.095808383233533</v>
      </c>
      <c r="M11" s="7">
        <f t="shared" si="8"/>
        <v>1.095808383233533</v>
      </c>
      <c r="N11" s="5">
        <v>70</v>
      </c>
      <c r="O11" s="5">
        <f>C11-N11</f>
        <v>97</v>
      </c>
      <c r="P11" s="6">
        <f>O11/C11</f>
        <v>0.58083832335329344</v>
      </c>
      <c r="Q11" s="12">
        <v>0.5</v>
      </c>
    </row>
    <row r="12" spans="1:17" x14ac:dyDescent="0.3">
      <c r="A12" s="4"/>
      <c r="B12" s="4"/>
      <c r="C12" s="5"/>
      <c r="D12" s="5"/>
      <c r="E12" s="5"/>
      <c r="F12" s="5"/>
      <c r="G12" s="5"/>
      <c r="H12" s="5"/>
      <c r="I12" s="5"/>
      <c r="J12" s="5"/>
      <c r="K12" s="5"/>
      <c r="L12" s="7"/>
      <c r="M12" s="7"/>
      <c r="N12" s="5"/>
      <c r="O12" s="5"/>
      <c r="P12" s="7"/>
      <c r="Q12" s="9"/>
    </row>
    <row r="13" spans="1:17" x14ac:dyDescent="0.3">
      <c r="A13" s="8" t="s">
        <v>25</v>
      </c>
      <c r="B13" s="8" t="s">
        <v>26</v>
      </c>
      <c r="C13" s="9">
        <v>413</v>
      </c>
      <c r="D13" s="9">
        <v>675</v>
      </c>
      <c r="E13" s="9">
        <f>D13-C13</f>
        <v>262</v>
      </c>
      <c r="F13" s="9"/>
      <c r="G13" s="9"/>
      <c r="H13" s="9"/>
      <c r="I13" s="9"/>
      <c r="J13" s="9"/>
      <c r="K13" s="9"/>
      <c r="L13" s="6">
        <f>E13/C13</f>
        <v>0.63438256658595638</v>
      </c>
      <c r="M13" s="7">
        <f>E13/D13</f>
        <v>0.38814814814814813</v>
      </c>
      <c r="N13" s="9">
        <v>207</v>
      </c>
      <c r="O13" s="9">
        <f>C13-N13</f>
        <v>206</v>
      </c>
      <c r="P13" s="6">
        <f>O13/C13</f>
        <v>0.49878934624697335</v>
      </c>
      <c r="Q13" s="12">
        <v>0.4</v>
      </c>
    </row>
    <row r="14" spans="1:17" x14ac:dyDescent="0.3">
      <c r="A14" s="8" t="s">
        <v>27</v>
      </c>
      <c r="B14" s="8" t="s">
        <v>18</v>
      </c>
      <c r="C14" s="9">
        <v>387</v>
      </c>
      <c r="D14" s="9">
        <v>473</v>
      </c>
      <c r="E14" s="9">
        <f>D14-C14</f>
        <v>86</v>
      </c>
      <c r="F14" s="9">
        <f>C14*4</f>
        <v>1548</v>
      </c>
      <c r="G14" s="9">
        <f>D14*4</f>
        <v>1892</v>
      </c>
      <c r="H14" s="9">
        <f>G14-F14</f>
        <v>344</v>
      </c>
      <c r="I14" s="9">
        <f>F14*12</f>
        <v>18576</v>
      </c>
      <c r="J14" s="9">
        <f>G14*12</f>
        <v>22704</v>
      </c>
      <c r="K14" s="9">
        <f>J14-I14</f>
        <v>4128</v>
      </c>
      <c r="L14" s="6">
        <f>E14/C14</f>
        <v>0.22222222222222221</v>
      </c>
      <c r="M14" s="9"/>
      <c r="N14" s="9">
        <v>199</v>
      </c>
      <c r="O14" s="9">
        <f>C14-N14</f>
        <v>188</v>
      </c>
      <c r="P14" s="6">
        <f t="shared" ref="P14" si="9">O14/C14</f>
        <v>0.48578811369509045</v>
      </c>
      <c r="Q14" s="12">
        <v>0.45</v>
      </c>
    </row>
    <row r="15" spans="1:17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9"/>
    </row>
    <row r="16" spans="1:17" x14ac:dyDescent="0.3">
      <c r="A16" s="4" t="s">
        <v>28</v>
      </c>
      <c r="B16" s="4" t="s">
        <v>18</v>
      </c>
      <c r="C16" s="5">
        <v>529</v>
      </c>
      <c r="D16" s="5">
        <v>683</v>
      </c>
      <c r="E16" s="5">
        <f t="shared" ref="E16:E17" si="10">D16-C16</f>
        <v>154</v>
      </c>
      <c r="F16" s="5">
        <f>C16*4</f>
        <v>2116</v>
      </c>
      <c r="G16" s="5">
        <f>D16*4</f>
        <v>2732</v>
      </c>
      <c r="H16" s="5">
        <f t="shared" ref="H16" si="11">G16-F16</f>
        <v>616</v>
      </c>
      <c r="I16" s="5">
        <f t="shared" ref="I16:J16" si="12">F16*12</f>
        <v>25392</v>
      </c>
      <c r="J16" s="5">
        <f t="shared" si="12"/>
        <v>32784</v>
      </c>
      <c r="K16" s="5">
        <f t="shared" ref="K16" si="13">J16-I16</f>
        <v>7392</v>
      </c>
      <c r="L16" s="6">
        <f t="shared" ref="L16:L17" si="14">E16/C16</f>
        <v>0.29111531190926276</v>
      </c>
      <c r="M16" s="7">
        <f t="shared" ref="M16" si="15">K16/I16</f>
        <v>0.29111531190926276</v>
      </c>
      <c r="N16" s="5">
        <v>265</v>
      </c>
      <c r="O16" s="5">
        <f t="shared" ref="O16:O17" si="16">C16-N16</f>
        <v>264</v>
      </c>
      <c r="P16" s="6">
        <f t="shared" ref="P16:P17" si="17">O16/C16</f>
        <v>0.49905482041587901</v>
      </c>
      <c r="Q16" s="12">
        <v>0.45</v>
      </c>
    </row>
    <row r="17" spans="1:17" x14ac:dyDescent="0.3">
      <c r="A17" s="4" t="s">
        <v>28</v>
      </c>
      <c r="B17" s="4" t="s">
        <v>17</v>
      </c>
      <c r="C17" s="5">
        <v>952</v>
      </c>
      <c r="D17" s="5">
        <v>1313</v>
      </c>
      <c r="E17" s="5">
        <f t="shared" si="10"/>
        <v>361</v>
      </c>
      <c r="F17" s="5">
        <f>C17*2</f>
        <v>1904</v>
      </c>
      <c r="G17" s="5">
        <f>D17*2</f>
        <v>2626</v>
      </c>
      <c r="H17" s="5">
        <f>G17-F17</f>
        <v>722</v>
      </c>
      <c r="I17" s="5">
        <f>F17*12</f>
        <v>22848</v>
      </c>
      <c r="J17" s="5">
        <f>G17*12</f>
        <v>31512</v>
      </c>
      <c r="K17" s="5">
        <f>J17-I17</f>
        <v>8664</v>
      </c>
      <c r="L17" s="6">
        <f t="shared" si="14"/>
        <v>0.37920168067226889</v>
      </c>
      <c r="M17" s="7">
        <f>K17/I17</f>
        <v>0.37920168067226889</v>
      </c>
      <c r="N17" s="5">
        <v>502</v>
      </c>
      <c r="O17" s="5">
        <f t="shared" si="16"/>
        <v>450</v>
      </c>
      <c r="P17" s="6">
        <f t="shared" si="17"/>
        <v>0.47268907563025209</v>
      </c>
      <c r="Q17" s="12">
        <v>0.4</v>
      </c>
    </row>
    <row r="18" spans="1:17" x14ac:dyDescent="0.3">
      <c r="A18" s="4" t="s">
        <v>29</v>
      </c>
      <c r="B18" s="4" t="s">
        <v>17</v>
      </c>
      <c r="C18" s="5">
        <v>499</v>
      </c>
      <c r="D18" s="5">
        <v>696</v>
      </c>
      <c r="E18" s="5">
        <f>D18-C18</f>
        <v>197</v>
      </c>
      <c r="F18" s="5">
        <f>C18*2</f>
        <v>998</v>
      </c>
      <c r="G18" s="5">
        <f>D18*2</f>
        <v>1392</v>
      </c>
      <c r="H18" s="5">
        <f>G18-F18</f>
        <v>394</v>
      </c>
      <c r="I18" s="5">
        <f>F18*12</f>
        <v>11976</v>
      </c>
      <c r="J18" s="5">
        <f>G18*12</f>
        <v>16704</v>
      </c>
      <c r="K18" s="5">
        <f>J18-I18</f>
        <v>4728</v>
      </c>
      <c r="L18" s="6">
        <f>E18/C18</f>
        <v>0.39478957915831664</v>
      </c>
      <c r="M18" s="7">
        <f>K18/I18</f>
        <v>0.39478957915831664</v>
      </c>
      <c r="N18" s="5">
        <v>220</v>
      </c>
      <c r="O18" s="5">
        <f>C18-N18</f>
        <v>279</v>
      </c>
      <c r="P18" s="6">
        <f>O18/C18</f>
        <v>0.5591182364729459</v>
      </c>
      <c r="Q18" s="12">
        <v>0.5</v>
      </c>
    </row>
    <row r="19" spans="1:17" x14ac:dyDescent="0.3">
      <c r="A19" s="8" t="s">
        <v>30</v>
      </c>
      <c r="B19" s="8" t="s">
        <v>31</v>
      </c>
      <c r="C19" s="9">
        <v>800</v>
      </c>
      <c r="D19" s="9">
        <v>950</v>
      </c>
      <c r="E19" s="9">
        <f>D19-C19</f>
        <v>150</v>
      </c>
      <c r="F19" s="9"/>
      <c r="G19" s="9"/>
      <c r="H19" s="9"/>
      <c r="I19" s="9"/>
      <c r="J19" s="9"/>
      <c r="K19" s="9"/>
      <c r="L19" s="6">
        <f>E19/C19</f>
        <v>0.1875</v>
      </c>
      <c r="M19" s="7">
        <f>E19/D19</f>
        <v>0.15789473684210525</v>
      </c>
      <c r="N19" s="9">
        <v>440</v>
      </c>
      <c r="O19" s="9">
        <f>C19-N19</f>
        <v>360</v>
      </c>
      <c r="P19" s="6">
        <f>O19/C19</f>
        <v>0.45</v>
      </c>
      <c r="Q19" s="12">
        <v>0.4</v>
      </c>
    </row>
    <row r="20" spans="1:17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9"/>
    </row>
    <row r="21" spans="1:17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9"/>
    </row>
    <row r="22" spans="1:17" x14ac:dyDescent="0.3">
      <c r="A22" s="4" t="s">
        <v>28</v>
      </c>
      <c r="B22" s="4" t="s">
        <v>18</v>
      </c>
      <c r="C22" s="5">
        <v>475</v>
      </c>
      <c r="D22" s="5">
        <v>575</v>
      </c>
      <c r="E22" s="5">
        <f t="shared" ref="E22" si="18">D22-C22</f>
        <v>100</v>
      </c>
      <c r="F22" s="5">
        <f>C22*4</f>
        <v>1900</v>
      </c>
      <c r="G22" s="5">
        <f>D22*4</f>
        <v>2300</v>
      </c>
      <c r="H22" s="5">
        <f t="shared" ref="H22" si="19">G22-F22</f>
        <v>400</v>
      </c>
      <c r="I22" s="5">
        <f t="shared" ref="I22:J22" si="20">F22*12</f>
        <v>22800</v>
      </c>
      <c r="J22" s="5">
        <f t="shared" si="20"/>
        <v>27600</v>
      </c>
      <c r="K22" s="5">
        <f t="shared" ref="K22" si="21">J22-I22</f>
        <v>4800</v>
      </c>
      <c r="L22" s="6">
        <f t="shared" ref="L22" si="22">E22/C22</f>
        <v>0.21052631578947367</v>
      </c>
      <c r="M22" s="7">
        <f t="shared" ref="M22" si="23">K22/I22</f>
        <v>0.21052631578947367</v>
      </c>
      <c r="N22" s="5">
        <v>265</v>
      </c>
      <c r="O22" s="5">
        <f t="shared" ref="O22" si="24">C22-N22</f>
        <v>210</v>
      </c>
      <c r="P22" s="6">
        <f t="shared" ref="P22" si="25">O22/C22</f>
        <v>0.44210526315789472</v>
      </c>
      <c r="Q22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2025-09-18T13:24:21Z</dcterms:created>
  <dcterms:modified xsi:type="dcterms:W3CDTF">2025-09-18T13:26:29Z</dcterms:modified>
</cp:coreProperties>
</file>