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xml"/>
  <Override PartName="/xl/slicers/slicer5.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226735 C2IN\Desktop\Excel Workshop\Chase Excel\"/>
    </mc:Choice>
  </mc:AlternateContent>
  <xr:revisionPtr revIDLastSave="0" documentId="13_ncr:1_{065B98E0-912E-47EF-B936-A57A485BD7C3}" xr6:coauthVersionLast="47" xr6:coauthVersionMax="47" xr10:uidLastSave="{00000000-0000-0000-0000-000000000000}"/>
  <bookViews>
    <workbookView xWindow="-108" yWindow="-108" windowWidth="23256" windowHeight="12576" firstSheet="5" activeTab="8" xr2:uid="{88D75A90-26BD-438C-8A87-D80F31A6A432}"/>
  </bookViews>
  <sheets>
    <sheet name="Yearly Sales" sheetId="2" r:id="rId1"/>
    <sheet name="Sales by Account" sheetId="3" r:id="rId2"/>
    <sheet name="Top 5 Performers by Acc Type" sheetId="7" r:id="rId3"/>
    <sheet name="Avg 5YR CAGR by Account Type" sheetId="12" r:id="rId4"/>
    <sheet name="Avg 5yr CAGR by Region" sheetId="15" r:id="rId5"/>
    <sheet name="Sales_Data" sheetId="6" r:id="rId6"/>
    <sheet name="10 Sales by Account and Year" sheetId="5" r:id="rId7"/>
    <sheet name="Sheet1" sheetId="1" r:id="rId8"/>
    <sheet name="Dashboard" sheetId="16" r:id="rId9"/>
  </sheets>
  <definedNames>
    <definedName name="Slicer_Account_Type">#N/A</definedName>
    <definedName name="Slicer_Account_Type1">#N/A</definedName>
    <definedName name="Slicer_Region">#N/A</definedName>
    <definedName name="Slicer_Year">#N/A</definedName>
  </definedNames>
  <calcPr calcId="191028"/>
  <pivotCaches>
    <pivotCache cacheId="0" r:id="rId10"/>
    <pivotCache cacheId="1" r:id="rId11"/>
    <pivotCache cacheId="2" r:id="rId12"/>
    <pivotCache cacheId="3" r:id="rId13"/>
    <pivotCache cacheId="4" r:id="rId14"/>
    <pivotCache cacheId="5" r:id="rId15"/>
    <pivotCache cacheId="6" r:id="rId16"/>
    <pivotCache cacheId="7" r:id="rId17"/>
  </pivotCaches>
  <extLs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2" l="1"/>
  <c r="AB17" i="6"/>
  <c r="U2" i="6"/>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Q56" i="5"/>
  <c r="Q67" i="5"/>
  <c r="Q69" i="5"/>
  <c r="Q63" i="5"/>
  <c r="Q65" i="5"/>
  <c r="Q61" i="5"/>
  <c r="Q60" i="5"/>
  <c r="Q57" i="5"/>
  <c r="Q59" i="5"/>
  <c r="Q66" i="5"/>
  <c r="Q64" i="5"/>
  <c r="Q58" i="5"/>
  <c r="Q68" i="5"/>
  <c r="Q62" i="5"/>
  <c r="Q70" i="5"/>
  <c r="Q41" i="5"/>
  <c r="Q47" i="5"/>
  <c r="Q45" i="5"/>
  <c r="Q43" i="5"/>
  <c r="Q44" i="5"/>
  <c r="Q39" i="5"/>
  <c r="Q42" i="5"/>
  <c r="Q40" i="5"/>
  <c r="Q50" i="5"/>
  <c r="Q53" i="5"/>
  <c r="Q52" i="5"/>
  <c r="Q49" i="5"/>
  <c r="Q48" i="5"/>
  <c r="Q46" i="5"/>
  <c r="Q51" i="5"/>
  <c r="Q25" i="5"/>
  <c r="Q22" i="5"/>
  <c r="Q33" i="5"/>
  <c r="Q35" i="5"/>
  <c r="Q23" i="5"/>
  <c r="Q29" i="5"/>
  <c r="Q28" i="5"/>
  <c r="Q26" i="5"/>
  <c r="Q34" i="5"/>
  <c r="Q32" i="5"/>
  <c r="Q30" i="5"/>
  <c r="Q27" i="5"/>
  <c r="Q24" i="5"/>
  <c r="Q36" i="5"/>
  <c r="Q31" i="5"/>
  <c r="Q5" i="5"/>
  <c r="Q13" i="5"/>
  <c r="Q10" i="5"/>
  <c r="Q16" i="5"/>
  <c r="Q11" i="5"/>
  <c r="Q6" i="5"/>
  <c r="Q19" i="5"/>
  <c r="Q14" i="5"/>
  <c r="Q12" i="5"/>
  <c r="Q9" i="5"/>
  <c r="Q7" i="5"/>
  <c r="Q8" i="5"/>
  <c r="Q18" i="5"/>
  <c r="Q17" i="5"/>
  <c r="Q15" i="5"/>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alcChain>
</file>

<file path=xl/sharedStrings.xml><?xml version="1.0" encoding="utf-8"?>
<sst xmlns="http://schemas.openxmlformats.org/spreadsheetml/2006/main" count="1953" uniqueCount="402">
  <si>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</si>
  <si>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</si>
  <si>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</si>
  <si>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</si>
  <si>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</si>
  <si>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</si>
  <si>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</si>
  <si>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</si>
  <si>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</si>
  <si>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</si>
  <si>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</si>
  <si>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</si>
  <si>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</si>
  <si>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</si>
  <si>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</si>
  <si>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</si>
  <si>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</si>
  <si>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</si>
  <si>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</si>
  <si>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</si>
  <si>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</si>
  <si>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</si>
  <si>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</si>
  <si>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</si>
  <si>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</si>
  <si>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</si>
  <si>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</si>
  <si>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</si>
  <si>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</si>
  <si>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</si>
  <si>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</si>
  <si>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</si>
  <si>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</si>
  <si>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</si>
  <si>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</si>
  <si>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</si>
  <si>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</si>
  <si>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</si>
  <si>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</si>
  <si>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</si>
  <si>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</si>
  <si>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</si>
  <si>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</si>
  <si>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</si>
  <si>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</si>
  <si>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</si>
  <si>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</si>
  <si>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</si>
  <si>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</si>
  <si>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</si>
  <si>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</si>
  <si>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</si>
  <si>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</si>
  <si>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</si>
  <si>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</si>
  <si>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</si>
  <si>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</si>
  <si>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</si>
  <si>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</si>
  <si>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</si>
  <si>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</si>
  <si>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</si>
  <si>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</si>
  <si>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</si>
  <si>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</si>
  <si>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</si>
  <si>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</si>
  <si>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</si>
  <si>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</si>
  <si>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</si>
  <si>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</si>
  <si>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</si>
  <si>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</si>
  <si>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</si>
  <si>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</si>
  <si>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</si>
  <si>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</si>
  <si>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</si>
  <si>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</si>
  <si>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</si>
  <si>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</si>
  <si>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</si>
  <si>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</si>
  <si>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</si>
  <si>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</si>
  <si>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</si>
  <si>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</si>
  <si>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</si>
  <si>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</si>
  <si>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</si>
  <si>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</si>
  <si>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</si>
  <si>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</si>
  <si>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</si>
  <si>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</si>
  <si>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</si>
  <si>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</si>
  <si>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</si>
  <si>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</si>
  <si>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</si>
  <si>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</si>
  <si>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</si>
  <si>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</si>
  <si>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</si>
  <si>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</si>
  <si>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</si>
  <si>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</si>
  <si>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</si>
  <si>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</si>
  <si>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</si>
  <si>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</si>
  <si>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</si>
  <si>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</si>
  <si>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</si>
  <si>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</si>
  <si>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</si>
  <si>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</si>
  <si>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</si>
  <si>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</si>
  <si>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</si>
  <si>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</si>
  <si>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</si>
  <si>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</si>
  <si>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</si>
  <si>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</si>
  <si>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</si>
  <si>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</si>
  <si>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</si>
  <si>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</si>
  <si>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</si>
  <si>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</si>
  <si>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</si>
  <si>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</si>
  <si>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</si>
  <si>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</si>
  <si>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</si>
  <si>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</si>
  <si>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</si>
  <si>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</si>
  <si>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</si>
  <si>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</si>
  <si>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</si>
  <si>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</si>
  <si>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</si>
  <si>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</si>
  <si>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</si>
  <si>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</si>
  <si>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</si>
  <si>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</si>
  <si>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</si>
  <si>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</si>
  <si>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</si>
  <si>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</si>
  <si>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</si>
  <si>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</si>
  <si>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</si>
  <si>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</si>
  <si>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</si>
  <si>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</si>
  <si>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</si>
  <si>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</si>
  <si>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</si>
  <si>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</si>
  <si>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</si>
  <si>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</si>
  <si>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</si>
  <si>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</si>
  <si>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</si>
  <si>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</si>
  <si>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</si>
  <si>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</si>
  <si>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</si>
  <si>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</si>
  <si>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</si>
  <si>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</si>
  <si>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</si>
  <si>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</si>
  <si>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</si>
  <si>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</si>
  <si>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</si>
  <si>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</si>
  <si>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</si>
  <si>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</si>
  <si>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</si>
  <si>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</si>
  <si>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</si>
  <si>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</si>
  <si>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</si>
  <si>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</si>
  <si>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</si>
  <si>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</si>
  <si>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</si>
  <si>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</si>
  <si>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</si>
  <si>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</si>
  <si>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</si>
  <si>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</si>
  <si>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</si>
  <si>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</si>
  <si>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</si>
  <si>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</si>
  <si>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</si>
  <si>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</si>
  <si>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</si>
  <si>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</si>
  <si>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</si>
  <si>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</si>
  <si>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</si>
  <si>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</si>
  <si>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</si>
  <si>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</si>
  <si>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</si>
  <si>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</si>
  <si>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</si>
  <si>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</si>
  <si>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</si>
  <si>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</si>
  <si>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</si>
  <si>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</si>
  <si>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</si>
  <si>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</si>
  <si>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</si>
  <si>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</si>
  <si>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</si>
  <si>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</si>
  <si>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</si>
  <si>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</si>
  <si>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</si>
  <si>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</si>
  <si>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</si>
  <si>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</si>
  <si>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</si>
  <si>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</si>
  <si>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</si>
  <si>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</si>
  <si>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</si>
  <si>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</si>
  <si>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</si>
  <si>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</si>
  <si>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</si>
  <si>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</si>
  <si>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</si>
  <si>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</si>
  <si>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</si>
  <si>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</si>
  <si>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</si>
  <si>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</si>
  <si>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</si>
  <si>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</si>
  <si>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</si>
  <si>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</si>
  <si>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</si>
  <si>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</si>
  <si>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</si>
  <si>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</si>
  <si>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</si>
  <si>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</si>
  <si>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</si>
  <si>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</si>
  <si>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</si>
  <si>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</si>
  <si>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</si>
  <si>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</si>
  <si>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Total</t>
  </si>
  <si>
    <t>Sum of 2017</t>
  </si>
  <si>
    <t>Sum of 2018</t>
  </si>
  <si>
    <t>Sum of 2019</t>
  </si>
  <si>
    <t>Sum of 2020</t>
  </si>
  <si>
    <t>Row Labels</t>
  </si>
  <si>
    <t>Grand Total</t>
  </si>
  <si>
    <t>Sum of 2021</t>
  </si>
  <si>
    <t>Year</t>
  </si>
  <si>
    <t>Sales</t>
  </si>
  <si>
    <t>Sum of Sales</t>
  </si>
  <si>
    <t>2017</t>
  </si>
  <si>
    <t>2018</t>
  </si>
  <si>
    <t>2019</t>
  </si>
  <si>
    <t>2020</t>
  </si>
  <si>
    <t>2021</t>
  </si>
  <si>
    <t>Sum of Total</t>
  </si>
  <si>
    <t>Year 2017</t>
  </si>
  <si>
    <t>Year 2018</t>
  </si>
  <si>
    <t>Year 2019</t>
  </si>
  <si>
    <t>Year 2020</t>
  </si>
  <si>
    <t>Year 2021</t>
  </si>
  <si>
    <t>Total Sales</t>
  </si>
  <si>
    <t>Average of 5 YR CAGR</t>
  </si>
  <si>
    <t>9848 Linden St</t>
  </si>
  <si>
    <t xml:space="preserve"> New York NY 10011</t>
  </si>
  <si>
    <t>267 Randall Mill Dr</t>
  </si>
  <si>
    <t xml:space="preserve"> New York NY 10033</t>
  </si>
  <si>
    <t>12 Lees Creek St</t>
  </si>
  <si>
    <t xml:space="preserve"> Brooklyn NY 11211</t>
  </si>
  <si>
    <t>240 W. Manhattan St</t>
  </si>
  <si>
    <t xml:space="preserve"> Bronx NY 10462</t>
  </si>
  <si>
    <t>62 Lower River Road</t>
  </si>
  <si>
    <t>48 S. Brandywine St</t>
  </si>
  <si>
    <t xml:space="preserve"> New York NY 10002</t>
  </si>
  <si>
    <t>5 Tallwood St</t>
  </si>
  <si>
    <t xml:space="preserve"> Brooklyn NY 11233</t>
  </si>
  <si>
    <t>805 South Pilgrim Court</t>
  </si>
  <si>
    <t xml:space="preserve"> Brooklyn NY 11225</t>
  </si>
  <si>
    <t>9132 Redwood Rd</t>
  </si>
  <si>
    <t xml:space="preserve"> Bronx NY 10466</t>
  </si>
  <si>
    <t>3 Warren Drive</t>
  </si>
  <si>
    <t xml:space="preserve"> New York NY 10040</t>
  </si>
  <si>
    <t>402 Bridgeton Lane</t>
  </si>
  <si>
    <t xml:space="preserve"> Bronx NY 10468</t>
  </si>
  <si>
    <t>6 E. Nichols Ave</t>
  </si>
  <si>
    <t xml:space="preserve"> New York NY 10027</t>
  </si>
  <si>
    <t>323 North Edgewood St</t>
  </si>
  <si>
    <t xml:space="preserve"> Bronx NY 10457</t>
  </si>
  <si>
    <t>484 Thorne St</t>
  </si>
  <si>
    <t xml:space="preserve"> New York NY 10128</t>
  </si>
  <si>
    <t>861 Gonzales Lane</t>
  </si>
  <si>
    <t xml:space="preserve"> Bronx NY 10472</t>
  </si>
  <si>
    <t>77 Stillwater St</t>
  </si>
  <si>
    <t xml:space="preserve"> Brooklyn NY 11213</t>
  </si>
  <si>
    <t>596 Coffee St</t>
  </si>
  <si>
    <t>92 Princess St</t>
  </si>
  <si>
    <t>9151 River St</t>
  </si>
  <si>
    <t xml:space="preserve"> Brooklyn NY 11230</t>
  </si>
  <si>
    <t>424 Hall Ave</t>
  </si>
  <si>
    <t>81 Crescent St</t>
  </si>
  <si>
    <t xml:space="preserve"> Brooklyn NY 11210</t>
  </si>
  <si>
    <t>7217 Birch Hill Dr</t>
  </si>
  <si>
    <t xml:space="preserve"> New York NY 10009</t>
  </si>
  <si>
    <t>7061 Bishop St</t>
  </si>
  <si>
    <t xml:space="preserve"> Yonkers NY 10701</t>
  </si>
  <si>
    <t>7223 Cedarwood Ave</t>
  </si>
  <si>
    <t xml:space="preserve"> Brooklyn NY 11221</t>
  </si>
  <si>
    <t>62 Lafayette Ave</t>
  </si>
  <si>
    <t>7839 Elm St</t>
  </si>
  <si>
    <t xml:space="preserve"> Staten Island NY 10306</t>
  </si>
  <si>
    <t>429 Stonybrook Dr</t>
  </si>
  <si>
    <t xml:space="preserve"> Brooklyn NY 11203</t>
  </si>
  <si>
    <t>640 Beechwood Dr</t>
  </si>
  <si>
    <t xml:space="preserve"> Bronx NY 10461</t>
  </si>
  <si>
    <t>9453 N. Wagon Lane</t>
  </si>
  <si>
    <t xml:space="preserve"> Brooklyn NY 11237</t>
  </si>
  <si>
    <t>81 San Carlos Road</t>
  </si>
  <si>
    <t xml:space="preserve"> Bronx NY 10463</t>
  </si>
  <si>
    <t>2131 Patterson Road</t>
  </si>
  <si>
    <t xml:space="preserve"> Brooklyn NY 11201</t>
  </si>
  <si>
    <t>102 Coffee Court</t>
  </si>
  <si>
    <t>44 W. Pheasant Street</t>
  </si>
  <si>
    <t>7488 N. Marconi Ave</t>
  </si>
  <si>
    <t>9575 Shipley Court</t>
  </si>
  <si>
    <t>8156 Lake View Street</t>
  </si>
  <si>
    <t>44 Madison Dr</t>
  </si>
  <si>
    <t xml:space="preserve"> New York NY 10032</t>
  </si>
  <si>
    <t>3685 Morningview Lane</t>
  </si>
  <si>
    <t xml:space="preserve"> New York NY 10013</t>
  </si>
  <si>
    <t>2285 Ladybug Drive</t>
  </si>
  <si>
    <t>2930 Southern Street</t>
  </si>
  <si>
    <t xml:space="preserve"> New York NY 10005</t>
  </si>
  <si>
    <t>2807 Geraldine Lane</t>
  </si>
  <si>
    <t xml:space="preserve"> New York NY 10004</t>
  </si>
  <si>
    <t>7778 Cherry Road</t>
  </si>
  <si>
    <t xml:space="preserve"> Bronx NY 10467</t>
  </si>
  <si>
    <t>48 Winchester Avenue</t>
  </si>
  <si>
    <t xml:space="preserve"> New York NY 10024</t>
  </si>
  <si>
    <t>8735 Squaw Creek Drive</t>
  </si>
  <si>
    <t xml:space="preserve"> Brooklyn NY 11214</t>
  </si>
  <si>
    <t>267 Third Road</t>
  </si>
  <si>
    <t xml:space="preserve"> New York NY 10034</t>
  </si>
  <si>
    <t>7184 Center Court</t>
  </si>
  <si>
    <t xml:space="preserve"> Brooklyn NY 11208</t>
  </si>
  <si>
    <t>9760 Taylor Dr</t>
  </si>
  <si>
    <t>419 E. Henry Ave</t>
  </si>
  <si>
    <t xml:space="preserve"> New York NY 10031</t>
  </si>
  <si>
    <t>8083 8th St</t>
  </si>
  <si>
    <t xml:space="preserve"> Brooklyn NY 11209</t>
  </si>
  <si>
    <t>2 Rock Maple Ave</t>
  </si>
  <si>
    <t xml:space="preserve"> New York NY 10029</t>
  </si>
  <si>
    <t>9577 Nicolls Ave</t>
  </si>
  <si>
    <t xml:space="preserve"> Staten Island NY 10312</t>
  </si>
  <si>
    <t>174 Del Monte St</t>
  </si>
  <si>
    <t xml:space="preserve"> Brooklyn NY 11224</t>
  </si>
  <si>
    <t>815 2nd St</t>
  </si>
  <si>
    <t xml:space="preserve"> New York NY 10028</t>
  </si>
  <si>
    <t>9875 Franklin Rd</t>
  </si>
  <si>
    <t xml:space="preserve"> Brooklyn NY 11223</t>
  </si>
  <si>
    <t>601 Bank Ave</t>
  </si>
  <si>
    <t xml:space="preserve"> Brooklyn NY 11218</t>
  </si>
  <si>
    <t>21 Yukon St</t>
  </si>
  <si>
    <t xml:space="preserve"> Bronx NY 10451</t>
  </si>
  <si>
    <t>18 N. Woodland Ave</t>
  </si>
  <si>
    <t xml:space="preserve"> New York NY 10025</t>
  </si>
  <si>
    <t>65 Lower River Ave</t>
  </si>
  <si>
    <t xml:space="preserve"> Bronx NY 10465</t>
  </si>
  <si>
    <t>8680 Alderwood St</t>
  </si>
  <si>
    <t>8388 Gonzales St</t>
  </si>
  <si>
    <t xml:space="preserve"> Brooklyn NY 11228</t>
  </si>
  <si>
    <t>Street</t>
  </si>
  <si>
    <t>City</t>
  </si>
  <si>
    <t>Region</t>
  </si>
  <si>
    <t>Bronx NY</t>
  </si>
  <si>
    <t>Brooklyn NY</t>
  </si>
  <si>
    <t>New York NY</t>
  </si>
  <si>
    <t>Staten Island NY</t>
  </si>
  <si>
    <t>Yonkers 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</si>
</sst>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3" tint="0.59999389629810485"/>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3"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1" xfId="0" applyFont="1" applyBorder="1" applyAlignment="1">
      <alignment horizontal="left"/>
    </xf>
    <xf numFmtId="0" fontId="1" fillId="0" borderId="1" xfId="0" applyFont="1" applyBorder="1"/>
    <xf numFmtId="0" fontId="0" fillId="5" borderId="0" xfId="0" applyFill="1"/>
    <xf numFmtId="10" fontId="0" fillId="0" borderId="0" xfId="0" applyNumberFormat="1"/>
    <xf numFmtId="0" fontId="4" fillId="0" borderId="0" xfId="0" applyFont="1"/>
    <xf numFmtId="0" fontId="4" fillId="5" borderId="0" xfId="0" applyFont="1" applyFill="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cellXfs>
  <cellStyles count="1">
    <cellStyle name="Normal"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1"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1" justifyLastLine="0" shrinkToFit="0" readingOrder="0"/>
    </dxf>
    <dxf>
      <numFmt numFmtId="0" formatCode="General"/>
    </dxf>
    <dxf>
      <alignment horizontal="left" vertical="bottom" textRotation="0" wrapText="0" indent="1"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1" justifyLastLine="0" shrinkToFit="0" readingOrder="0"/>
    </dxf>
    <dxf>
      <font>
        <b/>
        <i val="0"/>
        <strike val="0"/>
        <condense val="0"/>
        <extend val="0"/>
        <outline val="0"/>
        <shadow val="0"/>
        <u val="none"/>
        <vertAlign val="baseline"/>
        <sz val="11"/>
        <color theme="1"/>
        <name val="Calibri"/>
        <family val="2"/>
        <scheme val="minor"/>
      </font>
      <numFmt numFmtId="0" formatCode="General"/>
    </dxf>
    <dxf>
      <numFmt numFmtId="0" formatCode="General"/>
    </dxf>
    <dxf>
      <font>
        <b/>
      </font>
    </dxf>
    <dxf>
      <numFmt numFmtId="0" formatCode="General"/>
    </dxf>
    <dxf>
      <font>
        <strike/>
        <sz val="24"/>
      </font>
    </dxf>
    <dxf>
      <font>
        <sz val="36"/>
      </font>
      <fill>
        <gradientFill degree="90">
          <stop position="0">
            <color theme="0"/>
          </stop>
          <stop position="1">
            <color theme="4"/>
          </stop>
        </gradientFill>
      </fill>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xr9:uid="{ED628D19-3931-44FF-80ED-C9487A6E22EC}">
      <tableStyleElement type="wholeTable" dxfId="29"/>
    </tableStyle>
    <tableStyle name="Slicer Style 2" pivot="0" table="0" count="1" xr9:uid="{BA89C468-AF2C-4D0D-9B63-70EC7BE630BC}">
      <tableStyleElement type="wholeTable" dxfId="28"/>
    </tableStyle>
    <tableStyle name="Slicer Style 3" pivot="0" table="0" count="1" xr9:uid="{372BD803-5F90-4857-9B2D-D9FE7AADE638}">
      <tableStyleElement type="wholeTable" dxfId="27"/>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styles" Target="style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Yearly</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 Sales'!$B$7</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Sales'!$A$8:$A$13</c:f>
              <c:strCache>
                <c:ptCount val="6"/>
                <c:pt idx="0">
                  <c:v>2017</c:v>
                </c:pt>
                <c:pt idx="1">
                  <c:v>2018</c:v>
                </c:pt>
                <c:pt idx="2">
                  <c:v>2019</c:v>
                </c:pt>
                <c:pt idx="3">
                  <c:v>2020</c:v>
                </c:pt>
                <c:pt idx="4">
                  <c:v>2021</c:v>
                </c:pt>
                <c:pt idx="5">
                  <c:v>Grand Total</c:v>
                </c:pt>
              </c:strCache>
            </c:strRef>
          </c:cat>
          <c:val>
            <c:numRef>
              <c:f>'Yearly Sales'!$B$8:$B$13</c:f>
              <c:numCache>
                <c:formatCode>General</c:formatCode>
                <c:ptCount val="6"/>
                <c:pt idx="0">
                  <c:v>189976</c:v>
                </c:pt>
                <c:pt idx="1">
                  <c:v>242995</c:v>
                </c:pt>
                <c:pt idx="2">
                  <c:v>288449</c:v>
                </c:pt>
                <c:pt idx="3">
                  <c:v>350234</c:v>
                </c:pt>
                <c:pt idx="4">
                  <c:v>409194</c:v>
                </c:pt>
                <c:pt idx="5">
                  <c:v>1480848</c:v>
                </c:pt>
              </c:numCache>
            </c:numRef>
          </c:val>
          <c:smooth val="0"/>
          <c:extLst>
            <c:ext xmlns:c16="http://schemas.microsoft.com/office/drawing/2014/chart" uri="{C3380CC4-5D6E-409C-BE32-E72D297353CC}">
              <c16:uniqueId val="{00000000-9FF2-4949-8968-53492F4758DC}"/>
            </c:ext>
          </c:extLst>
        </c:ser>
        <c:dLbls>
          <c:dLblPos val="t"/>
          <c:showLegendKey val="0"/>
          <c:showVal val="1"/>
          <c:showCatName val="0"/>
          <c:showSerName val="0"/>
          <c:showPercent val="0"/>
          <c:showBubbleSize val="0"/>
        </c:dLbls>
        <c:marker val="1"/>
        <c:smooth val="0"/>
        <c:axId val="117363360"/>
        <c:axId val="117361920"/>
      </c:lineChart>
      <c:catAx>
        <c:axId val="11736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361920"/>
        <c:crosses val="autoZero"/>
        <c:auto val="1"/>
        <c:lblAlgn val="ctr"/>
        <c:lblOffset val="100"/>
        <c:noMultiLvlLbl val="0"/>
      </c:catAx>
      <c:valAx>
        <c:axId val="117361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736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Sales by Account Type and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 Sales by Account and Year'!$L$55</c:f>
              <c:strCache>
                <c:ptCount val="1"/>
                <c:pt idx="0">
                  <c:v>2017</c:v>
                </c:pt>
              </c:strCache>
            </c:strRef>
          </c:tx>
          <c:spPr>
            <a:solidFill>
              <a:schemeClr val="accent1">
                <a:tint val="50000"/>
              </a:schemeClr>
            </a:solidFill>
            <a:ln>
              <a:noFill/>
            </a:ln>
            <a:effectLst/>
          </c:spPr>
          <c:invertIfNegative val="0"/>
          <c:dLbls>
            <c:delete val="1"/>
          </c:dLbls>
          <c:cat>
            <c:strRef>
              <c:f>'10 Sales by Account and Year'!$K$56:$K$70</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Year'!$L$56:$L$70</c:f>
              <c:numCache>
                <c:formatCode>General</c:formatCode>
                <c:ptCount val="10"/>
                <c:pt idx="0">
                  <c:v>9791</c:v>
                </c:pt>
                <c:pt idx="1">
                  <c:v>1263</c:v>
                </c:pt>
                <c:pt idx="2">
                  <c:v>870</c:v>
                </c:pt>
                <c:pt idx="3">
                  <c:v>1082</c:v>
                </c:pt>
                <c:pt idx="4">
                  <c:v>1323</c:v>
                </c:pt>
                <c:pt idx="5">
                  <c:v>1357</c:v>
                </c:pt>
                <c:pt idx="6">
                  <c:v>299</c:v>
                </c:pt>
                <c:pt idx="7">
                  <c:v>8034</c:v>
                </c:pt>
                <c:pt idx="8">
                  <c:v>1014</c:v>
                </c:pt>
                <c:pt idx="9">
                  <c:v>1497</c:v>
                </c:pt>
              </c:numCache>
            </c:numRef>
          </c:val>
          <c:extLst>
            <c:ext xmlns:c16="http://schemas.microsoft.com/office/drawing/2014/chart" uri="{C3380CC4-5D6E-409C-BE32-E72D297353CC}">
              <c16:uniqueId val="{00000000-54CE-4DF3-B3C7-5164140B764C}"/>
            </c:ext>
          </c:extLst>
        </c:ser>
        <c:ser>
          <c:idx val="1"/>
          <c:order val="1"/>
          <c:tx>
            <c:strRef>
              <c:f>'10 Sales by Account and Year'!$M$55</c:f>
              <c:strCache>
                <c:ptCount val="1"/>
                <c:pt idx="0">
                  <c:v>2018</c:v>
                </c:pt>
              </c:strCache>
            </c:strRef>
          </c:tx>
          <c:spPr>
            <a:solidFill>
              <a:schemeClr val="accent1">
                <a:tint val="70000"/>
              </a:schemeClr>
            </a:solidFill>
            <a:ln>
              <a:noFill/>
            </a:ln>
            <a:effectLst/>
          </c:spPr>
          <c:invertIfNegative val="0"/>
          <c:dLbls>
            <c:delete val="1"/>
          </c:dLbls>
          <c:cat>
            <c:strRef>
              <c:f>'10 Sales by Account and Year'!$K$56:$K$70</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Year'!$M$56:$M$70</c:f>
              <c:numCache>
                <c:formatCode>General</c:formatCode>
                <c:ptCount val="10"/>
                <c:pt idx="0">
                  <c:v>9610</c:v>
                </c:pt>
                <c:pt idx="1">
                  <c:v>2517</c:v>
                </c:pt>
                <c:pt idx="2">
                  <c:v>2428</c:v>
                </c:pt>
                <c:pt idx="3">
                  <c:v>3353</c:v>
                </c:pt>
                <c:pt idx="4">
                  <c:v>4963</c:v>
                </c:pt>
                <c:pt idx="5">
                  <c:v>4189</c:v>
                </c:pt>
                <c:pt idx="6">
                  <c:v>657</c:v>
                </c:pt>
                <c:pt idx="7">
                  <c:v>6541</c:v>
                </c:pt>
                <c:pt idx="8">
                  <c:v>2254</c:v>
                </c:pt>
                <c:pt idx="9">
                  <c:v>1768</c:v>
                </c:pt>
              </c:numCache>
            </c:numRef>
          </c:val>
          <c:extLst>
            <c:ext xmlns:c16="http://schemas.microsoft.com/office/drawing/2014/chart" uri="{C3380CC4-5D6E-409C-BE32-E72D297353CC}">
              <c16:uniqueId val="{00000001-54CE-4DF3-B3C7-5164140B764C}"/>
            </c:ext>
          </c:extLst>
        </c:ser>
        <c:ser>
          <c:idx val="2"/>
          <c:order val="2"/>
          <c:tx>
            <c:strRef>
              <c:f>'10 Sales by Account and Year'!$N$55</c:f>
              <c:strCache>
                <c:ptCount val="1"/>
                <c:pt idx="0">
                  <c:v>2019</c:v>
                </c:pt>
              </c:strCache>
            </c:strRef>
          </c:tx>
          <c:spPr>
            <a:solidFill>
              <a:schemeClr val="accent1">
                <a:tint val="90000"/>
              </a:schemeClr>
            </a:solidFill>
            <a:ln>
              <a:noFill/>
            </a:ln>
            <a:effectLst/>
          </c:spPr>
          <c:invertIfNegative val="0"/>
          <c:dLbls>
            <c:delete val="1"/>
          </c:dLbls>
          <c:cat>
            <c:strRef>
              <c:f>'10 Sales by Account and Year'!$K$56:$K$70</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Year'!$N$56:$N$70</c:f>
              <c:numCache>
                <c:formatCode>General</c:formatCode>
                <c:ptCount val="10"/>
                <c:pt idx="0">
                  <c:v>7534</c:v>
                </c:pt>
                <c:pt idx="1">
                  <c:v>8042</c:v>
                </c:pt>
                <c:pt idx="2">
                  <c:v>7386</c:v>
                </c:pt>
                <c:pt idx="3">
                  <c:v>6351</c:v>
                </c:pt>
                <c:pt idx="4">
                  <c:v>6292</c:v>
                </c:pt>
                <c:pt idx="5">
                  <c:v>5407</c:v>
                </c:pt>
                <c:pt idx="6">
                  <c:v>6238</c:v>
                </c:pt>
                <c:pt idx="7">
                  <c:v>3311</c:v>
                </c:pt>
                <c:pt idx="8">
                  <c:v>4534</c:v>
                </c:pt>
                <c:pt idx="9">
                  <c:v>2804</c:v>
                </c:pt>
              </c:numCache>
            </c:numRef>
          </c:val>
          <c:extLst>
            <c:ext xmlns:c16="http://schemas.microsoft.com/office/drawing/2014/chart" uri="{C3380CC4-5D6E-409C-BE32-E72D297353CC}">
              <c16:uniqueId val="{00000002-54CE-4DF3-B3C7-5164140B764C}"/>
            </c:ext>
          </c:extLst>
        </c:ser>
        <c:ser>
          <c:idx val="3"/>
          <c:order val="3"/>
          <c:tx>
            <c:strRef>
              <c:f>'10 Sales by Account and Year'!$O$55</c:f>
              <c:strCache>
                <c:ptCount val="1"/>
                <c:pt idx="0">
                  <c:v>2020</c:v>
                </c:pt>
              </c:strCache>
            </c:strRef>
          </c:tx>
          <c:spPr>
            <a:solidFill>
              <a:schemeClr val="accent1">
                <a:shade val="90000"/>
              </a:schemeClr>
            </a:solidFill>
            <a:ln>
              <a:noFill/>
            </a:ln>
            <a:effectLst/>
          </c:spPr>
          <c:invertIfNegative val="0"/>
          <c:dLbls>
            <c:delete val="1"/>
          </c:dLbls>
          <c:cat>
            <c:strRef>
              <c:f>'10 Sales by Account and Year'!$K$56:$K$70</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Year'!$O$56:$O$70</c:f>
              <c:numCache>
                <c:formatCode>General</c:formatCode>
                <c:ptCount val="10"/>
                <c:pt idx="0">
                  <c:v>5080</c:v>
                </c:pt>
                <c:pt idx="1">
                  <c:v>8222</c:v>
                </c:pt>
                <c:pt idx="2">
                  <c:v>8835</c:v>
                </c:pt>
                <c:pt idx="3">
                  <c:v>8550</c:v>
                </c:pt>
                <c:pt idx="4">
                  <c:v>6728</c:v>
                </c:pt>
                <c:pt idx="5">
                  <c:v>6233</c:v>
                </c:pt>
                <c:pt idx="6">
                  <c:v>8922</c:v>
                </c:pt>
                <c:pt idx="7">
                  <c:v>3254</c:v>
                </c:pt>
                <c:pt idx="8">
                  <c:v>6796</c:v>
                </c:pt>
                <c:pt idx="9">
                  <c:v>5718</c:v>
                </c:pt>
              </c:numCache>
            </c:numRef>
          </c:val>
          <c:extLst>
            <c:ext xmlns:c16="http://schemas.microsoft.com/office/drawing/2014/chart" uri="{C3380CC4-5D6E-409C-BE32-E72D297353CC}">
              <c16:uniqueId val="{00000003-54CE-4DF3-B3C7-5164140B764C}"/>
            </c:ext>
          </c:extLst>
        </c:ser>
        <c:ser>
          <c:idx val="4"/>
          <c:order val="4"/>
          <c:tx>
            <c:strRef>
              <c:f>'10 Sales by Account and Year'!$P$55</c:f>
              <c:strCache>
                <c:ptCount val="1"/>
                <c:pt idx="0">
                  <c:v>2021</c:v>
                </c:pt>
              </c:strCache>
            </c:strRef>
          </c:tx>
          <c:spPr>
            <a:solidFill>
              <a:schemeClr val="accent1">
                <a:shade val="70000"/>
              </a:schemeClr>
            </a:solidFill>
            <a:ln>
              <a:noFill/>
            </a:ln>
            <a:effectLst/>
          </c:spPr>
          <c:invertIfNegative val="0"/>
          <c:dLbls>
            <c:delete val="1"/>
          </c:dLbls>
          <c:cat>
            <c:strRef>
              <c:f>'10 Sales by Account and Year'!$K$56:$K$70</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Year'!$P$56:$P$70</c:f>
              <c:numCache>
                <c:formatCode>General</c:formatCode>
                <c:ptCount val="10"/>
                <c:pt idx="0">
                  <c:v>4936</c:v>
                </c:pt>
                <c:pt idx="1">
                  <c:v>9686</c:v>
                </c:pt>
                <c:pt idx="2">
                  <c:v>9766</c:v>
                </c:pt>
                <c:pt idx="3">
                  <c:v>9272</c:v>
                </c:pt>
                <c:pt idx="4">
                  <c:v>8202</c:v>
                </c:pt>
                <c:pt idx="5">
                  <c:v>9681</c:v>
                </c:pt>
                <c:pt idx="6">
                  <c:v>9081</c:v>
                </c:pt>
                <c:pt idx="7">
                  <c:v>2687</c:v>
                </c:pt>
                <c:pt idx="8">
                  <c:v>7730</c:v>
                </c:pt>
                <c:pt idx="9">
                  <c:v>9822</c:v>
                </c:pt>
              </c:numCache>
            </c:numRef>
          </c:val>
          <c:extLst>
            <c:ext xmlns:c16="http://schemas.microsoft.com/office/drawing/2014/chart" uri="{C3380CC4-5D6E-409C-BE32-E72D297353CC}">
              <c16:uniqueId val="{00000004-54CE-4DF3-B3C7-5164140B764C}"/>
            </c:ext>
          </c:extLst>
        </c:ser>
        <c:dLbls>
          <c:showLegendKey val="0"/>
          <c:showVal val="1"/>
          <c:showCatName val="0"/>
          <c:showSerName val="0"/>
          <c:showPercent val="0"/>
          <c:showBubbleSize val="0"/>
        </c:dLbls>
        <c:gapWidth val="219"/>
        <c:overlap val="-27"/>
        <c:axId val="1236168799"/>
        <c:axId val="1236180319"/>
      </c:barChart>
      <c:lineChart>
        <c:grouping val="standard"/>
        <c:varyColors val="0"/>
        <c:ser>
          <c:idx val="5"/>
          <c:order val="5"/>
          <c:tx>
            <c:strRef>
              <c:f>'10 Sales by Account and Year'!$Q$55</c:f>
              <c:strCache>
                <c:ptCount val="1"/>
                <c:pt idx="0">
                  <c:v>Total</c:v>
                </c:pt>
              </c:strCache>
            </c:strRef>
          </c:tx>
          <c:spPr>
            <a:ln w="28575" cap="rnd">
              <a:solidFill>
                <a:schemeClr val="accent1">
                  <a:shade val="50000"/>
                </a:schemeClr>
              </a:solidFill>
              <a:round/>
            </a:ln>
            <a:effectLst/>
          </c:spPr>
          <c:marker>
            <c:symbol val="none"/>
          </c:marker>
          <c:dLbls>
            <c:dLbl>
              <c:idx val="1"/>
              <c:layout>
                <c:manualLayout>
                  <c:x val="-2.2255638131501908E-2"/>
                  <c:y val="2.34601474373945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CE-4DF3-B3C7-5164140B764C}"/>
                </c:ext>
              </c:extLst>
            </c:dLbl>
            <c:dLbl>
              <c:idx val="2"/>
              <c:layout>
                <c:manualLayout>
                  <c:x val="-7.4185460438340031E-3"/>
                  <c:y val="-1.34057985356540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CE-4DF3-B3C7-5164140B764C}"/>
                </c:ext>
              </c:extLst>
            </c:dLbl>
            <c:dLbl>
              <c:idx val="3"/>
              <c:layout>
                <c:manualLayout>
                  <c:x val="-1.8546365109584923E-2"/>
                  <c:y val="4.0217395606962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CE-4DF3-B3C7-5164140B764C}"/>
                </c:ext>
              </c:extLst>
            </c:dLbl>
            <c:dLbl>
              <c:idx val="4"/>
              <c:layout>
                <c:manualLayout>
                  <c:x val="-3.7092730219169846E-3"/>
                  <c:y val="-4.0217395606962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CE-4DF3-B3C7-5164140B764C}"/>
                </c:ext>
              </c:extLst>
            </c:dLbl>
            <c:dLbl>
              <c:idx val="5"/>
              <c:layout>
                <c:manualLayout>
                  <c:x val="-1.1127819065751022E-2"/>
                  <c:y val="4.02173956069619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4CE-4DF3-B3C7-5164140B764C}"/>
                </c:ext>
              </c:extLst>
            </c:dLbl>
            <c:dLbl>
              <c:idx val="6"/>
              <c:layout>
                <c:manualLayout>
                  <c:x val="-6.8002553163847681E-17"/>
                  <c:y val="-3.68659459730485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CE-4DF3-B3C7-5164140B764C}"/>
                </c:ext>
              </c:extLst>
            </c:dLbl>
            <c:dLbl>
              <c:idx val="7"/>
              <c:layout>
                <c:manualLayout>
                  <c:x val="-1.1127819065750954E-2"/>
                  <c:y val="4.0217395606962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4CE-4DF3-B3C7-5164140B764C}"/>
                </c:ext>
              </c:extLst>
            </c:dLbl>
            <c:dLbl>
              <c:idx val="8"/>
              <c:layout>
                <c:manualLayout>
                  <c:x val="-3.7092730219169846E-3"/>
                  <c:y val="-2.6811597071308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4CE-4DF3-B3C7-5164140B764C}"/>
                </c:ext>
              </c:extLst>
            </c:dLbl>
            <c:dLbl>
              <c:idx val="9"/>
              <c:layout>
                <c:manualLayout>
                  <c:x val="1.8546365109583561E-3"/>
                  <c:y val="4.02173956069620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4CE-4DF3-B3C7-5164140B764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Year'!$K$56:$K$70</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Year'!$Q$56:$Q$70</c:f>
              <c:numCache>
                <c:formatCode>General</c:formatCode>
                <c:ptCount val="10"/>
                <c:pt idx="0">
                  <c:v>36951</c:v>
                </c:pt>
                <c:pt idx="1">
                  <c:v>29730</c:v>
                </c:pt>
                <c:pt idx="2">
                  <c:v>29285</c:v>
                </c:pt>
                <c:pt idx="3">
                  <c:v>28608</c:v>
                </c:pt>
                <c:pt idx="4">
                  <c:v>27508</c:v>
                </c:pt>
                <c:pt idx="5">
                  <c:v>26867</c:v>
                </c:pt>
                <c:pt idx="6">
                  <c:v>25197</c:v>
                </c:pt>
                <c:pt idx="7">
                  <c:v>23827</c:v>
                </c:pt>
                <c:pt idx="8">
                  <c:v>22328</c:v>
                </c:pt>
                <c:pt idx="9">
                  <c:v>21609</c:v>
                </c:pt>
              </c:numCache>
            </c:numRef>
          </c:val>
          <c:smooth val="0"/>
          <c:extLst>
            <c:ext xmlns:c16="http://schemas.microsoft.com/office/drawing/2014/chart" uri="{C3380CC4-5D6E-409C-BE32-E72D297353CC}">
              <c16:uniqueId val="{00000005-54CE-4DF3-B3C7-5164140B764C}"/>
            </c:ext>
          </c:extLst>
        </c:ser>
        <c:dLbls>
          <c:showLegendKey val="0"/>
          <c:showVal val="1"/>
          <c:showCatName val="0"/>
          <c:showSerName val="0"/>
          <c:showPercent val="0"/>
          <c:showBubbleSize val="0"/>
        </c:dLbls>
        <c:marker val="1"/>
        <c:smooth val="0"/>
        <c:axId val="1236168799"/>
        <c:axId val="1236180319"/>
      </c:lineChart>
      <c:catAx>
        <c:axId val="123616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80319"/>
        <c:crosses val="autoZero"/>
        <c:auto val="1"/>
        <c:lblAlgn val="ctr"/>
        <c:lblOffset val="100"/>
        <c:noMultiLvlLbl val="0"/>
      </c:catAx>
      <c:valAx>
        <c:axId val="123618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6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4(AutoRecovered)(AutoRecovered).xlsx]10 Sales by Account and Year!PivotTable12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Performance of Top 10 Medium Business Accounts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4577190763510198E-2"/>
              <c:y val="-3.454374244185638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984373164140524E-2"/>
              <c:y val="-2.418061970929944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8088218015440227E-2"/>
              <c:y val="3.45437424418562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3354758893335397E-2"/>
              <c:y val="3.799811668604198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2821677137545182E-2"/>
              <c:y val="-2.763499395348508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8088218015440227E-2"/>
              <c:y val="3.799811668604198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5110272519300344E-2"/>
              <c:y val="3.799811668604198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9154381527020431E-2"/>
              <c:y val="4.490686517441325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 Sales by Account and Year'!$Z$111</c:f>
              <c:strCache>
                <c:ptCount val="1"/>
                <c:pt idx="0">
                  <c:v>Year 2021</c:v>
                </c:pt>
              </c:strCache>
            </c:strRef>
          </c:tx>
          <c:spPr>
            <a:solidFill>
              <a:schemeClr val="accent6">
                <a:tint val="50000"/>
              </a:schemeClr>
            </a:solidFill>
            <a:ln>
              <a:noFill/>
            </a:ln>
            <a:effectLst/>
          </c:spPr>
          <c:invertIfNegative val="0"/>
          <c:cat>
            <c:strRef>
              <c:f>'10 Sales by Account and Year'!$Y$112:$Y$122</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Year'!$Z$112:$Z$122</c:f>
              <c:numCache>
                <c:formatCode>General</c:formatCode>
                <c:ptCount val="10"/>
                <c:pt idx="0">
                  <c:v>3815</c:v>
                </c:pt>
                <c:pt idx="1">
                  <c:v>9225</c:v>
                </c:pt>
                <c:pt idx="2">
                  <c:v>9236</c:v>
                </c:pt>
                <c:pt idx="3">
                  <c:v>9571</c:v>
                </c:pt>
                <c:pt idx="4">
                  <c:v>8599</c:v>
                </c:pt>
                <c:pt idx="5">
                  <c:v>3857</c:v>
                </c:pt>
                <c:pt idx="6">
                  <c:v>7588</c:v>
                </c:pt>
                <c:pt idx="7">
                  <c:v>9983</c:v>
                </c:pt>
                <c:pt idx="8">
                  <c:v>375</c:v>
                </c:pt>
                <c:pt idx="9">
                  <c:v>9570</c:v>
                </c:pt>
              </c:numCache>
            </c:numRef>
          </c:val>
          <c:extLst>
            <c:ext xmlns:c16="http://schemas.microsoft.com/office/drawing/2014/chart" uri="{C3380CC4-5D6E-409C-BE32-E72D297353CC}">
              <c16:uniqueId val="{00000000-A244-4C02-BC45-C824552C2FE5}"/>
            </c:ext>
          </c:extLst>
        </c:ser>
        <c:ser>
          <c:idx val="1"/>
          <c:order val="1"/>
          <c:tx>
            <c:strRef>
              <c:f>'10 Sales by Account and Year'!$AA$111</c:f>
              <c:strCache>
                <c:ptCount val="1"/>
                <c:pt idx="0">
                  <c:v>Year 2020</c:v>
                </c:pt>
              </c:strCache>
            </c:strRef>
          </c:tx>
          <c:spPr>
            <a:solidFill>
              <a:schemeClr val="accent6">
                <a:tint val="70000"/>
              </a:schemeClr>
            </a:solidFill>
            <a:ln>
              <a:noFill/>
            </a:ln>
            <a:effectLst/>
          </c:spPr>
          <c:invertIfNegative val="0"/>
          <c:cat>
            <c:strRef>
              <c:f>'10 Sales by Account and Year'!$Y$112:$Y$122</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Year'!$AA$112:$AA$122</c:f>
              <c:numCache>
                <c:formatCode>General</c:formatCode>
                <c:ptCount val="10"/>
                <c:pt idx="0">
                  <c:v>8256</c:v>
                </c:pt>
                <c:pt idx="1">
                  <c:v>7443</c:v>
                </c:pt>
                <c:pt idx="2">
                  <c:v>8495</c:v>
                </c:pt>
                <c:pt idx="3">
                  <c:v>8443</c:v>
                </c:pt>
                <c:pt idx="4">
                  <c:v>7494</c:v>
                </c:pt>
                <c:pt idx="5">
                  <c:v>4968</c:v>
                </c:pt>
                <c:pt idx="6">
                  <c:v>5201</c:v>
                </c:pt>
                <c:pt idx="7">
                  <c:v>5476</c:v>
                </c:pt>
                <c:pt idx="8">
                  <c:v>1998</c:v>
                </c:pt>
                <c:pt idx="9">
                  <c:v>6877</c:v>
                </c:pt>
              </c:numCache>
            </c:numRef>
          </c:val>
          <c:extLst>
            <c:ext xmlns:c16="http://schemas.microsoft.com/office/drawing/2014/chart" uri="{C3380CC4-5D6E-409C-BE32-E72D297353CC}">
              <c16:uniqueId val="{00000002-A244-4C02-BC45-C824552C2FE5}"/>
            </c:ext>
          </c:extLst>
        </c:ser>
        <c:ser>
          <c:idx val="2"/>
          <c:order val="2"/>
          <c:tx>
            <c:strRef>
              <c:f>'10 Sales by Account and Year'!$AB$111</c:f>
              <c:strCache>
                <c:ptCount val="1"/>
                <c:pt idx="0">
                  <c:v>Year 2019</c:v>
                </c:pt>
              </c:strCache>
            </c:strRef>
          </c:tx>
          <c:spPr>
            <a:solidFill>
              <a:schemeClr val="accent6">
                <a:tint val="90000"/>
              </a:schemeClr>
            </a:solidFill>
            <a:ln>
              <a:noFill/>
            </a:ln>
            <a:effectLst/>
          </c:spPr>
          <c:invertIfNegative val="0"/>
          <c:cat>
            <c:strRef>
              <c:f>'10 Sales by Account and Year'!$Y$112:$Y$122</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Year'!$AB$112:$AB$122</c:f>
              <c:numCache>
                <c:formatCode>General</c:formatCode>
                <c:ptCount val="10"/>
                <c:pt idx="0">
                  <c:v>8390</c:v>
                </c:pt>
                <c:pt idx="1">
                  <c:v>7438</c:v>
                </c:pt>
                <c:pt idx="2">
                  <c:v>6247</c:v>
                </c:pt>
                <c:pt idx="3">
                  <c:v>7279</c:v>
                </c:pt>
                <c:pt idx="4">
                  <c:v>6087</c:v>
                </c:pt>
                <c:pt idx="5">
                  <c:v>5123</c:v>
                </c:pt>
                <c:pt idx="6">
                  <c:v>5072</c:v>
                </c:pt>
                <c:pt idx="7">
                  <c:v>4535</c:v>
                </c:pt>
                <c:pt idx="8">
                  <c:v>5952</c:v>
                </c:pt>
                <c:pt idx="9">
                  <c:v>2844</c:v>
                </c:pt>
              </c:numCache>
            </c:numRef>
          </c:val>
          <c:extLst>
            <c:ext xmlns:c16="http://schemas.microsoft.com/office/drawing/2014/chart" uri="{C3380CC4-5D6E-409C-BE32-E72D297353CC}">
              <c16:uniqueId val="{00000003-A244-4C02-BC45-C824552C2FE5}"/>
            </c:ext>
          </c:extLst>
        </c:ser>
        <c:ser>
          <c:idx val="3"/>
          <c:order val="3"/>
          <c:tx>
            <c:strRef>
              <c:f>'10 Sales by Account and Year'!$AC$111</c:f>
              <c:strCache>
                <c:ptCount val="1"/>
                <c:pt idx="0">
                  <c:v>Year 2018</c:v>
                </c:pt>
              </c:strCache>
            </c:strRef>
          </c:tx>
          <c:spPr>
            <a:solidFill>
              <a:schemeClr val="accent6">
                <a:shade val="90000"/>
              </a:schemeClr>
            </a:solidFill>
            <a:ln>
              <a:noFill/>
            </a:ln>
            <a:effectLst/>
          </c:spPr>
          <c:invertIfNegative val="0"/>
          <c:cat>
            <c:strRef>
              <c:f>'10 Sales by Account and Year'!$Y$112:$Y$122</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Year'!$AC$112:$AC$122</c:f>
              <c:numCache>
                <c:formatCode>General</c:formatCode>
                <c:ptCount val="10"/>
                <c:pt idx="0">
                  <c:v>9179</c:v>
                </c:pt>
                <c:pt idx="1">
                  <c:v>7079</c:v>
                </c:pt>
                <c:pt idx="2">
                  <c:v>5721</c:v>
                </c:pt>
                <c:pt idx="3">
                  <c:v>1322</c:v>
                </c:pt>
                <c:pt idx="4">
                  <c:v>4182</c:v>
                </c:pt>
                <c:pt idx="5">
                  <c:v>6227</c:v>
                </c:pt>
                <c:pt idx="6">
                  <c:v>4218</c:v>
                </c:pt>
                <c:pt idx="7">
                  <c:v>3447</c:v>
                </c:pt>
                <c:pt idx="8">
                  <c:v>7667</c:v>
                </c:pt>
                <c:pt idx="9">
                  <c:v>2124</c:v>
                </c:pt>
              </c:numCache>
            </c:numRef>
          </c:val>
          <c:extLst>
            <c:ext xmlns:c16="http://schemas.microsoft.com/office/drawing/2014/chart" uri="{C3380CC4-5D6E-409C-BE32-E72D297353CC}">
              <c16:uniqueId val="{00000004-A244-4C02-BC45-C824552C2FE5}"/>
            </c:ext>
          </c:extLst>
        </c:ser>
        <c:ser>
          <c:idx val="4"/>
          <c:order val="4"/>
          <c:tx>
            <c:strRef>
              <c:f>'10 Sales by Account and Year'!$AD$111</c:f>
              <c:strCache>
                <c:ptCount val="1"/>
                <c:pt idx="0">
                  <c:v>Year 2017</c:v>
                </c:pt>
              </c:strCache>
            </c:strRef>
          </c:tx>
          <c:spPr>
            <a:solidFill>
              <a:schemeClr val="accent6">
                <a:shade val="70000"/>
              </a:schemeClr>
            </a:solidFill>
            <a:ln>
              <a:noFill/>
            </a:ln>
            <a:effectLst/>
          </c:spPr>
          <c:invertIfNegative val="0"/>
          <c:cat>
            <c:strRef>
              <c:f>'10 Sales by Account and Year'!$Y$112:$Y$122</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Year'!$AD$112:$AD$122</c:f>
              <c:numCache>
                <c:formatCode>General</c:formatCode>
                <c:ptCount val="10"/>
                <c:pt idx="0">
                  <c:v>9773</c:v>
                </c:pt>
                <c:pt idx="1">
                  <c:v>3501</c:v>
                </c:pt>
                <c:pt idx="2">
                  <c:v>700</c:v>
                </c:pt>
                <c:pt idx="3">
                  <c:v>570</c:v>
                </c:pt>
                <c:pt idx="4">
                  <c:v>712</c:v>
                </c:pt>
                <c:pt idx="5">
                  <c:v>6309</c:v>
                </c:pt>
                <c:pt idx="6">
                  <c:v>3916</c:v>
                </c:pt>
                <c:pt idx="7">
                  <c:v>1368</c:v>
                </c:pt>
                <c:pt idx="8">
                  <c:v>8331</c:v>
                </c:pt>
                <c:pt idx="9">
                  <c:v>1779</c:v>
                </c:pt>
              </c:numCache>
            </c:numRef>
          </c:val>
          <c:extLst>
            <c:ext xmlns:c16="http://schemas.microsoft.com/office/drawing/2014/chart" uri="{C3380CC4-5D6E-409C-BE32-E72D297353CC}">
              <c16:uniqueId val="{00000005-A244-4C02-BC45-C824552C2FE5}"/>
            </c:ext>
          </c:extLst>
        </c:ser>
        <c:dLbls>
          <c:showLegendKey val="0"/>
          <c:showVal val="0"/>
          <c:showCatName val="0"/>
          <c:showSerName val="0"/>
          <c:showPercent val="0"/>
          <c:showBubbleSize val="0"/>
        </c:dLbls>
        <c:gapWidth val="219"/>
        <c:axId val="1643573311"/>
        <c:axId val="1643574751"/>
      </c:barChart>
      <c:lineChart>
        <c:grouping val="standard"/>
        <c:varyColors val="0"/>
        <c:ser>
          <c:idx val="5"/>
          <c:order val="5"/>
          <c:tx>
            <c:strRef>
              <c:f>'10 Sales by Account and Year'!$AE$111</c:f>
              <c:strCache>
                <c:ptCount val="1"/>
                <c:pt idx="0">
                  <c:v>Total Sales</c:v>
                </c:pt>
              </c:strCache>
            </c:strRef>
          </c:tx>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Pt>
            <c:idx val="1"/>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7-A244-4C02-BC45-C824552C2FE5}"/>
              </c:ext>
            </c:extLst>
          </c:dPt>
          <c:dPt>
            <c:idx val="2"/>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8-A244-4C02-BC45-C824552C2FE5}"/>
              </c:ext>
            </c:extLst>
          </c:dPt>
          <c:dPt>
            <c:idx val="3"/>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9-A244-4C02-BC45-C824552C2FE5}"/>
              </c:ext>
            </c:extLst>
          </c:dPt>
          <c:dPt>
            <c:idx val="4"/>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A-A244-4C02-BC45-C824552C2FE5}"/>
              </c:ext>
            </c:extLst>
          </c:dPt>
          <c:dPt>
            <c:idx val="5"/>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D-A244-4C02-BC45-C824552C2FE5}"/>
              </c:ext>
            </c:extLst>
          </c:dPt>
          <c:dPt>
            <c:idx val="6"/>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E-A244-4C02-BC45-C824552C2FE5}"/>
              </c:ext>
            </c:extLst>
          </c:dPt>
          <c:dPt>
            <c:idx val="7"/>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B-A244-4C02-BC45-C824552C2FE5}"/>
              </c:ext>
            </c:extLst>
          </c:dPt>
          <c:dPt>
            <c:idx val="8"/>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C-A244-4C02-BC45-C824552C2FE5}"/>
              </c:ext>
            </c:extLst>
          </c:dPt>
          <c:dLbls>
            <c:dLbl>
              <c:idx val="1"/>
              <c:layout>
                <c:manualLayout>
                  <c:x val="-4.9154381527020431E-2"/>
                  <c:y val="4.49068651744132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44-4C02-BC45-C824552C2FE5}"/>
                </c:ext>
              </c:extLst>
            </c:dLbl>
            <c:dLbl>
              <c:idx val="2"/>
              <c:layout>
                <c:manualLayout>
                  <c:x val="-3.5110272519300344E-2"/>
                  <c:y val="3.7998116686041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244-4C02-BC45-C824552C2FE5}"/>
                </c:ext>
              </c:extLst>
            </c:dLbl>
            <c:dLbl>
              <c:idx val="3"/>
              <c:layout>
                <c:manualLayout>
                  <c:x val="-2.4577190763510198E-2"/>
                  <c:y val="-3.45437424418563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244-4C02-BC45-C824552C2FE5}"/>
                </c:ext>
              </c:extLst>
            </c:dLbl>
            <c:dLbl>
              <c:idx val="4"/>
              <c:layout>
                <c:manualLayout>
                  <c:x val="-2.8088218015440227E-2"/>
                  <c:y val="3.4543742441856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244-4C02-BC45-C824552C2FE5}"/>
                </c:ext>
              </c:extLst>
            </c:dLbl>
            <c:dLbl>
              <c:idx val="5"/>
              <c:layout>
                <c:manualLayout>
                  <c:x val="-2.984373164140524E-2"/>
                  <c:y val="-2.4180619709299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244-4C02-BC45-C824552C2FE5}"/>
                </c:ext>
              </c:extLst>
            </c:dLbl>
            <c:dLbl>
              <c:idx val="6"/>
              <c:layout>
                <c:manualLayout>
                  <c:x val="-3.3354758893335397E-2"/>
                  <c:y val="3.7998116686041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244-4C02-BC45-C824552C2FE5}"/>
                </c:ext>
              </c:extLst>
            </c:dLbl>
            <c:dLbl>
              <c:idx val="7"/>
              <c:layout>
                <c:manualLayout>
                  <c:x val="-2.2821677137545182E-2"/>
                  <c:y val="-2.76349939534850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244-4C02-BC45-C824552C2FE5}"/>
                </c:ext>
              </c:extLst>
            </c:dLbl>
            <c:dLbl>
              <c:idx val="8"/>
              <c:layout>
                <c:manualLayout>
                  <c:x val="-2.8088218015440227E-2"/>
                  <c:y val="3.7998116686041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244-4C02-BC45-C824552C2FE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Year'!$Y$112:$Y$122</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Year'!$AE$112:$AE$122</c:f>
              <c:numCache>
                <c:formatCode>General</c:formatCode>
                <c:ptCount val="10"/>
                <c:pt idx="0">
                  <c:v>39413</c:v>
                </c:pt>
                <c:pt idx="1">
                  <c:v>34686</c:v>
                </c:pt>
                <c:pt idx="2">
                  <c:v>30399</c:v>
                </c:pt>
                <c:pt idx="3">
                  <c:v>27185</c:v>
                </c:pt>
                <c:pt idx="4">
                  <c:v>27074</c:v>
                </c:pt>
                <c:pt idx="5">
                  <c:v>26484</c:v>
                </c:pt>
                <c:pt idx="6">
                  <c:v>25995</c:v>
                </c:pt>
                <c:pt idx="7">
                  <c:v>24809</c:v>
                </c:pt>
                <c:pt idx="8">
                  <c:v>24323</c:v>
                </c:pt>
                <c:pt idx="9">
                  <c:v>23194</c:v>
                </c:pt>
              </c:numCache>
            </c:numRef>
          </c:val>
          <c:smooth val="0"/>
          <c:extLst>
            <c:ext xmlns:c16="http://schemas.microsoft.com/office/drawing/2014/chart" uri="{C3380CC4-5D6E-409C-BE32-E72D297353CC}">
              <c16:uniqueId val="{00000006-A244-4C02-BC45-C824552C2FE5}"/>
            </c:ext>
          </c:extLst>
        </c:ser>
        <c:dLbls>
          <c:showLegendKey val="0"/>
          <c:showVal val="0"/>
          <c:showCatName val="0"/>
          <c:showSerName val="0"/>
          <c:showPercent val="0"/>
          <c:showBubbleSize val="0"/>
        </c:dLbls>
        <c:marker val="1"/>
        <c:smooth val="0"/>
        <c:axId val="1643573311"/>
        <c:axId val="1643574751"/>
      </c:lineChart>
      <c:catAx>
        <c:axId val="16435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74751"/>
        <c:crosses val="autoZero"/>
        <c:auto val="1"/>
        <c:lblAlgn val="ctr"/>
        <c:lblOffset val="100"/>
        <c:noMultiLvlLbl val="0"/>
      </c:catAx>
      <c:valAx>
        <c:axId val="164357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573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4(AutoRecovered)(AutoRecovered).xlsx]10 Sales by Account and Year!PivotTable14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Performance of Top 10 Online Retailor Accounts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3.1599245267370284E-2"/>
              <c:y val="3.4566175445930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2.984373164140524E-2"/>
              <c:y val="-3.11095579013378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3.1599245267370318E-2"/>
              <c:y val="3.45661754459308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3.8621299771230314E-2"/>
              <c:y val="-3.110955790133782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3.3354758893335265E-2"/>
              <c:y val="2.765294035674470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3.1599245267370256E-2"/>
              <c:y val="-3.456617544593085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2.2821677137545182E-2"/>
              <c:y val="4.839264562430323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circle"/>
          <c:size val="5"/>
          <c:spPr>
            <a:solidFill>
              <a:schemeClr val="accent6">
                <a:shade val="70000"/>
              </a:schemeClr>
            </a:solidFill>
            <a:ln w="9525">
              <a:solidFill>
                <a:schemeClr val="accent6">
                  <a:shade val="70000"/>
                </a:schemeClr>
              </a:solidFill>
            </a:ln>
            <a:effectLst/>
          </c:spPr>
        </c:marker>
        <c:dLbl>
          <c:idx val="0"/>
          <c:layout>
            <c:manualLayout>
              <c:x val="-3.8621299771230314E-2"/>
              <c:y val="-4.147941053511702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 Sales by Account and Year'!$Z$125</c:f>
              <c:strCache>
                <c:ptCount val="1"/>
                <c:pt idx="0">
                  <c:v>Year 2017</c:v>
                </c:pt>
              </c:strCache>
            </c:strRef>
          </c:tx>
          <c:spPr>
            <a:solidFill>
              <a:schemeClr val="accent6">
                <a:tint val="50000"/>
              </a:schemeClr>
            </a:solidFill>
            <a:ln>
              <a:noFill/>
            </a:ln>
            <a:effectLst/>
          </c:spPr>
          <c:invertIfNegative val="0"/>
          <c:cat>
            <c:strRef>
              <c:f>'10 Sales by Account and Year'!$Y$126:$Y$136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Year'!$Z$126:$Z$136</c:f>
              <c:numCache>
                <c:formatCode>General</c:formatCode>
                <c:ptCount val="10"/>
                <c:pt idx="0">
                  <c:v>8873</c:v>
                </c:pt>
                <c:pt idx="1">
                  <c:v>3297</c:v>
                </c:pt>
                <c:pt idx="2">
                  <c:v>431</c:v>
                </c:pt>
                <c:pt idx="3">
                  <c:v>8891</c:v>
                </c:pt>
                <c:pt idx="4">
                  <c:v>1290</c:v>
                </c:pt>
                <c:pt idx="5">
                  <c:v>488</c:v>
                </c:pt>
                <c:pt idx="6">
                  <c:v>2519</c:v>
                </c:pt>
                <c:pt idx="7">
                  <c:v>2541</c:v>
                </c:pt>
                <c:pt idx="8">
                  <c:v>742</c:v>
                </c:pt>
                <c:pt idx="9">
                  <c:v>138</c:v>
                </c:pt>
              </c:numCache>
            </c:numRef>
          </c:val>
          <c:extLst>
            <c:ext xmlns:c16="http://schemas.microsoft.com/office/drawing/2014/chart" uri="{C3380CC4-5D6E-409C-BE32-E72D297353CC}">
              <c16:uniqueId val="{00000000-AFF7-4F4A-A01B-100C8BFB4116}"/>
            </c:ext>
          </c:extLst>
        </c:ser>
        <c:ser>
          <c:idx val="1"/>
          <c:order val="1"/>
          <c:tx>
            <c:strRef>
              <c:f>'10 Sales by Account and Year'!$AA$125</c:f>
              <c:strCache>
                <c:ptCount val="1"/>
                <c:pt idx="0">
                  <c:v>Year 2018</c:v>
                </c:pt>
              </c:strCache>
            </c:strRef>
          </c:tx>
          <c:spPr>
            <a:solidFill>
              <a:schemeClr val="accent6">
                <a:tint val="70000"/>
              </a:schemeClr>
            </a:solidFill>
            <a:ln>
              <a:noFill/>
            </a:ln>
            <a:effectLst/>
          </c:spPr>
          <c:invertIfNegative val="0"/>
          <c:cat>
            <c:strRef>
              <c:f>'10 Sales by Account and Year'!$Y$126:$Y$136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Year'!$AA$126:$AA$136</c:f>
              <c:numCache>
                <c:formatCode>General</c:formatCode>
                <c:ptCount val="10"/>
                <c:pt idx="0">
                  <c:v>8484</c:v>
                </c:pt>
                <c:pt idx="1">
                  <c:v>4866</c:v>
                </c:pt>
                <c:pt idx="2">
                  <c:v>6231</c:v>
                </c:pt>
                <c:pt idx="3">
                  <c:v>5952</c:v>
                </c:pt>
                <c:pt idx="4">
                  <c:v>4033</c:v>
                </c:pt>
                <c:pt idx="5">
                  <c:v>5535</c:v>
                </c:pt>
                <c:pt idx="6">
                  <c:v>3938</c:v>
                </c:pt>
                <c:pt idx="7">
                  <c:v>3794</c:v>
                </c:pt>
                <c:pt idx="8">
                  <c:v>3751</c:v>
                </c:pt>
                <c:pt idx="9">
                  <c:v>286</c:v>
                </c:pt>
              </c:numCache>
            </c:numRef>
          </c:val>
          <c:extLst>
            <c:ext xmlns:c16="http://schemas.microsoft.com/office/drawing/2014/chart" uri="{C3380CC4-5D6E-409C-BE32-E72D297353CC}">
              <c16:uniqueId val="{00000002-AFF7-4F4A-A01B-100C8BFB4116}"/>
            </c:ext>
          </c:extLst>
        </c:ser>
        <c:ser>
          <c:idx val="2"/>
          <c:order val="2"/>
          <c:tx>
            <c:strRef>
              <c:f>'10 Sales by Account and Year'!$AB$125</c:f>
              <c:strCache>
                <c:ptCount val="1"/>
                <c:pt idx="0">
                  <c:v>Year 2019</c:v>
                </c:pt>
              </c:strCache>
            </c:strRef>
          </c:tx>
          <c:spPr>
            <a:solidFill>
              <a:schemeClr val="accent6">
                <a:tint val="90000"/>
              </a:schemeClr>
            </a:solidFill>
            <a:ln>
              <a:noFill/>
            </a:ln>
            <a:effectLst/>
          </c:spPr>
          <c:invertIfNegative val="0"/>
          <c:cat>
            <c:strRef>
              <c:f>'10 Sales by Account and Year'!$Y$126:$Y$136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Year'!$AB$126:$AB$136</c:f>
              <c:numCache>
                <c:formatCode>General</c:formatCode>
                <c:ptCount val="10"/>
                <c:pt idx="0">
                  <c:v>7883</c:v>
                </c:pt>
                <c:pt idx="1">
                  <c:v>4928</c:v>
                </c:pt>
                <c:pt idx="2">
                  <c:v>7478</c:v>
                </c:pt>
                <c:pt idx="3">
                  <c:v>5914</c:v>
                </c:pt>
                <c:pt idx="4">
                  <c:v>6956</c:v>
                </c:pt>
                <c:pt idx="5">
                  <c:v>5775</c:v>
                </c:pt>
                <c:pt idx="6">
                  <c:v>5190</c:v>
                </c:pt>
                <c:pt idx="7">
                  <c:v>3984</c:v>
                </c:pt>
                <c:pt idx="8">
                  <c:v>4423</c:v>
                </c:pt>
                <c:pt idx="9">
                  <c:v>6750</c:v>
                </c:pt>
              </c:numCache>
            </c:numRef>
          </c:val>
          <c:extLst>
            <c:ext xmlns:c16="http://schemas.microsoft.com/office/drawing/2014/chart" uri="{C3380CC4-5D6E-409C-BE32-E72D297353CC}">
              <c16:uniqueId val="{00000003-AFF7-4F4A-A01B-100C8BFB4116}"/>
            </c:ext>
          </c:extLst>
        </c:ser>
        <c:ser>
          <c:idx val="3"/>
          <c:order val="3"/>
          <c:tx>
            <c:strRef>
              <c:f>'10 Sales by Account and Year'!$AC$125</c:f>
              <c:strCache>
                <c:ptCount val="1"/>
                <c:pt idx="0">
                  <c:v>Year 2020</c:v>
                </c:pt>
              </c:strCache>
            </c:strRef>
          </c:tx>
          <c:spPr>
            <a:solidFill>
              <a:schemeClr val="accent6">
                <a:shade val="90000"/>
              </a:schemeClr>
            </a:solidFill>
            <a:ln>
              <a:noFill/>
            </a:ln>
            <a:effectLst/>
          </c:spPr>
          <c:invertIfNegative val="0"/>
          <c:cat>
            <c:strRef>
              <c:f>'10 Sales by Account and Year'!$Y$126:$Y$136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Year'!$AC$126:$AC$136</c:f>
              <c:numCache>
                <c:formatCode>General</c:formatCode>
                <c:ptCount val="10"/>
                <c:pt idx="0">
                  <c:v>7499</c:v>
                </c:pt>
                <c:pt idx="1">
                  <c:v>8451</c:v>
                </c:pt>
                <c:pt idx="2">
                  <c:v>8039</c:v>
                </c:pt>
                <c:pt idx="3">
                  <c:v>5405</c:v>
                </c:pt>
                <c:pt idx="4">
                  <c:v>7929</c:v>
                </c:pt>
                <c:pt idx="5">
                  <c:v>7661</c:v>
                </c:pt>
                <c:pt idx="6">
                  <c:v>8203</c:v>
                </c:pt>
                <c:pt idx="7">
                  <c:v>8803</c:v>
                </c:pt>
                <c:pt idx="8">
                  <c:v>8733</c:v>
                </c:pt>
                <c:pt idx="9">
                  <c:v>8254</c:v>
                </c:pt>
              </c:numCache>
            </c:numRef>
          </c:val>
          <c:extLst>
            <c:ext xmlns:c16="http://schemas.microsoft.com/office/drawing/2014/chart" uri="{C3380CC4-5D6E-409C-BE32-E72D297353CC}">
              <c16:uniqueId val="{00000004-AFF7-4F4A-A01B-100C8BFB4116}"/>
            </c:ext>
          </c:extLst>
        </c:ser>
        <c:ser>
          <c:idx val="5"/>
          <c:order val="5"/>
          <c:tx>
            <c:strRef>
              <c:f>'10 Sales by Account and Year'!$AE$125</c:f>
              <c:strCache>
                <c:ptCount val="1"/>
                <c:pt idx="0">
                  <c:v>Year 2021</c:v>
                </c:pt>
              </c:strCache>
            </c:strRef>
          </c:tx>
          <c:spPr>
            <a:solidFill>
              <a:schemeClr val="accent6">
                <a:shade val="50000"/>
              </a:schemeClr>
            </a:solidFill>
            <a:ln>
              <a:noFill/>
            </a:ln>
            <a:effectLst/>
          </c:spPr>
          <c:invertIfNegative val="0"/>
          <c:cat>
            <c:strRef>
              <c:f>'10 Sales by Account and Year'!$Y$126:$Y$136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Year'!$AE$126:$AE$136</c:f>
              <c:numCache>
                <c:formatCode>General</c:formatCode>
                <c:ptCount val="10"/>
                <c:pt idx="0">
                  <c:v>6592</c:v>
                </c:pt>
                <c:pt idx="1">
                  <c:v>9585</c:v>
                </c:pt>
                <c:pt idx="2">
                  <c:v>8271</c:v>
                </c:pt>
                <c:pt idx="3">
                  <c:v>4031</c:v>
                </c:pt>
                <c:pt idx="4">
                  <c:v>8834</c:v>
                </c:pt>
                <c:pt idx="5">
                  <c:v>9206</c:v>
                </c:pt>
                <c:pt idx="6">
                  <c:v>8780</c:v>
                </c:pt>
                <c:pt idx="7">
                  <c:v>9338</c:v>
                </c:pt>
                <c:pt idx="8">
                  <c:v>9909</c:v>
                </c:pt>
                <c:pt idx="9">
                  <c:v>8656</c:v>
                </c:pt>
              </c:numCache>
            </c:numRef>
          </c:val>
          <c:extLst>
            <c:ext xmlns:c16="http://schemas.microsoft.com/office/drawing/2014/chart" uri="{C3380CC4-5D6E-409C-BE32-E72D297353CC}">
              <c16:uniqueId val="{00000007-AFF7-4F4A-A01B-100C8BFB4116}"/>
            </c:ext>
          </c:extLst>
        </c:ser>
        <c:dLbls>
          <c:showLegendKey val="0"/>
          <c:showVal val="0"/>
          <c:showCatName val="0"/>
          <c:showSerName val="0"/>
          <c:showPercent val="0"/>
          <c:showBubbleSize val="0"/>
        </c:dLbls>
        <c:gapWidth val="219"/>
        <c:axId val="1576816447"/>
        <c:axId val="1576791487"/>
      </c:barChart>
      <c:lineChart>
        <c:grouping val="stacked"/>
        <c:varyColors val="0"/>
        <c:ser>
          <c:idx val="4"/>
          <c:order val="4"/>
          <c:tx>
            <c:strRef>
              <c:f>'10 Sales by Account and Year'!$AD$125</c:f>
              <c:strCache>
                <c:ptCount val="1"/>
                <c:pt idx="0">
                  <c:v>Total Sales</c:v>
                </c:pt>
              </c:strCache>
            </c:strRef>
          </c:tx>
          <c:spPr>
            <a:ln w="28575" cap="rnd">
              <a:solidFill>
                <a:schemeClr val="accent6">
                  <a:shade val="70000"/>
                </a:schemeClr>
              </a:solidFill>
              <a:round/>
            </a:ln>
            <a:effectLst/>
          </c:spPr>
          <c:marker>
            <c:symbol val="circle"/>
            <c:size val="5"/>
            <c:spPr>
              <a:solidFill>
                <a:schemeClr val="accent6">
                  <a:shade val="70000"/>
                </a:schemeClr>
              </a:solidFill>
              <a:ln w="9525">
                <a:solidFill>
                  <a:schemeClr val="accent6">
                    <a:shade val="70000"/>
                  </a:schemeClr>
                </a:solidFill>
              </a:ln>
              <a:effectLst/>
            </c:spPr>
          </c:marker>
          <c:dPt>
            <c:idx val="1"/>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8-AFF7-4F4A-A01B-100C8BFB4116}"/>
              </c:ext>
            </c:extLst>
          </c:dPt>
          <c:dPt>
            <c:idx val="2"/>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9-AFF7-4F4A-A01B-100C8BFB4116}"/>
              </c:ext>
            </c:extLst>
          </c:dPt>
          <c:dPt>
            <c:idx val="3"/>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A-AFF7-4F4A-A01B-100C8BFB4116}"/>
              </c:ext>
            </c:extLst>
          </c:dPt>
          <c:dPt>
            <c:idx val="4"/>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B-AFF7-4F4A-A01B-100C8BFB4116}"/>
              </c:ext>
            </c:extLst>
          </c:dPt>
          <c:dPt>
            <c:idx val="5"/>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C-AFF7-4F4A-A01B-100C8BFB4116}"/>
              </c:ext>
            </c:extLst>
          </c:dPt>
          <c:dPt>
            <c:idx val="6"/>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D-AFF7-4F4A-A01B-100C8BFB4116}"/>
              </c:ext>
            </c:extLst>
          </c:dPt>
          <c:dPt>
            <c:idx val="7"/>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E-AFF7-4F4A-A01B-100C8BFB4116}"/>
              </c:ext>
            </c:extLst>
          </c:dPt>
          <c:dPt>
            <c:idx val="8"/>
            <c:marker>
              <c:symbol val="circle"/>
              <c:size val="5"/>
              <c:spPr>
                <a:solidFill>
                  <a:schemeClr val="accent6">
                    <a:shade val="70000"/>
                  </a:schemeClr>
                </a:solidFill>
                <a:ln w="9525">
                  <a:solidFill>
                    <a:schemeClr val="accent6">
                      <a:shade val="70000"/>
                    </a:schemeClr>
                  </a:solidFill>
                </a:ln>
                <a:effectLst/>
              </c:spPr>
            </c:marker>
            <c:bubble3D val="0"/>
            <c:extLst>
              <c:ext xmlns:c16="http://schemas.microsoft.com/office/drawing/2014/chart" uri="{C3380CC4-5D6E-409C-BE32-E72D297353CC}">
                <c16:uniqueId val="{0000000F-AFF7-4F4A-A01B-100C8BFB4116}"/>
              </c:ext>
            </c:extLst>
          </c:dPt>
          <c:dLbls>
            <c:dLbl>
              <c:idx val="1"/>
              <c:layout>
                <c:manualLayout>
                  <c:x val="-3.1599245267370284E-2"/>
                  <c:y val="3.456617544593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FF7-4F4A-A01B-100C8BFB4116}"/>
                </c:ext>
              </c:extLst>
            </c:dLbl>
            <c:dLbl>
              <c:idx val="2"/>
              <c:layout>
                <c:manualLayout>
                  <c:x val="-2.984373164140524E-2"/>
                  <c:y val="-3.11095579013378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F7-4F4A-A01B-100C8BFB4116}"/>
                </c:ext>
              </c:extLst>
            </c:dLbl>
            <c:dLbl>
              <c:idx val="3"/>
              <c:layout>
                <c:manualLayout>
                  <c:x val="-3.1599245267370318E-2"/>
                  <c:y val="3.45661754459308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FF7-4F4A-A01B-100C8BFB4116}"/>
                </c:ext>
              </c:extLst>
            </c:dLbl>
            <c:dLbl>
              <c:idx val="4"/>
              <c:layout>
                <c:manualLayout>
                  <c:x val="-3.8621299771230314E-2"/>
                  <c:y val="-3.11095579013378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FF7-4F4A-A01B-100C8BFB4116}"/>
                </c:ext>
              </c:extLst>
            </c:dLbl>
            <c:dLbl>
              <c:idx val="5"/>
              <c:layout>
                <c:manualLayout>
                  <c:x val="-3.3354758893335265E-2"/>
                  <c:y val="2.76529403567447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FF7-4F4A-A01B-100C8BFB4116}"/>
                </c:ext>
              </c:extLst>
            </c:dLbl>
            <c:dLbl>
              <c:idx val="6"/>
              <c:layout>
                <c:manualLayout>
                  <c:x val="-3.1599245267370256E-2"/>
                  <c:y val="-3.45661754459308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FF7-4F4A-A01B-100C8BFB4116}"/>
                </c:ext>
              </c:extLst>
            </c:dLbl>
            <c:dLbl>
              <c:idx val="7"/>
              <c:layout>
                <c:manualLayout>
                  <c:x val="-2.2821677137545182E-2"/>
                  <c:y val="4.83926456243032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FF7-4F4A-A01B-100C8BFB4116}"/>
                </c:ext>
              </c:extLst>
            </c:dLbl>
            <c:dLbl>
              <c:idx val="8"/>
              <c:layout>
                <c:manualLayout>
                  <c:x val="-3.8621299771230314E-2"/>
                  <c:y val="-4.1479410535117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FF7-4F4A-A01B-100C8BFB411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Year'!$Y$126:$Y$136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Year'!$AD$126:$AD$136</c:f>
              <c:numCache>
                <c:formatCode>General</c:formatCode>
                <c:ptCount val="10"/>
                <c:pt idx="0">
                  <c:v>39331</c:v>
                </c:pt>
                <c:pt idx="1">
                  <c:v>31127</c:v>
                </c:pt>
                <c:pt idx="2">
                  <c:v>30450</c:v>
                </c:pt>
                <c:pt idx="3">
                  <c:v>30193</c:v>
                </c:pt>
                <c:pt idx="4">
                  <c:v>29042</c:v>
                </c:pt>
                <c:pt idx="5">
                  <c:v>28665</c:v>
                </c:pt>
                <c:pt idx="6">
                  <c:v>28630</c:v>
                </c:pt>
                <c:pt idx="7">
                  <c:v>28460</c:v>
                </c:pt>
                <c:pt idx="8">
                  <c:v>27558</c:v>
                </c:pt>
                <c:pt idx="9">
                  <c:v>24084</c:v>
                </c:pt>
              </c:numCache>
            </c:numRef>
          </c:val>
          <c:smooth val="0"/>
          <c:extLst>
            <c:ext xmlns:c16="http://schemas.microsoft.com/office/drawing/2014/chart" uri="{C3380CC4-5D6E-409C-BE32-E72D297353CC}">
              <c16:uniqueId val="{00000006-AFF7-4F4A-A01B-100C8BFB4116}"/>
            </c:ext>
          </c:extLst>
        </c:ser>
        <c:dLbls>
          <c:showLegendKey val="0"/>
          <c:showVal val="0"/>
          <c:showCatName val="0"/>
          <c:showSerName val="0"/>
          <c:showPercent val="0"/>
          <c:showBubbleSize val="0"/>
        </c:dLbls>
        <c:marker val="1"/>
        <c:smooth val="0"/>
        <c:axId val="1576816447"/>
        <c:axId val="1576791487"/>
      </c:lineChart>
      <c:catAx>
        <c:axId val="157681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791487"/>
        <c:crosses val="autoZero"/>
        <c:auto val="1"/>
        <c:lblAlgn val="ctr"/>
        <c:lblOffset val="100"/>
        <c:noMultiLvlLbl val="0"/>
      </c:catAx>
      <c:valAx>
        <c:axId val="157679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816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4(AutoRecovered)(AutoRecovered).xlsx]10 Sales by Account and Year!PivotTable15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Performance of Top 10 Small Business Accounts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8088218015440227E-2"/>
              <c:y val="-3.802278264168793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0642633796114219E-2"/>
              <c:y val="4.690931273452880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6050157407193195E-2"/>
              <c:y val="-3.608408671886831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5110272519300281E-2"/>
              <c:y val="3.110954943410831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3354758893335397E-2"/>
              <c:y val="-3.456616603789815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1599245267370256E-2"/>
              <c:y val="3.45661660378981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3.4247649536833673E-2"/>
              <c:y val="4.690931273452873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pivotFmt>
      <c:pivotFmt>
        <c:idx val="15"/>
        <c:dLbl>
          <c:idx val="0"/>
          <c:layout>
            <c:manualLayout>
              <c:x val="-2.3432602314675713E-2"/>
              <c:y val="3.608408671886824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6332704389475211E-2"/>
              <c:y val="-2.419631622652868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865786145265422E-2"/>
              <c:y val="-3.110954943410831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5110272519300316E-2"/>
              <c:y val="4.147939924547774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86578614526536E-2"/>
              <c:y val="-4.839263245305737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0376813397195323E-2"/>
              <c:y val="4.493601584926756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 Sales by Account and Year'!$Z$139</c:f>
              <c:strCache>
                <c:ptCount val="1"/>
                <c:pt idx="0">
                  <c:v>Year 2017</c:v>
                </c:pt>
              </c:strCache>
            </c:strRef>
          </c:tx>
          <c:spPr>
            <a:solidFill>
              <a:schemeClr val="accent6">
                <a:tint val="50000"/>
              </a:schemeClr>
            </a:solidFill>
            <a:ln>
              <a:noFill/>
            </a:ln>
            <a:effectLst/>
          </c:spPr>
          <c:invertIfNegative val="0"/>
          <c:cat>
            <c:strRef>
              <c:f>'10 Sales by Account and Year'!$Y$140:$Y$150</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Year'!$Z$140:$Z$150</c:f>
              <c:numCache>
                <c:formatCode>General</c:formatCode>
                <c:ptCount val="10"/>
                <c:pt idx="0">
                  <c:v>2341</c:v>
                </c:pt>
                <c:pt idx="1">
                  <c:v>1581</c:v>
                </c:pt>
                <c:pt idx="2">
                  <c:v>9766</c:v>
                </c:pt>
                <c:pt idx="3">
                  <c:v>1982</c:v>
                </c:pt>
                <c:pt idx="4">
                  <c:v>7555</c:v>
                </c:pt>
                <c:pt idx="5">
                  <c:v>2786</c:v>
                </c:pt>
                <c:pt idx="6">
                  <c:v>9058</c:v>
                </c:pt>
                <c:pt idx="7">
                  <c:v>861</c:v>
                </c:pt>
                <c:pt idx="8">
                  <c:v>9252</c:v>
                </c:pt>
                <c:pt idx="9">
                  <c:v>906</c:v>
                </c:pt>
              </c:numCache>
            </c:numRef>
          </c:val>
          <c:extLst>
            <c:ext xmlns:c16="http://schemas.microsoft.com/office/drawing/2014/chart" uri="{C3380CC4-5D6E-409C-BE32-E72D297353CC}">
              <c16:uniqueId val="{00000000-F070-4EF4-8C06-7D00350F7C5A}"/>
            </c:ext>
          </c:extLst>
        </c:ser>
        <c:ser>
          <c:idx val="1"/>
          <c:order val="1"/>
          <c:tx>
            <c:strRef>
              <c:f>'10 Sales by Account and Year'!$AA$139</c:f>
              <c:strCache>
                <c:ptCount val="1"/>
                <c:pt idx="0">
                  <c:v>Year 2018</c:v>
                </c:pt>
              </c:strCache>
            </c:strRef>
          </c:tx>
          <c:spPr>
            <a:solidFill>
              <a:schemeClr val="accent6">
                <a:tint val="70000"/>
              </a:schemeClr>
            </a:solidFill>
            <a:ln>
              <a:noFill/>
            </a:ln>
            <a:effectLst/>
          </c:spPr>
          <c:invertIfNegative val="0"/>
          <c:cat>
            <c:strRef>
              <c:f>'10 Sales by Account and Year'!$Y$140:$Y$150</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Year'!$AA$140:$AA$150</c:f>
              <c:numCache>
                <c:formatCode>General</c:formatCode>
                <c:ptCount val="10"/>
                <c:pt idx="0">
                  <c:v>6105</c:v>
                </c:pt>
                <c:pt idx="1">
                  <c:v>4799</c:v>
                </c:pt>
                <c:pt idx="2">
                  <c:v>8049</c:v>
                </c:pt>
                <c:pt idx="3">
                  <c:v>5388</c:v>
                </c:pt>
                <c:pt idx="4">
                  <c:v>6551</c:v>
                </c:pt>
                <c:pt idx="5">
                  <c:v>3804</c:v>
                </c:pt>
                <c:pt idx="6">
                  <c:v>4839</c:v>
                </c:pt>
                <c:pt idx="7">
                  <c:v>1314</c:v>
                </c:pt>
                <c:pt idx="8">
                  <c:v>8499</c:v>
                </c:pt>
                <c:pt idx="9">
                  <c:v>1251</c:v>
                </c:pt>
              </c:numCache>
            </c:numRef>
          </c:val>
          <c:extLst>
            <c:ext xmlns:c16="http://schemas.microsoft.com/office/drawing/2014/chart" uri="{C3380CC4-5D6E-409C-BE32-E72D297353CC}">
              <c16:uniqueId val="{00000002-F070-4EF4-8C06-7D00350F7C5A}"/>
            </c:ext>
          </c:extLst>
        </c:ser>
        <c:ser>
          <c:idx val="2"/>
          <c:order val="2"/>
          <c:tx>
            <c:strRef>
              <c:f>'10 Sales by Account and Year'!$AB$139</c:f>
              <c:strCache>
                <c:ptCount val="1"/>
                <c:pt idx="0">
                  <c:v>Year 2019</c:v>
                </c:pt>
              </c:strCache>
            </c:strRef>
          </c:tx>
          <c:spPr>
            <a:solidFill>
              <a:schemeClr val="accent6">
                <a:tint val="90000"/>
              </a:schemeClr>
            </a:solidFill>
            <a:ln>
              <a:noFill/>
            </a:ln>
            <a:effectLst/>
          </c:spPr>
          <c:invertIfNegative val="0"/>
          <c:cat>
            <c:strRef>
              <c:f>'10 Sales by Account and Year'!$Y$140:$Y$150</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Year'!$AB$140:$AB$150</c:f>
              <c:numCache>
                <c:formatCode>General</c:formatCode>
                <c:ptCount val="10"/>
                <c:pt idx="0">
                  <c:v>7777</c:v>
                </c:pt>
                <c:pt idx="1">
                  <c:v>6582</c:v>
                </c:pt>
                <c:pt idx="2">
                  <c:v>5556</c:v>
                </c:pt>
                <c:pt idx="3">
                  <c:v>7063</c:v>
                </c:pt>
                <c:pt idx="4">
                  <c:v>5188</c:v>
                </c:pt>
                <c:pt idx="5">
                  <c:v>4121</c:v>
                </c:pt>
                <c:pt idx="6">
                  <c:v>4776</c:v>
                </c:pt>
                <c:pt idx="7">
                  <c:v>1810</c:v>
                </c:pt>
                <c:pt idx="8">
                  <c:v>991</c:v>
                </c:pt>
                <c:pt idx="9">
                  <c:v>2897</c:v>
                </c:pt>
              </c:numCache>
            </c:numRef>
          </c:val>
          <c:extLst>
            <c:ext xmlns:c16="http://schemas.microsoft.com/office/drawing/2014/chart" uri="{C3380CC4-5D6E-409C-BE32-E72D297353CC}">
              <c16:uniqueId val="{00000003-F070-4EF4-8C06-7D00350F7C5A}"/>
            </c:ext>
          </c:extLst>
        </c:ser>
        <c:ser>
          <c:idx val="3"/>
          <c:order val="3"/>
          <c:tx>
            <c:strRef>
              <c:f>'10 Sales by Account and Year'!$AC$139</c:f>
              <c:strCache>
                <c:ptCount val="1"/>
                <c:pt idx="0">
                  <c:v>Year 2020</c:v>
                </c:pt>
              </c:strCache>
            </c:strRef>
          </c:tx>
          <c:spPr>
            <a:solidFill>
              <a:schemeClr val="accent6">
                <a:shade val="90000"/>
              </a:schemeClr>
            </a:solidFill>
            <a:ln>
              <a:noFill/>
            </a:ln>
            <a:effectLst/>
          </c:spPr>
          <c:invertIfNegative val="0"/>
          <c:cat>
            <c:strRef>
              <c:f>'10 Sales by Account and Year'!$Y$140:$Y$150</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Year'!$AC$140:$AC$150</c:f>
              <c:numCache>
                <c:formatCode>General</c:formatCode>
                <c:ptCount val="10"/>
                <c:pt idx="0">
                  <c:v>7891</c:v>
                </c:pt>
                <c:pt idx="1">
                  <c:v>9024</c:v>
                </c:pt>
                <c:pt idx="2">
                  <c:v>5202</c:v>
                </c:pt>
                <c:pt idx="3">
                  <c:v>7208</c:v>
                </c:pt>
                <c:pt idx="4">
                  <c:v>3436</c:v>
                </c:pt>
                <c:pt idx="5">
                  <c:v>6210</c:v>
                </c:pt>
                <c:pt idx="6">
                  <c:v>4024</c:v>
                </c:pt>
                <c:pt idx="7">
                  <c:v>6510</c:v>
                </c:pt>
                <c:pt idx="8">
                  <c:v>448</c:v>
                </c:pt>
                <c:pt idx="9">
                  <c:v>4499</c:v>
                </c:pt>
              </c:numCache>
            </c:numRef>
          </c:val>
          <c:extLst>
            <c:ext xmlns:c16="http://schemas.microsoft.com/office/drawing/2014/chart" uri="{C3380CC4-5D6E-409C-BE32-E72D297353CC}">
              <c16:uniqueId val="{00000005-F070-4EF4-8C06-7D00350F7C5A}"/>
            </c:ext>
          </c:extLst>
        </c:ser>
        <c:ser>
          <c:idx val="4"/>
          <c:order val="4"/>
          <c:tx>
            <c:strRef>
              <c:f>'10 Sales by Account and Year'!$AD$139</c:f>
              <c:strCache>
                <c:ptCount val="1"/>
                <c:pt idx="0">
                  <c:v>Year 2021</c:v>
                </c:pt>
              </c:strCache>
            </c:strRef>
          </c:tx>
          <c:spPr>
            <a:solidFill>
              <a:schemeClr val="accent6">
                <a:shade val="70000"/>
              </a:schemeClr>
            </a:solidFill>
            <a:ln>
              <a:noFill/>
            </a:ln>
            <a:effectLst/>
          </c:spPr>
          <c:invertIfNegative val="0"/>
          <c:cat>
            <c:strRef>
              <c:f>'10 Sales by Account and Year'!$Y$140:$Y$150</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Year'!$AD$140:$AD$150</c:f>
              <c:numCache>
                <c:formatCode>General</c:formatCode>
                <c:ptCount val="10"/>
                <c:pt idx="0">
                  <c:v>8758</c:v>
                </c:pt>
                <c:pt idx="1">
                  <c:v>9759</c:v>
                </c:pt>
                <c:pt idx="2">
                  <c:v>2373</c:v>
                </c:pt>
                <c:pt idx="3">
                  <c:v>9093</c:v>
                </c:pt>
                <c:pt idx="4">
                  <c:v>2359</c:v>
                </c:pt>
                <c:pt idx="5">
                  <c:v>6909</c:v>
                </c:pt>
                <c:pt idx="6">
                  <c:v>369</c:v>
                </c:pt>
                <c:pt idx="7">
                  <c:v>9271</c:v>
                </c:pt>
                <c:pt idx="8">
                  <c:v>211</c:v>
                </c:pt>
                <c:pt idx="9">
                  <c:v>9428</c:v>
                </c:pt>
              </c:numCache>
            </c:numRef>
          </c:val>
          <c:extLst>
            <c:ext xmlns:c16="http://schemas.microsoft.com/office/drawing/2014/chart" uri="{C3380CC4-5D6E-409C-BE32-E72D297353CC}">
              <c16:uniqueId val="{00000006-F070-4EF4-8C06-7D00350F7C5A}"/>
            </c:ext>
          </c:extLst>
        </c:ser>
        <c:dLbls>
          <c:showLegendKey val="0"/>
          <c:showVal val="0"/>
          <c:showCatName val="0"/>
          <c:showSerName val="0"/>
          <c:showPercent val="0"/>
          <c:showBubbleSize val="0"/>
        </c:dLbls>
        <c:gapWidth val="219"/>
        <c:axId val="1643801151"/>
        <c:axId val="1643819391"/>
      </c:barChart>
      <c:lineChart>
        <c:grouping val="standard"/>
        <c:varyColors val="0"/>
        <c:ser>
          <c:idx val="5"/>
          <c:order val="5"/>
          <c:tx>
            <c:strRef>
              <c:f>'10 Sales by Account and Year'!$AE$139</c:f>
              <c:strCache>
                <c:ptCount val="1"/>
                <c:pt idx="0">
                  <c:v>Total Sales</c:v>
                </c:pt>
              </c:strCache>
            </c:strRef>
          </c:tx>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Pt>
            <c:idx val="0"/>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5-F070-4EF4-8C06-7D00350F7C5A}"/>
              </c:ext>
            </c:extLst>
          </c:dPt>
          <c:dPt>
            <c:idx val="1"/>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6-F070-4EF4-8C06-7D00350F7C5A}"/>
              </c:ext>
            </c:extLst>
          </c:dPt>
          <c:dPt>
            <c:idx val="2"/>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8-F070-4EF4-8C06-7D00350F7C5A}"/>
              </c:ext>
            </c:extLst>
          </c:dPt>
          <c:dPt>
            <c:idx val="3"/>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9-F070-4EF4-8C06-7D00350F7C5A}"/>
              </c:ext>
            </c:extLst>
          </c:dPt>
          <c:dPt>
            <c:idx val="4"/>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A-F070-4EF4-8C06-7D00350F7C5A}"/>
              </c:ext>
            </c:extLst>
          </c:dPt>
          <c:dPt>
            <c:idx val="5"/>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B-F070-4EF4-8C06-7D00350F7C5A}"/>
              </c:ext>
            </c:extLst>
          </c:dPt>
          <c:dPt>
            <c:idx val="6"/>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C-F070-4EF4-8C06-7D00350F7C5A}"/>
              </c:ext>
            </c:extLst>
          </c:dPt>
          <c:dPt>
            <c:idx val="7"/>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D-F070-4EF4-8C06-7D00350F7C5A}"/>
              </c:ext>
            </c:extLst>
          </c:dPt>
          <c:dPt>
            <c:idx val="8"/>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E-F070-4EF4-8C06-7D00350F7C5A}"/>
              </c:ext>
            </c:extLst>
          </c:dPt>
          <c:dLbls>
            <c:dLbl>
              <c:idx val="0"/>
              <c:layout>
                <c:manualLayout>
                  <c:x val="-2.6332704389475211E-2"/>
                  <c:y val="-2.41963162265286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70-4EF4-8C06-7D00350F7C5A}"/>
                </c:ext>
              </c:extLst>
            </c:dLbl>
            <c:dLbl>
              <c:idx val="1"/>
              <c:layout>
                <c:manualLayout>
                  <c:x val="-3.5110272519300316E-2"/>
                  <c:y val="4.14793992454777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070-4EF4-8C06-7D00350F7C5A}"/>
                </c:ext>
              </c:extLst>
            </c:dLbl>
            <c:dLbl>
              <c:idx val="2"/>
              <c:layout>
                <c:manualLayout>
                  <c:x val="-3.686578614526536E-2"/>
                  <c:y val="-4.8392632453057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70-4EF4-8C06-7D00350F7C5A}"/>
                </c:ext>
              </c:extLst>
            </c:dLbl>
            <c:dLbl>
              <c:idx val="3"/>
              <c:layout>
                <c:manualLayout>
                  <c:x val="-4.0376813397195323E-2"/>
                  <c:y val="4.4936015849267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70-4EF4-8C06-7D00350F7C5A}"/>
                </c:ext>
              </c:extLst>
            </c:dLbl>
            <c:dLbl>
              <c:idx val="4"/>
              <c:layout>
                <c:manualLayout>
                  <c:x val="-2.8088218015440227E-2"/>
                  <c:y val="-3.80227826416879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70-4EF4-8C06-7D00350F7C5A}"/>
                </c:ext>
              </c:extLst>
            </c:dLbl>
            <c:dLbl>
              <c:idx val="5"/>
              <c:layout>
                <c:manualLayout>
                  <c:x val="-3.1599245267370256E-2"/>
                  <c:y val="3.45661660378981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70-4EF4-8C06-7D00350F7C5A}"/>
                </c:ext>
              </c:extLst>
            </c:dLbl>
            <c:dLbl>
              <c:idx val="6"/>
              <c:layout>
                <c:manualLayout>
                  <c:x val="-3.3354758893335397E-2"/>
                  <c:y val="-3.45661660378981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070-4EF4-8C06-7D00350F7C5A}"/>
                </c:ext>
              </c:extLst>
            </c:dLbl>
            <c:dLbl>
              <c:idx val="7"/>
              <c:layout>
                <c:manualLayout>
                  <c:x val="-3.5110272519300281E-2"/>
                  <c:y val="3.11095494341083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070-4EF4-8C06-7D00350F7C5A}"/>
                </c:ext>
              </c:extLst>
            </c:dLbl>
            <c:dLbl>
              <c:idx val="8"/>
              <c:layout>
                <c:manualLayout>
                  <c:x val="-3.6865786145265422E-2"/>
                  <c:y val="-3.11095494341083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70-4EF4-8C06-7D00350F7C5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Year'!$Y$140:$Y$150</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Year'!$AE$140:$AE$150</c:f>
              <c:numCache>
                <c:formatCode>General</c:formatCode>
                <c:ptCount val="10"/>
                <c:pt idx="0">
                  <c:v>32872</c:v>
                </c:pt>
                <c:pt idx="1">
                  <c:v>31745</c:v>
                </c:pt>
                <c:pt idx="2">
                  <c:v>30946</c:v>
                </c:pt>
                <c:pt idx="3">
                  <c:v>30734</c:v>
                </c:pt>
                <c:pt idx="4">
                  <c:v>25089</c:v>
                </c:pt>
                <c:pt idx="5">
                  <c:v>23830</c:v>
                </c:pt>
                <c:pt idx="6">
                  <c:v>23066</c:v>
                </c:pt>
                <c:pt idx="7">
                  <c:v>19766</c:v>
                </c:pt>
                <c:pt idx="8">
                  <c:v>19401</c:v>
                </c:pt>
                <c:pt idx="9">
                  <c:v>18981</c:v>
                </c:pt>
              </c:numCache>
            </c:numRef>
          </c:val>
          <c:smooth val="0"/>
          <c:extLst>
            <c:ext xmlns:c16="http://schemas.microsoft.com/office/drawing/2014/chart" uri="{C3380CC4-5D6E-409C-BE32-E72D297353CC}">
              <c16:uniqueId val="{00000007-F070-4EF4-8C06-7D00350F7C5A}"/>
            </c:ext>
          </c:extLst>
        </c:ser>
        <c:dLbls>
          <c:showLegendKey val="0"/>
          <c:showVal val="0"/>
          <c:showCatName val="0"/>
          <c:showSerName val="0"/>
          <c:showPercent val="0"/>
          <c:showBubbleSize val="0"/>
        </c:dLbls>
        <c:marker val="1"/>
        <c:smooth val="0"/>
        <c:axId val="1643801151"/>
        <c:axId val="1643819391"/>
      </c:lineChart>
      <c:catAx>
        <c:axId val="164380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19391"/>
        <c:crosses val="autoZero"/>
        <c:auto val="1"/>
        <c:lblAlgn val="ctr"/>
        <c:lblOffset val="100"/>
        <c:noMultiLvlLbl val="0"/>
      </c:catAx>
      <c:valAx>
        <c:axId val="1643819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01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4(AutoRecovered)(AutoRecovered).xlsx]10 Sales by Account and Year!PivotTable16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Yearly Performance of Top 10 Wholesale Distributor Accounts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1.4044109007720145E-2"/>
              <c:y val="-3.110955790133779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8621299771230376E-2"/>
              <c:y val="3.456617544593085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8088218015440227E-2"/>
              <c:y val="-3.4566175445930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8088218015440227E-2"/>
              <c:y val="3.4566175445930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3354758893335265E-2"/>
              <c:y val="-1.72830877229654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8621299771230314E-2"/>
              <c:y val="4.493602807971014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0376813397195323E-2"/>
              <c:y val="-2.419632281215164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9843731641405368E-2"/>
              <c:y val="3.45661754459308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 Sales by Account and Year'!$Z$153</c:f>
              <c:strCache>
                <c:ptCount val="1"/>
                <c:pt idx="0">
                  <c:v>Year 2017</c:v>
                </c:pt>
              </c:strCache>
            </c:strRef>
          </c:tx>
          <c:spPr>
            <a:solidFill>
              <a:schemeClr val="accent6">
                <a:tint val="50000"/>
              </a:schemeClr>
            </a:solidFill>
            <a:ln>
              <a:noFill/>
            </a:ln>
            <a:effectLst/>
          </c:spPr>
          <c:invertIfNegative val="0"/>
          <c:cat>
            <c:strRef>
              <c:f>'10 Sales by Account and Year'!$Y$154:$Y$164</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Year'!$Z$154:$Z$164</c:f>
              <c:numCache>
                <c:formatCode>General</c:formatCode>
                <c:ptCount val="10"/>
                <c:pt idx="0">
                  <c:v>9791</c:v>
                </c:pt>
                <c:pt idx="1">
                  <c:v>1263</c:v>
                </c:pt>
                <c:pt idx="2">
                  <c:v>870</c:v>
                </c:pt>
                <c:pt idx="3">
                  <c:v>1082</c:v>
                </c:pt>
                <c:pt idx="4">
                  <c:v>1323</c:v>
                </c:pt>
                <c:pt idx="5">
                  <c:v>1357</c:v>
                </c:pt>
                <c:pt idx="6">
                  <c:v>299</c:v>
                </c:pt>
                <c:pt idx="7">
                  <c:v>8034</c:v>
                </c:pt>
                <c:pt idx="8">
                  <c:v>1014</c:v>
                </c:pt>
                <c:pt idx="9">
                  <c:v>1497</c:v>
                </c:pt>
              </c:numCache>
            </c:numRef>
          </c:val>
          <c:extLst>
            <c:ext xmlns:c16="http://schemas.microsoft.com/office/drawing/2014/chart" uri="{C3380CC4-5D6E-409C-BE32-E72D297353CC}">
              <c16:uniqueId val="{00000000-36B2-4A7B-8CFD-289F9C376F8B}"/>
            </c:ext>
          </c:extLst>
        </c:ser>
        <c:ser>
          <c:idx val="1"/>
          <c:order val="1"/>
          <c:tx>
            <c:strRef>
              <c:f>'10 Sales by Account and Year'!$AA$153</c:f>
              <c:strCache>
                <c:ptCount val="1"/>
                <c:pt idx="0">
                  <c:v>Year 2018</c:v>
                </c:pt>
              </c:strCache>
            </c:strRef>
          </c:tx>
          <c:spPr>
            <a:solidFill>
              <a:schemeClr val="accent6">
                <a:tint val="70000"/>
              </a:schemeClr>
            </a:solidFill>
            <a:ln>
              <a:noFill/>
            </a:ln>
            <a:effectLst/>
          </c:spPr>
          <c:invertIfNegative val="0"/>
          <c:cat>
            <c:strRef>
              <c:f>'10 Sales by Account and Year'!$Y$154:$Y$164</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Year'!$AA$154:$AA$164</c:f>
              <c:numCache>
                <c:formatCode>General</c:formatCode>
                <c:ptCount val="10"/>
                <c:pt idx="0">
                  <c:v>9610</c:v>
                </c:pt>
                <c:pt idx="1">
                  <c:v>2517</c:v>
                </c:pt>
                <c:pt idx="2">
                  <c:v>2428</c:v>
                </c:pt>
                <c:pt idx="3">
                  <c:v>3353</c:v>
                </c:pt>
                <c:pt idx="4">
                  <c:v>4963</c:v>
                </c:pt>
                <c:pt idx="5">
                  <c:v>4189</c:v>
                </c:pt>
                <c:pt idx="6">
                  <c:v>657</c:v>
                </c:pt>
                <c:pt idx="7">
                  <c:v>6541</c:v>
                </c:pt>
                <c:pt idx="8">
                  <c:v>2254</c:v>
                </c:pt>
                <c:pt idx="9">
                  <c:v>1768</c:v>
                </c:pt>
              </c:numCache>
            </c:numRef>
          </c:val>
          <c:extLst>
            <c:ext xmlns:c16="http://schemas.microsoft.com/office/drawing/2014/chart" uri="{C3380CC4-5D6E-409C-BE32-E72D297353CC}">
              <c16:uniqueId val="{00000002-36B2-4A7B-8CFD-289F9C376F8B}"/>
            </c:ext>
          </c:extLst>
        </c:ser>
        <c:ser>
          <c:idx val="2"/>
          <c:order val="2"/>
          <c:tx>
            <c:strRef>
              <c:f>'10 Sales by Account and Year'!$AB$153</c:f>
              <c:strCache>
                <c:ptCount val="1"/>
                <c:pt idx="0">
                  <c:v>Year 2019</c:v>
                </c:pt>
              </c:strCache>
            </c:strRef>
          </c:tx>
          <c:spPr>
            <a:solidFill>
              <a:schemeClr val="accent6">
                <a:tint val="90000"/>
              </a:schemeClr>
            </a:solidFill>
            <a:ln>
              <a:noFill/>
            </a:ln>
            <a:effectLst/>
          </c:spPr>
          <c:invertIfNegative val="0"/>
          <c:cat>
            <c:strRef>
              <c:f>'10 Sales by Account and Year'!$Y$154:$Y$164</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Year'!$AB$154:$AB$164</c:f>
              <c:numCache>
                <c:formatCode>General</c:formatCode>
                <c:ptCount val="10"/>
                <c:pt idx="0">
                  <c:v>7534</c:v>
                </c:pt>
                <c:pt idx="1">
                  <c:v>8042</c:v>
                </c:pt>
                <c:pt idx="2">
                  <c:v>7386</c:v>
                </c:pt>
                <c:pt idx="3">
                  <c:v>6351</c:v>
                </c:pt>
                <c:pt idx="4">
                  <c:v>6292</c:v>
                </c:pt>
                <c:pt idx="5">
                  <c:v>5407</c:v>
                </c:pt>
                <c:pt idx="6">
                  <c:v>6238</c:v>
                </c:pt>
                <c:pt idx="7">
                  <c:v>3311</c:v>
                </c:pt>
                <c:pt idx="8">
                  <c:v>4534</c:v>
                </c:pt>
                <c:pt idx="9">
                  <c:v>2804</c:v>
                </c:pt>
              </c:numCache>
            </c:numRef>
          </c:val>
          <c:extLst>
            <c:ext xmlns:c16="http://schemas.microsoft.com/office/drawing/2014/chart" uri="{C3380CC4-5D6E-409C-BE32-E72D297353CC}">
              <c16:uniqueId val="{00000003-36B2-4A7B-8CFD-289F9C376F8B}"/>
            </c:ext>
          </c:extLst>
        </c:ser>
        <c:ser>
          <c:idx val="3"/>
          <c:order val="3"/>
          <c:tx>
            <c:strRef>
              <c:f>'10 Sales by Account and Year'!$AC$153</c:f>
              <c:strCache>
                <c:ptCount val="1"/>
                <c:pt idx="0">
                  <c:v>Year 2020</c:v>
                </c:pt>
              </c:strCache>
            </c:strRef>
          </c:tx>
          <c:spPr>
            <a:solidFill>
              <a:schemeClr val="accent6">
                <a:shade val="90000"/>
              </a:schemeClr>
            </a:solidFill>
            <a:ln>
              <a:noFill/>
            </a:ln>
            <a:effectLst/>
          </c:spPr>
          <c:invertIfNegative val="0"/>
          <c:cat>
            <c:strRef>
              <c:f>'10 Sales by Account and Year'!$Y$154:$Y$164</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Year'!$AC$154:$AC$164</c:f>
              <c:numCache>
                <c:formatCode>General</c:formatCode>
                <c:ptCount val="10"/>
                <c:pt idx="0">
                  <c:v>5080</c:v>
                </c:pt>
                <c:pt idx="1">
                  <c:v>8222</c:v>
                </c:pt>
                <c:pt idx="2">
                  <c:v>8835</c:v>
                </c:pt>
                <c:pt idx="3">
                  <c:v>8550</c:v>
                </c:pt>
                <c:pt idx="4">
                  <c:v>6728</c:v>
                </c:pt>
                <c:pt idx="5">
                  <c:v>6233</c:v>
                </c:pt>
                <c:pt idx="6">
                  <c:v>8922</c:v>
                </c:pt>
                <c:pt idx="7">
                  <c:v>3254</c:v>
                </c:pt>
                <c:pt idx="8">
                  <c:v>6796</c:v>
                </c:pt>
                <c:pt idx="9">
                  <c:v>5718</c:v>
                </c:pt>
              </c:numCache>
            </c:numRef>
          </c:val>
          <c:extLst>
            <c:ext xmlns:c16="http://schemas.microsoft.com/office/drawing/2014/chart" uri="{C3380CC4-5D6E-409C-BE32-E72D297353CC}">
              <c16:uniqueId val="{00000004-36B2-4A7B-8CFD-289F9C376F8B}"/>
            </c:ext>
          </c:extLst>
        </c:ser>
        <c:ser>
          <c:idx val="4"/>
          <c:order val="4"/>
          <c:tx>
            <c:strRef>
              <c:f>'10 Sales by Account and Year'!$AD$153</c:f>
              <c:strCache>
                <c:ptCount val="1"/>
                <c:pt idx="0">
                  <c:v>Year 2021</c:v>
                </c:pt>
              </c:strCache>
            </c:strRef>
          </c:tx>
          <c:spPr>
            <a:solidFill>
              <a:schemeClr val="accent6">
                <a:shade val="70000"/>
              </a:schemeClr>
            </a:solidFill>
            <a:ln>
              <a:noFill/>
            </a:ln>
            <a:effectLst/>
          </c:spPr>
          <c:invertIfNegative val="0"/>
          <c:cat>
            <c:strRef>
              <c:f>'10 Sales by Account and Year'!$Y$154:$Y$164</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Year'!$AD$154:$AD$164</c:f>
              <c:numCache>
                <c:formatCode>General</c:formatCode>
                <c:ptCount val="10"/>
                <c:pt idx="0">
                  <c:v>4936</c:v>
                </c:pt>
                <c:pt idx="1">
                  <c:v>9686</c:v>
                </c:pt>
                <c:pt idx="2">
                  <c:v>9766</c:v>
                </c:pt>
                <c:pt idx="3">
                  <c:v>9272</c:v>
                </c:pt>
                <c:pt idx="4">
                  <c:v>8202</c:v>
                </c:pt>
                <c:pt idx="5">
                  <c:v>9681</c:v>
                </c:pt>
                <c:pt idx="6">
                  <c:v>9081</c:v>
                </c:pt>
                <c:pt idx="7">
                  <c:v>2687</c:v>
                </c:pt>
                <c:pt idx="8">
                  <c:v>7730</c:v>
                </c:pt>
                <c:pt idx="9">
                  <c:v>9822</c:v>
                </c:pt>
              </c:numCache>
            </c:numRef>
          </c:val>
          <c:extLst>
            <c:ext xmlns:c16="http://schemas.microsoft.com/office/drawing/2014/chart" uri="{C3380CC4-5D6E-409C-BE32-E72D297353CC}">
              <c16:uniqueId val="{00000005-36B2-4A7B-8CFD-289F9C376F8B}"/>
            </c:ext>
          </c:extLst>
        </c:ser>
        <c:dLbls>
          <c:showLegendKey val="0"/>
          <c:showVal val="0"/>
          <c:showCatName val="0"/>
          <c:showSerName val="0"/>
          <c:showPercent val="0"/>
          <c:showBubbleSize val="0"/>
        </c:dLbls>
        <c:gapWidth val="219"/>
        <c:axId val="1643808351"/>
        <c:axId val="1643822751"/>
      </c:barChart>
      <c:lineChart>
        <c:grouping val="standard"/>
        <c:varyColors val="0"/>
        <c:ser>
          <c:idx val="5"/>
          <c:order val="5"/>
          <c:tx>
            <c:strRef>
              <c:f>'10 Sales by Account and Year'!$AE$153</c:f>
              <c:strCache>
                <c:ptCount val="1"/>
                <c:pt idx="0">
                  <c:v>Total Sales</c:v>
                </c:pt>
              </c:strCache>
            </c:strRef>
          </c:tx>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Pt>
            <c:idx val="1"/>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7-36B2-4A7B-8CFD-289F9C376F8B}"/>
              </c:ext>
            </c:extLst>
          </c:dPt>
          <c:dPt>
            <c:idx val="2"/>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8-36B2-4A7B-8CFD-289F9C376F8B}"/>
              </c:ext>
            </c:extLst>
          </c:dPt>
          <c:dPt>
            <c:idx val="3"/>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9-36B2-4A7B-8CFD-289F9C376F8B}"/>
              </c:ext>
            </c:extLst>
          </c:dPt>
          <c:dPt>
            <c:idx val="4"/>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A-36B2-4A7B-8CFD-289F9C376F8B}"/>
              </c:ext>
            </c:extLst>
          </c:dPt>
          <c:dPt>
            <c:idx val="5"/>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B-36B2-4A7B-8CFD-289F9C376F8B}"/>
              </c:ext>
            </c:extLst>
          </c:dPt>
          <c:dPt>
            <c:idx val="6"/>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C-36B2-4A7B-8CFD-289F9C376F8B}"/>
              </c:ext>
            </c:extLst>
          </c:dPt>
          <c:dPt>
            <c:idx val="7"/>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D-36B2-4A7B-8CFD-289F9C376F8B}"/>
              </c:ext>
            </c:extLst>
          </c:dPt>
          <c:dPt>
            <c:idx val="8"/>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E-36B2-4A7B-8CFD-289F9C376F8B}"/>
              </c:ext>
            </c:extLst>
          </c:dPt>
          <c:dLbls>
            <c:dLbl>
              <c:idx val="1"/>
              <c:layout>
                <c:manualLayout>
                  <c:x val="-1.4044109007720145E-2"/>
                  <c:y val="-3.11095579013377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B2-4A7B-8CFD-289F9C376F8B}"/>
                </c:ext>
              </c:extLst>
            </c:dLbl>
            <c:dLbl>
              <c:idx val="2"/>
              <c:layout>
                <c:manualLayout>
                  <c:x val="-3.8621299771230376E-2"/>
                  <c:y val="3.45661754459308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6B2-4A7B-8CFD-289F9C376F8B}"/>
                </c:ext>
              </c:extLst>
            </c:dLbl>
            <c:dLbl>
              <c:idx val="3"/>
              <c:layout>
                <c:manualLayout>
                  <c:x val="-2.8088218015440227E-2"/>
                  <c:y val="-3.456617544593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B2-4A7B-8CFD-289F9C376F8B}"/>
                </c:ext>
              </c:extLst>
            </c:dLbl>
            <c:dLbl>
              <c:idx val="4"/>
              <c:layout>
                <c:manualLayout>
                  <c:x val="-2.8088218015440227E-2"/>
                  <c:y val="3.456617544593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6B2-4A7B-8CFD-289F9C376F8B}"/>
                </c:ext>
              </c:extLst>
            </c:dLbl>
            <c:dLbl>
              <c:idx val="5"/>
              <c:layout>
                <c:manualLayout>
                  <c:x val="-3.3354758893335265E-2"/>
                  <c:y val="-1.7283087722965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B2-4A7B-8CFD-289F9C376F8B}"/>
                </c:ext>
              </c:extLst>
            </c:dLbl>
            <c:dLbl>
              <c:idx val="6"/>
              <c:layout>
                <c:manualLayout>
                  <c:x val="-3.8621299771230314E-2"/>
                  <c:y val="4.49360280797101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6B2-4A7B-8CFD-289F9C376F8B}"/>
                </c:ext>
              </c:extLst>
            </c:dLbl>
            <c:dLbl>
              <c:idx val="7"/>
              <c:layout>
                <c:manualLayout>
                  <c:x val="-4.0376813397195323E-2"/>
                  <c:y val="-2.4196322812151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6B2-4A7B-8CFD-289F9C376F8B}"/>
                </c:ext>
              </c:extLst>
            </c:dLbl>
            <c:dLbl>
              <c:idx val="8"/>
              <c:layout>
                <c:manualLayout>
                  <c:x val="-2.9843731641405368E-2"/>
                  <c:y val="3.456617544593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6B2-4A7B-8CFD-289F9C376F8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Year'!$Y$154:$Y$164</c:f>
              <c:strCache>
                <c:ptCount val="10"/>
                <c:pt idx="0">
                  <c:v>WD 8</c:v>
                </c:pt>
                <c:pt idx="1">
                  <c:v>WD 13</c:v>
                </c:pt>
                <c:pt idx="2">
                  <c:v>WD 5</c:v>
                </c:pt>
                <c:pt idx="3">
                  <c:v>WD 7</c:v>
                </c:pt>
                <c:pt idx="4">
                  <c:v>WD 3</c:v>
                </c:pt>
                <c:pt idx="5">
                  <c:v>WD 9</c:v>
                </c:pt>
                <c:pt idx="6">
                  <c:v>WD 2</c:v>
                </c:pt>
                <c:pt idx="7">
                  <c:v>WD 12</c:v>
                </c:pt>
                <c:pt idx="8">
                  <c:v>WD 15</c:v>
                </c:pt>
                <c:pt idx="9">
                  <c:v>WD 6</c:v>
                </c:pt>
              </c:strCache>
            </c:strRef>
          </c:cat>
          <c:val>
            <c:numRef>
              <c:f>'10 Sales by Account and Year'!$AE$154:$AE$164</c:f>
              <c:numCache>
                <c:formatCode>General</c:formatCode>
                <c:ptCount val="10"/>
                <c:pt idx="0">
                  <c:v>36951</c:v>
                </c:pt>
                <c:pt idx="1">
                  <c:v>29730</c:v>
                </c:pt>
                <c:pt idx="2">
                  <c:v>29285</c:v>
                </c:pt>
                <c:pt idx="3">
                  <c:v>28608</c:v>
                </c:pt>
                <c:pt idx="4">
                  <c:v>27508</c:v>
                </c:pt>
                <c:pt idx="5">
                  <c:v>26867</c:v>
                </c:pt>
                <c:pt idx="6">
                  <c:v>25197</c:v>
                </c:pt>
                <c:pt idx="7">
                  <c:v>23827</c:v>
                </c:pt>
                <c:pt idx="8">
                  <c:v>22328</c:v>
                </c:pt>
                <c:pt idx="9">
                  <c:v>21609</c:v>
                </c:pt>
              </c:numCache>
            </c:numRef>
          </c:val>
          <c:smooth val="0"/>
          <c:extLst>
            <c:ext xmlns:c16="http://schemas.microsoft.com/office/drawing/2014/chart" uri="{C3380CC4-5D6E-409C-BE32-E72D297353CC}">
              <c16:uniqueId val="{00000006-36B2-4A7B-8CFD-289F9C376F8B}"/>
            </c:ext>
          </c:extLst>
        </c:ser>
        <c:dLbls>
          <c:showLegendKey val="0"/>
          <c:showVal val="0"/>
          <c:showCatName val="0"/>
          <c:showSerName val="0"/>
          <c:showPercent val="0"/>
          <c:showBubbleSize val="0"/>
        </c:dLbls>
        <c:marker val="1"/>
        <c:smooth val="0"/>
        <c:axId val="1643808351"/>
        <c:axId val="1643822751"/>
      </c:lineChart>
      <c:catAx>
        <c:axId val="164380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22751"/>
        <c:crosses val="autoZero"/>
        <c:auto val="1"/>
        <c:lblAlgn val="ctr"/>
        <c:lblOffset val="100"/>
        <c:noMultiLvlLbl val="0"/>
      </c:catAx>
      <c:valAx>
        <c:axId val="1643822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0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4(AutoRecovered)(AutoRecovered).xlsx]Yearly Sales!PivotTable4</c:name>
    <c:fmtId val="35"/>
  </c:pivotSource>
  <c:chart>
    <c:title>
      <c:tx>
        <c:rich>
          <a:bodyPr rot="0" spcFirstLastPara="1" vertOverflow="ellipsis" vert="horz" wrap="square" anchor="ctr" anchorCtr="1"/>
          <a:lstStyle/>
          <a:p>
            <a:pPr algn="ctr">
              <a:defRPr sz="4500" b="0" i="0" u="none" strike="noStrike" kern="1200" spc="0" baseline="0">
                <a:solidFill>
                  <a:schemeClr val="tx1">
                    <a:lumMod val="65000"/>
                    <a:lumOff val="35000"/>
                  </a:schemeClr>
                </a:solidFill>
                <a:latin typeface="+mn-lt"/>
                <a:ea typeface="+mn-ea"/>
                <a:cs typeface="+mn-cs"/>
              </a:defRPr>
            </a:pPr>
            <a:r>
              <a:rPr lang="en-US" sz="4500" b="1">
                <a:solidFill>
                  <a:schemeClr val="tx1"/>
                </a:solidFill>
              </a:rPr>
              <a:t>Yearly</a:t>
            </a:r>
            <a:r>
              <a:rPr lang="en-US" sz="4500" b="1" baseline="0">
                <a:solidFill>
                  <a:schemeClr val="tx1"/>
                </a:solidFill>
              </a:rPr>
              <a:t> Sales</a:t>
            </a:r>
            <a:endParaRPr lang="en-US" sz="4500" b="1">
              <a:solidFill>
                <a:schemeClr val="tx1"/>
              </a:solidFill>
            </a:endParaRPr>
          </a:p>
        </c:rich>
      </c:tx>
      <c:layout>
        <c:manualLayout>
          <c:xMode val="edge"/>
          <c:yMode val="edge"/>
          <c:x val="0.33734781913626039"/>
          <c:y val="1.1715036053349195E-3"/>
        </c:manualLayout>
      </c:layout>
      <c:overlay val="0"/>
      <c:spPr>
        <a:noFill/>
        <a:ln>
          <a:noFill/>
        </a:ln>
        <a:effectLst/>
      </c:spPr>
      <c:txPr>
        <a:bodyPr rot="0" spcFirstLastPara="1" vertOverflow="ellipsis" vert="horz" wrap="square" anchor="ctr" anchorCtr="1"/>
        <a:lstStyle/>
        <a:p>
          <a:pPr algn="ctr">
            <a:defRPr sz="4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lumMod val="50000"/>
              </a:schemeClr>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9198257012252"/>
          <c:y val="0.34439166047570263"/>
          <c:w val="0.7456293263451681"/>
          <c:h val="0.57692681494331244"/>
        </c:manualLayout>
      </c:layout>
      <c:lineChart>
        <c:grouping val="standard"/>
        <c:varyColors val="0"/>
        <c:ser>
          <c:idx val="0"/>
          <c:order val="0"/>
          <c:tx>
            <c:strRef>
              <c:f>'Yearly Sales'!$S$8</c:f>
              <c:strCache>
                <c:ptCount val="1"/>
                <c:pt idx="0">
                  <c:v>Total</c:v>
                </c:pt>
              </c:strCache>
            </c:strRef>
          </c:tx>
          <c:spPr>
            <a:ln w="28575" cap="rnd">
              <a:solidFill>
                <a:schemeClr val="accent6"/>
              </a:solidFill>
              <a:round/>
            </a:ln>
            <a:effectLst/>
          </c:spPr>
          <c:marker>
            <c:symbol val="circle"/>
            <c:size val="5"/>
            <c:spPr>
              <a:solidFill>
                <a:schemeClr val="accent6">
                  <a:lumMod val="50000"/>
                </a:schemeClr>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Sales'!$R$9:$R$14</c:f>
              <c:strCache>
                <c:ptCount val="5"/>
                <c:pt idx="0">
                  <c:v>2017</c:v>
                </c:pt>
                <c:pt idx="1">
                  <c:v>2018</c:v>
                </c:pt>
                <c:pt idx="2">
                  <c:v>2019</c:v>
                </c:pt>
                <c:pt idx="3">
                  <c:v>2020</c:v>
                </c:pt>
                <c:pt idx="4">
                  <c:v>2021</c:v>
                </c:pt>
              </c:strCache>
            </c:strRef>
          </c:cat>
          <c:val>
            <c:numRef>
              <c:f>'Yearly Sales'!$S$9:$S$14</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EFB7-40A3-910A-8A73A01986E3}"/>
            </c:ext>
          </c:extLst>
        </c:ser>
        <c:dLbls>
          <c:dLblPos val="t"/>
          <c:showLegendKey val="0"/>
          <c:showVal val="1"/>
          <c:showCatName val="0"/>
          <c:showSerName val="0"/>
          <c:showPercent val="0"/>
          <c:showBubbleSize val="0"/>
        </c:dLbls>
        <c:marker val="1"/>
        <c:smooth val="0"/>
        <c:axId val="121848624"/>
        <c:axId val="121849104"/>
      </c:lineChart>
      <c:catAx>
        <c:axId val="121848624"/>
        <c:scaling>
          <c:orientation val="minMax"/>
        </c:scaling>
        <c:delete val="0"/>
        <c:axPos val="b"/>
        <c:title>
          <c:tx>
            <c:rich>
              <a:bodyPr rot="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r>
                  <a:rPr lang="en-US" sz="2000">
                    <a:solidFill>
                      <a:sysClr val="windowText" lastClr="000000"/>
                    </a:solidFill>
                  </a:rPr>
                  <a:t>Year</a:t>
                </a:r>
              </a:p>
            </c:rich>
          </c:tx>
          <c:layout>
            <c:manualLayout>
              <c:xMode val="edge"/>
              <c:yMode val="edge"/>
              <c:x val="0.46397727374521869"/>
              <c:y val="0.87890924692105798"/>
            </c:manualLayout>
          </c:layout>
          <c:overlay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21849104"/>
        <c:crosses val="autoZero"/>
        <c:auto val="1"/>
        <c:lblAlgn val="ctr"/>
        <c:lblOffset val="100"/>
        <c:noMultiLvlLbl val="0"/>
      </c:catAx>
      <c:valAx>
        <c:axId val="121849104"/>
        <c:scaling>
          <c:orientation val="minMax"/>
        </c:scaling>
        <c:delete val="0"/>
        <c:axPos val="l"/>
        <c:title>
          <c:tx>
            <c:rich>
              <a:bodyPr rot="-54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r>
                  <a:rPr lang="en-US" sz="2000">
                    <a:solidFill>
                      <a:sysClr val="windowText" lastClr="000000"/>
                    </a:solidFill>
                  </a:rPr>
                  <a:t>Unit</a:t>
                </a:r>
                <a:r>
                  <a:rPr lang="en-US" sz="2000" baseline="0">
                    <a:solidFill>
                      <a:sysClr val="windowText" lastClr="000000"/>
                    </a:solidFill>
                  </a:rPr>
                  <a:t> Sales</a:t>
                </a:r>
                <a:endParaRPr lang="en-US" sz="2000">
                  <a:solidFill>
                    <a:sysClr val="windowText" lastClr="000000"/>
                  </a:solidFill>
                </a:endParaRPr>
              </a:p>
            </c:rich>
          </c:tx>
          <c:layout>
            <c:manualLayout>
              <c:xMode val="edge"/>
              <c:yMode val="edge"/>
              <c:x val="1.2039291177951007E-2"/>
              <c:y val="0.45827714800717118"/>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21848624"/>
        <c:crosses val="autoZero"/>
        <c:crossBetween val="between"/>
      </c:valAx>
      <c:spPr>
        <a:noFill/>
        <a:ln>
          <a:noFill/>
        </a:ln>
        <a:effectLst>
          <a:glow>
            <a:schemeClr val="accent1">
              <a:alpha val="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4(AutoRecovered)(AutoRecovered).xlsx]Sales by Account!PivotTable5</c:name>
    <c:fmtId val="19"/>
  </c:pivotSource>
  <c:chart>
    <c:title>
      <c:tx>
        <c:rich>
          <a:bodyPr rot="0" spcFirstLastPara="1" vertOverflow="ellipsis" vert="horz" wrap="square" anchor="ctr" anchorCtr="1"/>
          <a:lstStyle/>
          <a:p>
            <a:pPr>
              <a:defRPr sz="4500" b="1" i="0" u="none" strike="noStrike" kern="1200" baseline="0">
                <a:solidFill>
                  <a:sysClr val="windowText" lastClr="000000"/>
                </a:solidFill>
                <a:latin typeface="+mn-lt"/>
                <a:ea typeface="+mn-ea"/>
                <a:cs typeface="+mn-cs"/>
              </a:defRPr>
            </a:pPr>
            <a:r>
              <a:rPr lang="en-US" sz="4500">
                <a:solidFill>
                  <a:sysClr val="windowText" lastClr="000000"/>
                </a:solidFill>
              </a:rPr>
              <a:t>Sales by Account Type</a:t>
            </a:r>
          </a:p>
        </c:rich>
      </c:tx>
      <c:layout>
        <c:manualLayout>
          <c:xMode val="edge"/>
          <c:yMode val="edge"/>
          <c:x val="0.27945953066093104"/>
          <c:y val="1.3682499889367018E-3"/>
        </c:manualLayout>
      </c:layout>
      <c:overlay val="0"/>
      <c:spPr>
        <a:noFill/>
        <a:ln>
          <a:noFill/>
        </a:ln>
        <a:effectLst/>
      </c:spPr>
      <c:txPr>
        <a:bodyPr rot="0" spcFirstLastPara="1" vertOverflow="ellipsis" vert="horz" wrap="square" anchor="ctr" anchorCtr="1"/>
        <a:lstStyle/>
        <a:p>
          <a:pPr>
            <a:defRPr sz="45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956777996614665"/>
          <c:y val="0.28548453193450424"/>
          <c:w val="0.82303827260887097"/>
          <c:h val="0.59983653359119582"/>
        </c:manualLayout>
      </c:layout>
      <c:bar3DChart>
        <c:barDir val="col"/>
        <c:grouping val="clustered"/>
        <c:varyColors val="0"/>
        <c:ser>
          <c:idx val="0"/>
          <c:order val="0"/>
          <c:tx>
            <c:strRef>
              <c:f>'Sales by Account'!$B$3</c:f>
              <c:strCache>
                <c:ptCount val="1"/>
                <c:pt idx="0">
                  <c:v>Sum of 2017</c:v>
                </c:pt>
              </c:strCache>
            </c:strRef>
          </c:tx>
          <c:spPr>
            <a:solidFill>
              <a:schemeClr val="accent6">
                <a:tint val="54000"/>
                <a:alpha val="85000"/>
              </a:schemeClr>
            </a:solidFill>
            <a:ln w="9525" cap="flat" cmpd="sng" algn="ctr">
              <a:solidFill>
                <a:schemeClr val="accent6">
                  <a:tint val="54000"/>
                  <a:lumMod val="75000"/>
                </a:schemeClr>
              </a:solidFill>
              <a:round/>
            </a:ln>
            <a:effectLst/>
            <a:sp3d contourW="9525">
              <a:contourClr>
                <a:schemeClr val="accent6">
                  <a:tint val="54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8E91-4FB7-9F53-7113707F783E}"/>
            </c:ext>
          </c:extLst>
        </c:ser>
        <c:ser>
          <c:idx val="1"/>
          <c:order val="1"/>
          <c:tx>
            <c:strRef>
              <c:f>'Sales by Account'!$C$3</c:f>
              <c:strCache>
                <c:ptCount val="1"/>
                <c:pt idx="0">
                  <c:v>Sum of 2018</c:v>
                </c:pt>
              </c:strCache>
            </c:strRef>
          </c:tx>
          <c:spPr>
            <a:solidFill>
              <a:schemeClr val="accent6">
                <a:tint val="77000"/>
                <a:alpha val="85000"/>
              </a:schemeClr>
            </a:solidFill>
            <a:ln w="9525" cap="flat" cmpd="sng" algn="ctr">
              <a:solidFill>
                <a:schemeClr val="accent6">
                  <a:tint val="77000"/>
                  <a:lumMod val="75000"/>
                </a:schemeClr>
              </a:solidFill>
              <a:round/>
            </a:ln>
            <a:effectLst/>
            <a:sp3d contourW="9525">
              <a:contourClr>
                <a:schemeClr val="accent6">
                  <a:tint val="77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8E91-4FB7-9F53-7113707F783E}"/>
            </c:ext>
          </c:extLst>
        </c:ser>
        <c:ser>
          <c:idx val="2"/>
          <c:order val="2"/>
          <c:tx>
            <c:strRef>
              <c:f>'Sales by Account'!$D$3</c:f>
              <c:strCache>
                <c:ptCount val="1"/>
                <c:pt idx="0">
                  <c:v>Sum of 2019</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Account'!$D$4:$D$8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8E91-4FB7-9F53-7113707F783E}"/>
            </c:ext>
          </c:extLst>
        </c:ser>
        <c:ser>
          <c:idx val="3"/>
          <c:order val="3"/>
          <c:tx>
            <c:strRef>
              <c:f>'Sales by Account'!$E$3</c:f>
              <c:strCache>
                <c:ptCount val="1"/>
                <c:pt idx="0">
                  <c:v>Sum of 2020</c:v>
                </c:pt>
              </c:strCache>
            </c:strRef>
          </c:tx>
          <c:spPr>
            <a:solidFill>
              <a:schemeClr val="accent6">
                <a:shade val="76000"/>
                <a:alpha val="85000"/>
              </a:schemeClr>
            </a:solidFill>
            <a:ln w="9525" cap="flat" cmpd="sng" algn="ctr">
              <a:solidFill>
                <a:schemeClr val="accent6">
                  <a:shade val="76000"/>
                  <a:lumMod val="75000"/>
                </a:schemeClr>
              </a:solidFill>
              <a:round/>
            </a:ln>
            <a:effectLst/>
            <a:sp3d contourW="9525">
              <a:contourClr>
                <a:schemeClr val="accent6">
                  <a:shade val="76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Account'!$E$4:$E$8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8E91-4FB7-9F53-7113707F783E}"/>
            </c:ext>
          </c:extLst>
        </c:ser>
        <c:ser>
          <c:idx val="4"/>
          <c:order val="4"/>
          <c:tx>
            <c:strRef>
              <c:f>'Sales by Account'!$F$3</c:f>
              <c:strCache>
                <c:ptCount val="1"/>
                <c:pt idx="0">
                  <c:v>Sum of 2021</c:v>
                </c:pt>
              </c:strCache>
            </c:strRef>
          </c:tx>
          <c:spPr>
            <a:solidFill>
              <a:schemeClr val="accent6">
                <a:shade val="53000"/>
                <a:alpha val="85000"/>
              </a:schemeClr>
            </a:solidFill>
            <a:ln w="9525" cap="flat" cmpd="sng" algn="ctr">
              <a:solidFill>
                <a:schemeClr val="accent6">
                  <a:shade val="53000"/>
                  <a:lumMod val="75000"/>
                </a:schemeClr>
              </a:solidFill>
              <a:round/>
            </a:ln>
            <a:effectLst/>
            <a:sp3d contourW="9525">
              <a:contourClr>
                <a:schemeClr val="accent6">
                  <a:shade val="53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8E91-4FB7-9F53-7113707F783E}"/>
            </c:ext>
          </c:extLst>
        </c:ser>
        <c:dLbls>
          <c:showLegendKey val="0"/>
          <c:showVal val="0"/>
          <c:showCatName val="0"/>
          <c:showSerName val="0"/>
          <c:showPercent val="0"/>
          <c:showBubbleSize val="0"/>
        </c:dLbls>
        <c:gapWidth val="65"/>
        <c:shape val="box"/>
        <c:axId val="205114032"/>
        <c:axId val="205099152"/>
        <c:axId val="0"/>
      </c:bar3DChart>
      <c:catAx>
        <c:axId val="205114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000" b="0" i="0" u="none" strike="noStrike" kern="1200" cap="all" baseline="0">
                <a:solidFill>
                  <a:sysClr val="windowText" lastClr="000000"/>
                </a:solidFill>
                <a:latin typeface="+mn-lt"/>
                <a:ea typeface="+mn-ea"/>
                <a:cs typeface="+mn-cs"/>
              </a:defRPr>
            </a:pPr>
            <a:endParaRPr lang="en-US"/>
          </a:p>
        </c:txPr>
        <c:crossAx val="205099152"/>
        <c:crosses val="autoZero"/>
        <c:auto val="1"/>
        <c:lblAlgn val="ctr"/>
        <c:lblOffset val="100"/>
        <c:noMultiLvlLbl val="0"/>
      </c:catAx>
      <c:valAx>
        <c:axId val="20509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20511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4(AutoRecovered)(AutoRecovered).xlsx]Top 5 Performers by Acc Type!PivotTable8</c:name>
    <c:fmtId val="21"/>
  </c:pivotSource>
  <c:chart>
    <c:title>
      <c:tx>
        <c:rich>
          <a:bodyPr rot="0" spcFirstLastPara="1" vertOverflow="ellipsis" vert="horz" wrap="square" anchor="ctr" anchorCtr="1"/>
          <a:lstStyle/>
          <a:p>
            <a:pPr>
              <a:defRPr sz="4500" b="0" i="0" u="none" strike="noStrike" kern="1200" spc="0" baseline="0">
                <a:solidFill>
                  <a:sysClr val="windowText" lastClr="000000"/>
                </a:solidFill>
                <a:latin typeface="+mn-lt"/>
                <a:ea typeface="+mn-ea"/>
                <a:cs typeface="+mn-cs"/>
              </a:defRPr>
            </a:pPr>
            <a:r>
              <a:rPr lang="en-US" sz="4500" b="1">
                <a:solidFill>
                  <a:sysClr val="windowText" lastClr="000000"/>
                </a:solidFill>
              </a:rPr>
              <a:t>2017-2021 Top 5 Performers in Each Account Category</a:t>
            </a:r>
          </a:p>
        </c:rich>
      </c:tx>
      <c:layout>
        <c:manualLayout>
          <c:xMode val="edge"/>
          <c:yMode val="edge"/>
          <c:x val="0.11161620331640287"/>
          <c:y val="4.3102001659973854E-2"/>
        </c:manualLayout>
      </c:layout>
      <c:overlay val="0"/>
      <c:spPr>
        <a:noFill/>
        <a:ln>
          <a:noFill/>
        </a:ln>
        <a:effectLst/>
      </c:spPr>
      <c:txPr>
        <a:bodyPr rot="0" spcFirstLastPara="1" vertOverflow="ellipsis" vert="horz" wrap="square" anchor="ctr" anchorCtr="1"/>
        <a:lstStyle/>
        <a:p>
          <a:pPr>
            <a:defRPr sz="45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6"/>
          </a:solidFill>
          <a:ln w="28575" cap="rnd">
            <a:solidFill>
              <a:schemeClr val="accent6"/>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6"/>
          </a:solidFill>
          <a:ln w="28575" cap="rnd">
            <a:solidFill>
              <a:schemeClr val="accent6">
                <a:shade val="50000"/>
              </a:schemeClr>
            </a:solidFill>
            <a:round/>
          </a:ln>
          <a:effectLst/>
        </c:spPr>
        <c:marker>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1.9469837848444943E-2"/>
              <c:y val="-3.508251434999144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1102991013383786E-2"/>
              <c:y val="3.157426291499230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4613045063902156E-2"/>
              <c:y val="-3.508251434999148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2449729747408236E-2"/>
              <c:y val="2.806601147999309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1102991013383765E-2"/>
              <c:y val="-3.508251434999148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0"/>
              <c:y val="-2.104950860999490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9.3022558609236985E-2"/>
              <c:y val="1.403300573999654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5.6246198228840943E-2"/>
              <c:y val="4.209901721998973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776360380396E-2"/>
              <c:y val="1.754125717499572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776360380396E-2"/>
              <c:y val="-1.754125717499572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1633153164938825E-2"/>
              <c:y val="-3.508251434999144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3266306329877727E-2"/>
              <c:y val="2.8066011479993096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776360380396E-2"/>
              <c:y val="-3.508251434999144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0286414430914354E-2"/>
              <c:y val="3.1574262914992303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5429621646371529E-2"/>
              <c:y val="-4.5607268654988889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1633153164938825E-2"/>
              <c:y val="-2.806601147999316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1.9469837848444943E-2"/>
              <c:y val="-3.8590765784990627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0.10600245050820024"/>
              <c:y val="-3.5082514349991452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1.0816576582469413E-2"/>
              <c:y val="2.8066011479993162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3896106099137"/>
          <c:y val="0.21007870357625943"/>
          <c:w val="0.76022397165423949"/>
          <c:h val="0.56401257873843791"/>
        </c:manualLayout>
      </c:layout>
      <c:barChart>
        <c:barDir val="col"/>
        <c:grouping val="clustered"/>
        <c:varyColors val="0"/>
        <c:ser>
          <c:idx val="0"/>
          <c:order val="0"/>
          <c:tx>
            <c:strRef>
              <c:f>'Top 5 Performers by Acc Type'!$B$3</c:f>
              <c:strCache>
                <c:ptCount val="1"/>
                <c:pt idx="0">
                  <c:v>Sum of 2017</c:v>
                </c:pt>
              </c:strCache>
            </c:strRef>
          </c:tx>
          <c:spPr>
            <a:solidFill>
              <a:schemeClr val="accent6">
                <a:tint val="5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Type'!$B$4:$B$28</c:f>
              <c:numCache>
                <c:formatCode>General</c:formatCode>
                <c:ptCount val="20"/>
                <c:pt idx="0">
                  <c:v>9791</c:v>
                </c:pt>
                <c:pt idx="1">
                  <c:v>1263</c:v>
                </c:pt>
                <c:pt idx="2">
                  <c:v>870</c:v>
                </c:pt>
                <c:pt idx="3">
                  <c:v>1082</c:v>
                </c:pt>
                <c:pt idx="4">
                  <c:v>1323</c:v>
                </c:pt>
                <c:pt idx="5">
                  <c:v>2341</c:v>
                </c:pt>
                <c:pt idx="6">
                  <c:v>1581</c:v>
                </c:pt>
                <c:pt idx="7">
                  <c:v>9766</c:v>
                </c:pt>
                <c:pt idx="8">
                  <c:v>1982</c:v>
                </c:pt>
                <c:pt idx="9">
                  <c:v>7555</c:v>
                </c:pt>
                <c:pt idx="10">
                  <c:v>8873</c:v>
                </c:pt>
                <c:pt idx="11">
                  <c:v>3297</c:v>
                </c:pt>
                <c:pt idx="12">
                  <c:v>431</c:v>
                </c:pt>
                <c:pt idx="13">
                  <c:v>8891</c:v>
                </c:pt>
                <c:pt idx="14">
                  <c:v>1290</c:v>
                </c:pt>
                <c:pt idx="15">
                  <c:v>9773</c:v>
                </c:pt>
                <c:pt idx="16">
                  <c:v>3501</c:v>
                </c:pt>
                <c:pt idx="17">
                  <c:v>700</c:v>
                </c:pt>
                <c:pt idx="18">
                  <c:v>570</c:v>
                </c:pt>
                <c:pt idx="19">
                  <c:v>712</c:v>
                </c:pt>
              </c:numCache>
            </c:numRef>
          </c:val>
          <c:extLst>
            <c:ext xmlns:c16="http://schemas.microsoft.com/office/drawing/2014/chart" uri="{C3380CC4-5D6E-409C-BE32-E72D297353CC}">
              <c16:uniqueId val="{00000000-E814-474D-892F-91B45D62A589}"/>
            </c:ext>
          </c:extLst>
        </c:ser>
        <c:ser>
          <c:idx val="1"/>
          <c:order val="1"/>
          <c:tx>
            <c:strRef>
              <c:f>'Top 5 Performers by Acc Type'!$C$3</c:f>
              <c:strCache>
                <c:ptCount val="1"/>
                <c:pt idx="0">
                  <c:v>Sum of 2018</c:v>
                </c:pt>
              </c:strCache>
            </c:strRef>
          </c:tx>
          <c:spPr>
            <a:solidFill>
              <a:schemeClr val="accent6">
                <a:tint val="7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Type'!$C$4:$C$28</c:f>
              <c:numCache>
                <c:formatCode>General</c:formatCode>
                <c:ptCount val="20"/>
                <c:pt idx="0">
                  <c:v>9610</c:v>
                </c:pt>
                <c:pt idx="1">
                  <c:v>2517</c:v>
                </c:pt>
                <c:pt idx="2">
                  <c:v>2428</c:v>
                </c:pt>
                <c:pt idx="3">
                  <c:v>3353</c:v>
                </c:pt>
                <c:pt idx="4">
                  <c:v>4963</c:v>
                </c:pt>
                <c:pt idx="5">
                  <c:v>6105</c:v>
                </c:pt>
                <c:pt idx="6">
                  <c:v>4799</c:v>
                </c:pt>
                <c:pt idx="7">
                  <c:v>8049</c:v>
                </c:pt>
                <c:pt idx="8">
                  <c:v>5388</c:v>
                </c:pt>
                <c:pt idx="9">
                  <c:v>6551</c:v>
                </c:pt>
                <c:pt idx="10">
                  <c:v>8484</c:v>
                </c:pt>
                <c:pt idx="11">
                  <c:v>4866</c:v>
                </c:pt>
                <c:pt idx="12">
                  <c:v>6231</c:v>
                </c:pt>
                <c:pt idx="13">
                  <c:v>5952</c:v>
                </c:pt>
                <c:pt idx="14">
                  <c:v>4033</c:v>
                </c:pt>
                <c:pt idx="15">
                  <c:v>9179</c:v>
                </c:pt>
                <c:pt idx="16">
                  <c:v>7079</c:v>
                </c:pt>
                <c:pt idx="17">
                  <c:v>5721</c:v>
                </c:pt>
                <c:pt idx="18">
                  <c:v>1322</c:v>
                </c:pt>
                <c:pt idx="19">
                  <c:v>4182</c:v>
                </c:pt>
              </c:numCache>
            </c:numRef>
          </c:val>
          <c:extLst>
            <c:ext xmlns:c16="http://schemas.microsoft.com/office/drawing/2014/chart" uri="{C3380CC4-5D6E-409C-BE32-E72D297353CC}">
              <c16:uniqueId val="{00000001-E814-474D-892F-91B45D62A589}"/>
            </c:ext>
          </c:extLst>
        </c:ser>
        <c:ser>
          <c:idx val="2"/>
          <c:order val="2"/>
          <c:tx>
            <c:strRef>
              <c:f>'Top 5 Performers by Acc Type'!$D$3</c:f>
              <c:strCache>
                <c:ptCount val="1"/>
                <c:pt idx="0">
                  <c:v>Sum of 2019</c:v>
                </c:pt>
              </c:strCache>
            </c:strRef>
          </c:tx>
          <c:spPr>
            <a:solidFill>
              <a:schemeClr val="accent6">
                <a:tint val="9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Type'!$D$4:$D$28</c:f>
              <c:numCache>
                <c:formatCode>General</c:formatCode>
                <c:ptCount val="20"/>
                <c:pt idx="0">
                  <c:v>7534</c:v>
                </c:pt>
                <c:pt idx="1">
                  <c:v>8042</c:v>
                </c:pt>
                <c:pt idx="2">
                  <c:v>7386</c:v>
                </c:pt>
                <c:pt idx="3">
                  <c:v>6351</c:v>
                </c:pt>
                <c:pt idx="4">
                  <c:v>6292</c:v>
                </c:pt>
                <c:pt idx="5">
                  <c:v>7777</c:v>
                </c:pt>
                <c:pt idx="6">
                  <c:v>6582</c:v>
                </c:pt>
                <c:pt idx="7">
                  <c:v>5556</c:v>
                </c:pt>
                <c:pt idx="8">
                  <c:v>7063</c:v>
                </c:pt>
                <c:pt idx="9">
                  <c:v>5188</c:v>
                </c:pt>
                <c:pt idx="10">
                  <c:v>7883</c:v>
                </c:pt>
                <c:pt idx="11">
                  <c:v>4928</c:v>
                </c:pt>
                <c:pt idx="12">
                  <c:v>7478</c:v>
                </c:pt>
                <c:pt idx="13">
                  <c:v>5914</c:v>
                </c:pt>
                <c:pt idx="14">
                  <c:v>6956</c:v>
                </c:pt>
                <c:pt idx="15">
                  <c:v>8390</c:v>
                </c:pt>
                <c:pt idx="16">
                  <c:v>7438</c:v>
                </c:pt>
                <c:pt idx="17">
                  <c:v>6247</c:v>
                </c:pt>
                <c:pt idx="18">
                  <c:v>7279</c:v>
                </c:pt>
                <c:pt idx="19">
                  <c:v>6087</c:v>
                </c:pt>
              </c:numCache>
            </c:numRef>
          </c:val>
          <c:extLst>
            <c:ext xmlns:c16="http://schemas.microsoft.com/office/drawing/2014/chart" uri="{C3380CC4-5D6E-409C-BE32-E72D297353CC}">
              <c16:uniqueId val="{00000002-E814-474D-892F-91B45D62A589}"/>
            </c:ext>
          </c:extLst>
        </c:ser>
        <c:ser>
          <c:idx val="3"/>
          <c:order val="3"/>
          <c:tx>
            <c:strRef>
              <c:f>'Top 5 Performers by Acc Type'!$E$3</c:f>
              <c:strCache>
                <c:ptCount val="1"/>
                <c:pt idx="0">
                  <c:v>Sum of 2020</c:v>
                </c:pt>
              </c:strCache>
            </c:strRef>
          </c:tx>
          <c:spPr>
            <a:solidFill>
              <a:schemeClr val="accent6">
                <a:shade val="9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Type'!$E$4:$E$28</c:f>
              <c:numCache>
                <c:formatCode>General</c:formatCode>
                <c:ptCount val="20"/>
                <c:pt idx="0">
                  <c:v>5080</c:v>
                </c:pt>
                <c:pt idx="1">
                  <c:v>8222</c:v>
                </c:pt>
                <c:pt idx="2">
                  <c:v>8835</c:v>
                </c:pt>
                <c:pt idx="3">
                  <c:v>8550</c:v>
                </c:pt>
                <c:pt idx="4">
                  <c:v>6728</c:v>
                </c:pt>
                <c:pt idx="5">
                  <c:v>7891</c:v>
                </c:pt>
                <c:pt idx="6">
                  <c:v>9024</c:v>
                </c:pt>
                <c:pt idx="7">
                  <c:v>5202</c:v>
                </c:pt>
                <c:pt idx="8">
                  <c:v>7208</c:v>
                </c:pt>
                <c:pt idx="9">
                  <c:v>3436</c:v>
                </c:pt>
                <c:pt idx="10">
                  <c:v>7499</c:v>
                </c:pt>
                <c:pt idx="11">
                  <c:v>8451</c:v>
                </c:pt>
                <c:pt idx="12">
                  <c:v>8039</c:v>
                </c:pt>
                <c:pt idx="13">
                  <c:v>5405</c:v>
                </c:pt>
                <c:pt idx="14">
                  <c:v>7929</c:v>
                </c:pt>
                <c:pt idx="15">
                  <c:v>8256</c:v>
                </c:pt>
                <c:pt idx="16">
                  <c:v>7443</c:v>
                </c:pt>
                <c:pt idx="17">
                  <c:v>8495</c:v>
                </c:pt>
                <c:pt idx="18">
                  <c:v>8443</c:v>
                </c:pt>
                <c:pt idx="19">
                  <c:v>7494</c:v>
                </c:pt>
              </c:numCache>
            </c:numRef>
          </c:val>
          <c:extLst>
            <c:ext xmlns:c16="http://schemas.microsoft.com/office/drawing/2014/chart" uri="{C3380CC4-5D6E-409C-BE32-E72D297353CC}">
              <c16:uniqueId val="{00000003-E814-474D-892F-91B45D62A589}"/>
            </c:ext>
          </c:extLst>
        </c:ser>
        <c:ser>
          <c:idx val="4"/>
          <c:order val="4"/>
          <c:tx>
            <c:strRef>
              <c:f>'Top 5 Performers by Acc Type'!$F$3</c:f>
              <c:strCache>
                <c:ptCount val="1"/>
                <c:pt idx="0">
                  <c:v>Sum of 2021</c:v>
                </c:pt>
              </c:strCache>
            </c:strRef>
          </c:tx>
          <c:spPr>
            <a:solidFill>
              <a:schemeClr val="accent6">
                <a:shade val="7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Type'!$F$4:$F$28</c:f>
              <c:numCache>
                <c:formatCode>General</c:formatCode>
                <c:ptCount val="20"/>
                <c:pt idx="0">
                  <c:v>4936</c:v>
                </c:pt>
                <c:pt idx="1">
                  <c:v>9686</c:v>
                </c:pt>
                <c:pt idx="2">
                  <c:v>9766</c:v>
                </c:pt>
                <c:pt idx="3">
                  <c:v>9272</c:v>
                </c:pt>
                <c:pt idx="4">
                  <c:v>8202</c:v>
                </c:pt>
                <c:pt idx="5">
                  <c:v>8758</c:v>
                </c:pt>
                <c:pt idx="6">
                  <c:v>9759</c:v>
                </c:pt>
                <c:pt idx="7">
                  <c:v>2373</c:v>
                </c:pt>
                <c:pt idx="8">
                  <c:v>9093</c:v>
                </c:pt>
                <c:pt idx="9">
                  <c:v>2359</c:v>
                </c:pt>
                <c:pt idx="10">
                  <c:v>6592</c:v>
                </c:pt>
                <c:pt idx="11">
                  <c:v>9585</c:v>
                </c:pt>
                <c:pt idx="12">
                  <c:v>8271</c:v>
                </c:pt>
                <c:pt idx="13">
                  <c:v>4031</c:v>
                </c:pt>
                <c:pt idx="14">
                  <c:v>8834</c:v>
                </c:pt>
                <c:pt idx="15">
                  <c:v>3815</c:v>
                </c:pt>
                <c:pt idx="16">
                  <c:v>9225</c:v>
                </c:pt>
                <c:pt idx="17">
                  <c:v>9236</c:v>
                </c:pt>
                <c:pt idx="18">
                  <c:v>9571</c:v>
                </c:pt>
                <c:pt idx="19">
                  <c:v>8599</c:v>
                </c:pt>
              </c:numCache>
            </c:numRef>
          </c:val>
          <c:extLst>
            <c:ext xmlns:c16="http://schemas.microsoft.com/office/drawing/2014/chart" uri="{C3380CC4-5D6E-409C-BE32-E72D297353CC}">
              <c16:uniqueId val="{00000004-E814-474D-892F-91B45D62A589}"/>
            </c:ext>
          </c:extLst>
        </c:ser>
        <c:dLbls>
          <c:showLegendKey val="0"/>
          <c:showVal val="0"/>
          <c:showCatName val="0"/>
          <c:showSerName val="0"/>
          <c:showPercent val="0"/>
          <c:showBubbleSize val="0"/>
        </c:dLbls>
        <c:gapWidth val="219"/>
        <c:axId val="1801559471"/>
        <c:axId val="1801562831"/>
      </c:barChart>
      <c:lineChart>
        <c:grouping val="standard"/>
        <c:varyColors val="0"/>
        <c:ser>
          <c:idx val="5"/>
          <c:order val="5"/>
          <c:tx>
            <c:strRef>
              <c:f>'Top 5 Performers by Acc Type'!$G$3</c:f>
              <c:strCache>
                <c:ptCount val="1"/>
                <c:pt idx="0">
                  <c:v>Sum of Total</c:v>
                </c:pt>
              </c:strCache>
            </c:strRef>
          </c:tx>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Pt>
            <c:idx val="1"/>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5-E814-474D-892F-91B45D62A589}"/>
              </c:ext>
            </c:extLst>
          </c:dPt>
          <c:dPt>
            <c:idx val="2"/>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6-E814-474D-892F-91B45D62A589}"/>
              </c:ext>
            </c:extLst>
          </c:dPt>
          <c:dPt>
            <c:idx val="3"/>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7-E814-474D-892F-91B45D62A589}"/>
              </c:ext>
            </c:extLst>
          </c:dPt>
          <c:dPt>
            <c:idx val="4"/>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8-E814-474D-892F-91B45D62A589}"/>
              </c:ext>
            </c:extLst>
          </c:dPt>
          <c:dPt>
            <c:idx val="5"/>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9-E814-474D-892F-91B45D62A589}"/>
              </c:ext>
            </c:extLst>
          </c:dPt>
          <c:dPt>
            <c:idx val="6"/>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A-E814-474D-892F-91B45D62A589}"/>
              </c:ext>
            </c:extLst>
          </c:dPt>
          <c:dPt>
            <c:idx val="7"/>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B-E814-474D-892F-91B45D62A589}"/>
              </c:ext>
            </c:extLst>
          </c:dPt>
          <c:dPt>
            <c:idx val="8"/>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C-E814-474D-892F-91B45D62A589}"/>
              </c:ext>
            </c:extLst>
          </c:dPt>
          <c:dPt>
            <c:idx val="9"/>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D-E814-474D-892F-91B45D62A589}"/>
              </c:ext>
            </c:extLst>
          </c:dPt>
          <c:dPt>
            <c:idx val="10"/>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E-E814-474D-892F-91B45D62A589}"/>
              </c:ext>
            </c:extLst>
          </c:dPt>
          <c:dPt>
            <c:idx val="11"/>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0F-E814-474D-892F-91B45D62A589}"/>
              </c:ext>
            </c:extLst>
          </c:dPt>
          <c:dPt>
            <c:idx val="12"/>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0-E814-474D-892F-91B45D62A589}"/>
              </c:ext>
            </c:extLst>
          </c:dPt>
          <c:dPt>
            <c:idx val="13"/>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1-E814-474D-892F-91B45D62A589}"/>
              </c:ext>
            </c:extLst>
          </c:dPt>
          <c:dPt>
            <c:idx val="14"/>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2-E814-474D-892F-91B45D62A589}"/>
              </c:ext>
            </c:extLst>
          </c:dPt>
          <c:dPt>
            <c:idx val="15"/>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3-E814-474D-892F-91B45D62A589}"/>
              </c:ext>
            </c:extLst>
          </c:dPt>
          <c:dPt>
            <c:idx val="16"/>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4-E814-474D-892F-91B45D62A589}"/>
              </c:ext>
            </c:extLst>
          </c:dPt>
          <c:dPt>
            <c:idx val="17"/>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5-E814-474D-892F-91B45D62A589}"/>
              </c:ext>
            </c:extLst>
          </c:dPt>
          <c:dPt>
            <c:idx val="18"/>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6-E814-474D-892F-91B45D62A589}"/>
              </c:ext>
            </c:extLst>
          </c:dPt>
          <c:dPt>
            <c:idx val="19"/>
            <c:marker>
              <c:symbol val="circle"/>
              <c:size val="5"/>
              <c:spPr>
                <a:solidFill>
                  <a:schemeClr val="accent6">
                    <a:shade val="50000"/>
                  </a:schemeClr>
                </a:solidFill>
                <a:ln w="9525">
                  <a:solidFill>
                    <a:schemeClr val="accent6">
                      <a:shade val="50000"/>
                    </a:schemeClr>
                  </a:solidFill>
                </a:ln>
                <a:effectLst/>
              </c:spPr>
            </c:marker>
            <c:bubble3D val="0"/>
            <c:extLst>
              <c:ext xmlns:c16="http://schemas.microsoft.com/office/drawing/2014/chart" uri="{C3380CC4-5D6E-409C-BE32-E72D297353CC}">
                <c16:uniqueId val="{00000017-E814-474D-892F-91B45D62A589}"/>
              </c:ext>
            </c:extLst>
          </c:dPt>
          <c:dLbls>
            <c:dLbl>
              <c:idx val="1"/>
              <c:layout>
                <c:manualLayout>
                  <c:x val="-1.9469837848444943E-2"/>
                  <c:y val="-3.508251434999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14-474D-892F-91B45D62A589}"/>
                </c:ext>
              </c:extLst>
            </c:dLbl>
            <c:dLbl>
              <c:idx val="2"/>
              <c:layout>
                <c:manualLayout>
                  <c:x val="-4.1102991013383786E-2"/>
                  <c:y val="3.1574262914992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14-474D-892F-91B45D62A589}"/>
                </c:ext>
              </c:extLst>
            </c:dLbl>
            <c:dLbl>
              <c:idx val="3"/>
              <c:layout>
                <c:manualLayout>
                  <c:x val="-3.4613045063902156E-2"/>
                  <c:y val="-3.5082514349991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14-474D-892F-91B45D62A589}"/>
                </c:ext>
              </c:extLst>
            </c:dLbl>
            <c:dLbl>
              <c:idx val="4"/>
              <c:layout>
                <c:manualLayout>
                  <c:x val="-3.2449729747408236E-2"/>
                  <c:y val="2.80660114799930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814-474D-892F-91B45D62A589}"/>
                </c:ext>
              </c:extLst>
            </c:dLbl>
            <c:dLbl>
              <c:idx val="5"/>
              <c:layout>
                <c:manualLayout>
                  <c:x val="-4.1102991013383765E-2"/>
                  <c:y val="-3.5082514349991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814-474D-892F-91B45D62A589}"/>
                </c:ext>
              </c:extLst>
            </c:dLbl>
            <c:dLbl>
              <c:idx val="6"/>
              <c:layout>
                <c:manualLayout>
                  <c:x val="0"/>
                  <c:y val="-2.1049508609994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814-474D-892F-91B45D62A589}"/>
                </c:ext>
              </c:extLst>
            </c:dLbl>
            <c:dLbl>
              <c:idx val="7"/>
              <c:layout>
                <c:manualLayout>
                  <c:x val="-9.3022558609236985E-2"/>
                  <c:y val="1.40330057399965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814-474D-892F-91B45D62A589}"/>
                </c:ext>
              </c:extLst>
            </c:dLbl>
            <c:dLbl>
              <c:idx val="8"/>
              <c:layout>
                <c:manualLayout>
                  <c:x val="-5.6246198228840943E-2"/>
                  <c:y val="4.2099017219989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814-474D-892F-91B45D62A589}"/>
                </c:ext>
              </c:extLst>
            </c:dLbl>
            <c:dLbl>
              <c:idx val="9"/>
              <c:layout>
                <c:manualLayout>
                  <c:x val="-3.6776360380396E-2"/>
                  <c:y val="1.754125717499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814-474D-892F-91B45D62A589}"/>
                </c:ext>
              </c:extLst>
            </c:dLbl>
            <c:dLbl>
              <c:idx val="10"/>
              <c:layout>
                <c:manualLayout>
                  <c:x val="-3.6776360380396E-2"/>
                  <c:y val="-1.754125717499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814-474D-892F-91B45D62A589}"/>
                </c:ext>
              </c:extLst>
            </c:dLbl>
            <c:dLbl>
              <c:idx val="11"/>
              <c:layout>
                <c:manualLayout>
                  <c:x val="-2.1633153164938825E-2"/>
                  <c:y val="-3.508251434999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814-474D-892F-91B45D62A589}"/>
                </c:ext>
              </c:extLst>
            </c:dLbl>
            <c:dLbl>
              <c:idx val="12"/>
              <c:layout>
                <c:manualLayout>
                  <c:x val="-4.3266306329877727E-2"/>
                  <c:y val="2.80660114799930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814-474D-892F-91B45D62A589}"/>
                </c:ext>
              </c:extLst>
            </c:dLbl>
            <c:dLbl>
              <c:idx val="13"/>
              <c:layout>
                <c:manualLayout>
                  <c:x val="-3.6776360380396E-2"/>
                  <c:y val="-3.508251434999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814-474D-892F-91B45D62A589}"/>
                </c:ext>
              </c:extLst>
            </c:dLbl>
            <c:dLbl>
              <c:idx val="14"/>
              <c:layout>
                <c:manualLayout>
                  <c:x val="-3.0286414430914354E-2"/>
                  <c:y val="3.1574262914992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814-474D-892F-91B45D62A589}"/>
                </c:ext>
              </c:extLst>
            </c:dLbl>
            <c:dLbl>
              <c:idx val="15"/>
              <c:layout>
                <c:manualLayout>
                  <c:x val="-4.5429621646371529E-2"/>
                  <c:y val="-4.56072686549888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814-474D-892F-91B45D62A589}"/>
                </c:ext>
              </c:extLst>
            </c:dLbl>
            <c:dLbl>
              <c:idx val="16"/>
              <c:layout>
                <c:manualLayout>
                  <c:x val="-2.1633153164938825E-2"/>
                  <c:y val="-2.80660114799931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814-474D-892F-91B45D62A589}"/>
                </c:ext>
              </c:extLst>
            </c:dLbl>
            <c:dLbl>
              <c:idx val="17"/>
              <c:layout>
                <c:manualLayout>
                  <c:x val="-1.9469837848444943E-2"/>
                  <c:y val="-3.8590765784990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814-474D-892F-91B45D62A589}"/>
                </c:ext>
              </c:extLst>
            </c:dLbl>
            <c:dLbl>
              <c:idx val="18"/>
              <c:layout>
                <c:manualLayout>
                  <c:x val="-0.10600245050820024"/>
                  <c:y val="-3.50825143499914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814-474D-892F-91B45D62A589}"/>
                </c:ext>
              </c:extLst>
            </c:dLbl>
            <c:dLbl>
              <c:idx val="19"/>
              <c:layout>
                <c:manualLayout>
                  <c:x val="-1.0816576582469413E-2"/>
                  <c:y val="2.80660114799931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814-474D-892F-91B45D62A589}"/>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Type'!$G$4:$G$28</c:f>
              <c:numCache>
                <c:formatCode>General</c:formatCode>
                <c:ptCount val="20"/>
                <c:pt idx="0">
                  <c:v>36951</c:v>
                </c:pt>
                <c:pt idx="1">
                  <c:v>29730</c:v>
                </c:pt>
                <c:pt idx="2">
                  <c:v>29285</c:v>
                </c:pt>
                <c:pt idx="3">
                  <c:v>28608</c:v>
                </c:pt>
                <c:pt idx="4">
                  <c:v>27508</c:v>
                </c:pt>
                <c:pt idx="5">
                  <c:v>32872</c:v>
                </c:pt>
                <c:pt idx="6">
                  <c:v>31745</c:v>
                </c:pt>
                <c:pt idx="7">
                  <c:v>30946</c:v>
                </c:pt>
                <c:pt idx="8">
                  <c:v>30734</c:v>
                </c:pt>
                <c:pt idx="9">
                  <c:v>25089</c:v>
                </c:pt>
                <c:pt idx="10">
                  <c:v>39331</c:v>
                </c:pt>
                <c:pt idx="11">
                  <c:v>31127</c:v>
                </c:pt>
                <c:pt idx="12">
                  <c:v>30450</c:v>
                </c:pt>
                <c:pt idx="13">
                  <c:v>30193</c:v>
                </c:pt>
                <c:pt idx="14">
                  <c:v>29042</c:v>
                </c:pt>
                <c:pt idx="15">
                  <c:v>39413</c:v>
                </c:pt>
                <c:pt idx="16">
                  <c:v>34686</c:v>
                </c:pt>
                <c:pt idx="17">
                  <c:v>30399</c:v>
                </c:pt>
                <c:pt idx="18">
                  <c:v>27185</c:v>
                </c:pt>
                <c:pt idx="19">
                  <c:v>27074</c:v>
                </c:pt>
              </c:numCache>
            </c:numRef>
          </c:val>
          <c:smooth val="0"/>
          <c:extLst>
            <c:ext xmlns:c16="http://schemas.microsoft.com/office/drawing/2014/chart" uri="{C3380CC4-5D6E-409C-BE32-E72D297353CC}">
              <c16:uniqueId val="{00000018-E814-474D-892F-91B45D62A589}"/>
            </c:ext>
          </c:extLst>
        </c:ser>
        <c:dLbls>
          <c:showLegendKey val="0"/>
          <c:showVal val="0"/>
          <c:showCatName val="0"/>
          <c:showSerName val="0"/>
          <c:showPercent val="0"/>
          <c:showBubbleSize val="0"/>
        </c:dLbls>
        <c:marker val="1"/>
        <c:smooth val="0"/>
        <c:axId val="1801559471"/>
        <c:axId val="1801562831"/>
      </c:lineChart>
      <c:catAx>
        <c:axId val="180155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801562831"/>
        <c:crosses val="autoZero"/>
        <c:auto val="1"/>
        <c:lblAlgn val="ctr"/>
        <c:lblOffset val="100"/>
        <c:noMultiLvlLbl val="0"/>
      </c:catAx>
      <c:valAx>
        <c:axId val="1801562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80155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4(AutoRecovered)(AutoRecovered).xlsx]Avg 5YR CAGR by Account Type!PivotTable17</c:name>
    <c:fmtId val="11"/>
  </c:pivotSource>
  <c:chart>
    <c:title>
      <c:tx>
        <c:rich>
          <a:bodyPr rot="0" spcFirstLastPara="1" vertOverflow="ellipsis" vert="horz" wrap="square" anchor="ctr" anchorCtr="1"/>
          <a:lstStyle/>
          <a:p>
            <a:pPr>
              <a:defRPr sz="4500" b="1" i="0" u="none" strike="noStrike" kern="1200" spc="0" baseline="0">
                <a:solidFill>
                  <a:sysClr val="windowText" lastClr="000000"/>
                </a:solidFill>
                <a:latin typeface="+mn-lt"/>
                <a:ea typeface="+mn-ea"/>
                <a:cs typeface="+mn-cs"/>
              </a:defRPr>
            </a:pPr>
            <a:r>
              <a:rPr lang="en-US" sz="4500" b="1"/>
              <a:t>Average 5 YR CAGR by Account Type</a:t>
            </a:r>
          </a:p>
        </c:rich>
      </c:tx>
      <c:layout>
        <c:manualLayout>
          <c:xMode val="edge"/>
          <c:yMode val="edge"/>
          <c:x val="0.3625733099807476"/>
          <c:y val="6.8932199612960918E-2"/>
        </c:manualLayout>
      </c:layout>
      <c:overlay val="0"/>
      <c:spPr>
        <a:noFill/>
        <a:ln>
          <a:noFill/>
        </a:ln>
        <a:effectLst/>
      </c:spPr>
      <c:txPr>
        <a:bodyPr rot="0" spcFirstLastPara="1" vertOverflow="ellipsis" vert="horz" wrap="square" anchor="ctr" anchorCtr="1"/>
        <a:lstStyle/>
        <a:p>
          <a:pPr>
            <a:defRPr sz="45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37200818528955E-2"/>
          <c:y val="0.15603440559375403"/>
          <c:w val="0.95191127664783193"/>
          <c:h val="0.78188793746680074"/>
        </c:manualLayout>
      </c:layout>
      <c:lineChart>
        <c:grouping val="stacked"/>
        <c:varyColors val="0"/>
        <c:ser>
          <c:idx val="0"/>
          <c:order val="0"/>
          <c:tx>
            <c:strRef>
              <c:f>'Avg 5YR CAGR by Account Type'!$B$3</c:f>
              <c:strCache>
                <c:ptCount val="1"/>
                <c:pt idx="0">
                  <c:v>Total</c:v>
                </c:pt>
              </c:strCache>
            </c:strRef>
          </c:tx>
          <c:spPr>
            <a:ln w="28575" cap="rnd">
              <a:solidFill>
                <a:schemeClr val="accent6">
                  <a:lumMod val="50000"/>
                </a:schemeClr>
              </a:solidFill>
              <a:round/>
            </a:ln>
            <a:effectLst/>
          </c:spPr>
          <c:marker>
            <c:symbol val="circle"/>
            <c:size val="5"/>
            <c:spPr>
              <a:solidFill>
                <a:schemeClr val="accent6"/>
              </a:solidFill>
              <a:ln w="9525">
                <a:solidFill>
                  <a:schemeClr val="accent6"/>
                </a:solidFill>
              </a:ln>
              <a:effectLst/>
            </c:spPr>
          </c:marker>
          <c:cat>
            <c:multiLvlStrRef>
              <c:f>'Avg 5YR CAGR by Account Type'!$A$4:$A$68</c:f>
              <c:multiLvlStrCache>
                <c:ptCount val="60"/>
                <c:lvl>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13</c:v>
                  </c:pt>
                  <c:pt idx="35">
                    <c:v>SB 14</c:v>
                  </c:pt>
                  <c:pt idx="36">
                    <c:v>SB 15</c:v>
                  </c:pt>
                  <c:pt idx="37">
                    <c:v>SB 2</c:v>
                  </c:pt>
                  <c:pt idx="38">
                    <c:v>SB 3</c:v>
                  </c:pt>
                  <c:pt idx="39">
                    <c:v>SB 4</c:v>
                  </c:pt>
                  <c:pt idx="40">
                    <c:v>SB 5</c:v>
                  </c:pt>
                  <c:pt idx="41">
                    <c:v>SB 6</c:v>
                  </c:pt>
                  <c:pt idx="42">
                    <c:v>SB 7</c:v>
                  </c:pt>
                  <c:pt idx="43">
                    <c:v>SB 8</c:v>
                  </c:pt>
                  <c:pt idx="44">
                    <c:v>SB 9</c:v>
                  </c:pt>
                  <c:pt idx="45">
                    <c:v>WD 1</c:v>
                  </c:pt>
                  <c:pt idx="46">
                    <c:v>WD 10</c:v>
                  </c:pt>
                  <c:pt idx="47">
                    <c:v>WD 11</c:v>
                  </c:pt>
                  <c:pt idx="48">
                    <c:v>WD 12</c:v>
                  </c:pt>
                  <c:pt idx="49">
                    <c:v>WD 13</c:v>
                  </c:pt>
                  <c:pt idx="50">
                    <c:v>WD 14</c:v>
                  </c:pt>
                  <c:pt idx="51">
                    <c:v>WD 15</c:v>
                  </c:pt>
                  <c:pt idx="52">
                    <c:v>WD 2</c:v>
                  </c:pt>
                  <c:pt idx="53">
                    <c:v>WD 3</c:v>
                  </c:pt>
                  <c:pt idx="54">
                    <c:v>WD 4</c:v>
                  </c:pt>
                  <c:pt idx="55">
                    <c:v>WD 5</c:v>
                  </c:pt>
                  <c:pt idx="56">
                    <c:v>WD 6</c:v>
                  </c:pt>
                  <c:pt idx="57">
                    <c:v>WD 7</c:v>
                  </c:pt>
                  <c:pt idx="58">
                    <c:v>WD 8</c:v>
                  </c:pt>
                  <c:pt idx="59">
                    <c:v>WD 9</c:v>
                  </c:pt>
                </c:lvl>
                <c:lvl>
                  <c:pt idx="0">
                    <c:v>Medium Business</c:v>
                  </c:pt>
                  <c:pt idx="15">
                    <c:v>Online Retailer</c:v>
                  </c:pt>
                  <c:pt idx="30">
                    <c:v>Small Business</c:v>
                  </c:pt>
                  <c:pt idx="45">
                    <c:v>Wholesale Distributor</c:v>
                  </c:pt>
                </c:lvl>
              </c:multiLvlStrCache>
            </c:multiLvlStrRef>
          </c:cat>
          <c:val>
            <c:numRef>
              <c:f>'Avg 5YR CAGR by Account Type'!$B$4:$B$68</c:f>
              <c:numCache>
                <c:formatCode>General</c:formatCode>
                <c:ptCount val="60"/>
                <c:pt idx="0">
                  <c:v>0.27407081068210992</c:v>
                </c:pt>
                <c:pt idx="1">
                  <c:v>1.0242801438529217</c:v>
                </c:pt>
                <c:pt idx="2">
                  <c:v>-0.37012221518144006</c:v>
                </c:pt>
                <c:pt idx="3">
                  <c:v>1.5203389637502625</c:v>
                </c:pt>
                <c:pt idx="4">
                  <c:v>-0.11575568185753915</c:v>
                </c:pt>
                <c:pt idx="5">
                  <c:v>0.86419779018759768</c:v>
                </c:pt>
                <c:pt idx="6">
                  <c:v>0.18148193130433588</c:v>
                </c:pt>
                <c:pt idx="7">
                  <c:v>0.17983468576187267</c:v>
                </c:pt>
                <c:pt idx="8">
                  <c:v>0.90588403033885334</c:v>
                </c:pt>
                <c:pt idx="9">
                  <c:v>-0.20956409258224717</c:v>
                </c:pt>
                <c:pt idx="10">
                  <c:v>2.2455667067018901</c:v>
                </c:pt>
                <c:pt idx="11">
                  <c:v>1.4232703532020747</c:v>
                </c:pt>
                <c:pt idx="12">
                  <c:v>0.64359095818904954</c:v>
                </c:pt>
                <c:pt idx="13">
                  <c:v>-0.53938981874158332</c:v>
                </c:pt>
                <c:pt idx="14">
                  <c:v>0.52294422157633269</c:v>
                </c:pt>
                <c:pt idx="15">
                  <c:v>0.36636455401735013</c:v>
                </c:pt>
                <c:pt idx="16">
                  <c:v>1.1188084145320056</c:v>
                </c:pt>
                <c:pt idx="17">
                  <c:v>-0.41679289513417705</c:v>
                </c:pt>
                <c:pt idx="18">
                  <c:v>0.74338775485751718</c:v>
                </c:pt>
                <c:pt idx="19">
                  <c:v>-0.17943016656995925</c:v>
                </c:pt>
                <c:pt idx="20">
                  <c:v>0.61767741115573149</c:v>
                </c:pt>
                <c:pt idx="21">
                  <c:v>1.0930046233022455</c:v>
                </c:pt>
                <c:pt idx="22">
                  <c:v>1.8142296888697582</c:v>
                </c:pt>
                <c:pt idx="23">
                  <c:v>-7.1596691853915484E-2</c:v>
                </c:pt>
                <c:pt idx="24">
                  <c:v>0.30577482876902251</c:v>
                </c:pt>
                <c:pt idx="25">
                  <c:v>0.71660086943635504</c:v>
                </c:pt>
                <c:pt idx="26">
                  <c:v>0.38456165928272146</c:v>
                </c:pt>
                <c:pt idx="27">
                  <c:v>0.91164163510334228</c:v>
                </c:pt>
                <c:pt idx="28">
                  <c:v>-0.33438519484677687</c:v>
                </c:pt>
                <c:pt idx="29">
                  <c:v>1.084072328017021</c:v>
                </c:pt>
                <c:pt idx="30">
                  <c:v>0.46352749292411066</c:v>
                </c:pt>
                <c:pt idx="31">
                  <c:v>0.40734683274409145</c:v>
                </c:pt>
                <c:pt idx="32">
                  <c:v>-0.25247905109930902</c:v>
                </c:pt>
                <c:pt idx="33">
                  <c:v>0.3690560602470212</c:v>
                </c:pt>
                <c:pt idx="34">
                  <c:v>3.3498147004699526</c:v>
                </c:pt>
                <c:pt idx="35">
                  <c:v>0.81146879617010592</c:v>
                </c:pt>
                <c:pt idx="36">
                  <c:v>-0.55073921414194782</c:v>
                </c:pt>
                <c:pt idx="37">
                  <c:v>0.25489826874508914</c:v>
                </c:pt>
                <c:pt idx="38">
                  <c:v>0.68595057009486848</c:v>
                </c:pt>
                <c:pt idx="39">
                  <c:v>0.79606828454142997</c:v>
                </c:pt>
                <c:pt idx="40">
                  <c:v>0.42582583880267388</c:v>
                </c:pt>
                <c:pt idx="41">
                  <c:v>0.390755806385503</c:v>
                </c:pt>
                <c:pt idx="42">
                  <c:v>-0.61139202601329412</c:v>
                </c:pt>
                <c:pt idx="43">
                  <c:v>0.57622554654037406</c:v>
                </c:pt>
                <c:pt idx="44">
                  <c:v>-0.29790601141591733</c:v>
                </c:pt>
                <c:pt idx="45">
                  <c:v>-0.72898466539472961</c:v>
                </c:pt>
                <c:pt idx="46">
                  <c:v>0.72970725225475852</c:v>
                </c:pt>
                <c:pt idx="47">
                  <c:v>1.6546701130112136</c:v>
                </c:pt>
                <c:pt idx="48">
                  <c:v>-0.23952671916055424</c:v>
                </c:pt>
                <c:pt idx="49">
                  <c:v>0.66412244620782168</c:v>
                </c:pt>
                <c:pt idx="50">
                  <c:v>0.58272982283102692</c:v>
                </c:pt>
                <c:pt idx="51">
                  <c:v>0.66163405613342663</c:v>
                </c:pt>
                <c:pt idx="52">
                  <c:v>1.3475541667800686</c:v>
                </c:pt>
                <c:pt idx="53">
                  <c:v>0.57793816418173161</c:v>
                </c:pt>
                <c:pt idx="54">
                  <c:v>-0.33098339677163802</c:v>
                </c:pt>
                <c:pt idx="55">
                  <c:v>0.83041416010220881</c:v>
                </c:pt>
                <c:pt idx="56">
                  <c:v>0.60045892388204325</c:v>
                </c:pt>
                <c:pt idx="57">
                  <c:v>0.71094693671276654</c:v>
                </c:pt>
                <c:pt idx="58">
                  <c:v>-0.15736979056747447</c:v>
                </c:pt>
                <c:pt idx="59">
                  <c:v>0.63431246502429839</c:v>
                </c:pt>
              </c:numCache>
            </c:numRef>
          </c:val>
          <c:smooth val="0"/>
          <c:extLst>
            <c:ext xmlns:c16="http://schemas.microsoft.com/office/drawing/2014/chart" uri="{C3380CC4-5D6E-409C-BE32-E72D297353CC}">
              <c16:uniqueId val="{00000000-D943-4514-9EFB-CF86964D0E7E}"/>
            </c:ext>
          </c:extLst>
        </c:ser>
        <c:dLbls>
          <c:showLegendKey val="0"/>
          <c:showVal val="0"/>
          <c:showCatName val="0"/>
          <c:showSerName val="0"/>
          <c:showPercent val="0"/>
          <c:showBubbleSize val="0"/>
        </c:dLbls>
        <c:marker val="1"/>
        <c:smooth val="0"/>
        <c:axId val="1801555151"/>
        <c:axId val="1801538831"/>
      </c:lineChart>
      <c:catAx>
        <c:axId val="180155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801538831"/>
        <c:crosses val="autoZero"/>
        <c:auto val="1"/>
        <c:lblAlgn val="ctr"/>
        <c:lblOffset val="100"/>
        <c:noMultiLvlLbl val="0"/>
      </c:catAx>
      <c:valAx>
        <c:axId val="1801538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801555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0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4(AutoRecovered)(AutoRecovered).xlsx]Avg 5yr CAGR by Region!PivotTable24</c:name>
    <c:fmtId val="15"/>
  </c:pivotSource>
  <c:chart>
    <c:title>
      <c:tx>
        <c:rich>
          <a:bodyPr rot="0" spcFirstLastPara="1" vertOverflow="ellipsis" vert="horz" wrap="square" anchor="ctr" anchorCtr="1"/>
          <a:lstStyle/>
          <a:p>
            <a:pPr>
              <a:defRPr sz="4500" b="0" i="0" u="none" strike="noStrike" kern="1200" spc="0" baseline="0">
                <a:solidFill>
                  <a:sysClr val="windowText" lastClr="000000"/>
                </a:solidFill>
                <a:latin typeface="+mn-lt"/>
                <a:ea typeface="+mn-ea"/>
                <a:cs typeface="+mn-cs"/>
              </a:defRPr>
            </a:pPr>
            <a:r>
              <a:rPr lang="en-US" sz="4500" b="1">
                <a:solidFill>
                  <a:sysClr val="windowText" lastClr="000000"/>
                </a:solidFill>
              </a:rPr>
              <a:t>Average 5-Year CAGR Distribution by Region</a:t>
            </a:r>
          </a:p>
        </c:rich>
      </c:tx>
      <c:layout>
        <c:manualLayout>
          <c:xMode val="edge"/>
          <c:yMode val="edge"/>
          <c:x val="0.29072085220689897"/>
          <c:y val="6.7692320717974763E-2"/>
        </c:manualLayout>
      </c:layout>
      <c:overlay val="0"/>
      <c:spPr>
        <a:noFill/>
        <a:ln>
          <a:noFill/>
        </a:ln>
        <a:effectLst/>
      </c:spPr>
      <c:txPr>
        <a:bodyPr rot="0" spcFirstLastPara="1" vertOverflow="ellipsis" vert="horz" wrap="square" anchor="ctr" anchorCtr="1"/>
        <a:lstStyle/>
        <a:p>
          <a:pPr>
            <a:defRPr sz="45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20025981217665711"/>
              <c:y val="1.5651313094533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dLbl>
          <c:idx val="0"/>
          <c:layout>
            <c:manualLayout>
              <c:x val="0.20025981217665711"/>
              <c:y val="1.5651313094533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1410523904255834"/>
              <c:y val="6.2224869937846268E-2"/>
            </c:manualLayout>
          </c:layout>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1244831729349361"/>
              <c:y val="-0.11392585613660405"/>
            </c:manualLayout>
          </c:layout>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0.11627344318006154"/>
              <c:y val="-0.19225247006474411"/>
            </c:manualLayout>
          </c:layout>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3.7991687558701748E-2"/>
              <c:y val="-0.24066652000430852"/>
            </c:manualLayout>
          </c:layout>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0.1211829728475179"/>
              <c:y val="6.3212804298856964E-2"/>
            </c:manualLayout>
          </c:layout>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192742836010106E-3"/>
          <c:y val="0.21705791121029658"/>
          <c:w val="0.69510486120835435"/>
          <c:h val="0.57370345418052682"/>
        </c:manualLayout>
      </c:layout>
      <c:pie3DChart>
        <c:varyColors val="1"/>
        <c:ser>
          <c:idx val="0"/>
          <c:order val="0"/>
          <c:tx>
            <c:strRef>
              <c:f>'Avg 5yr CAGR by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8A0-4F95-8CBF-5A38E9F5C3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8A0-4F95-8CBF-5A38E9F5C3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8A0-4F95-8CBF-5A38E9F5C3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8A0-4F95-8CBF-5A38E9F5C31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8A0-4F95-8CBF-5A38E9F5C31D}"/>
              </c:ext>
            </c:extLst>
          </c:dPt>
          <c:dLbls>
            <c:dLbl>
              <c:idx val="0"/>
              <c:layout>
                <c:manualLayout>
                  <c:x val="-0.11410523904255834"/>
                  <c:y val="6.222486993784626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A0-4F95-8CBF-5A38E9F5C31D}"/>
                </c:ext>
              </c:extLst>
            </c:dLbl>
            <c:dLbl>
              <c:idx val="1"/>
              <c:layout>
                <c:manualLayout>
                  <c:x val="-0.11244831729349361"/>
                  <c:y val="-0.1139258561366040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A0-4F95-8CBF-5A38E9F5C31D}"/>
                </c:ext>
              </c:extLst>
            </c:dLbl>
            <c:dLbl>
              <c:idx val="2"/>
              <c:layout>
                <c:manualLayout>
                  <c:x val="-0.11627344318006154"/>
                  <c:y val="-0.1922524700647441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A0-4F95-8CBF-5A38E9F5C31D}"/>
                </c:ext>
              </c:extLst>
            </c:dLbl>
            <c:dLbl>
              <c:idx val="3"/>
              <c:layout>
                <c:manualLayout>
                  <c:x val="-3.7991687558701748E-2"/>
                  <c:y val="-0.2406665200043085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A0-4F95-8CBF-5A38E9F5C31D}"/>
                </c:ext>
              </c:extLst>
            </c:dLbl>
            <c:dLbl>
              <c:idx val="4"/>
              <c:layout>
                <c:manualLayout>
                  <c:x val="0.1211829728475179"/>
                  <c:y val="6.32128042988569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A0-4F95-8CBF-5A38E9F5C31D}"/>
                </c:ext>
              </c:extLst>
            </c:dLbl>
            <c:spPr>
              <a:noFill/>
              <a:ln>
                <a:noFill/>
              </a:ln>
              <a:effectLst/>
            </c:spPr>
            <c:txPr>
              <a:bodyPr rot="0" spcFirstLastPara="1" vertOverflow="ellipsis" vert="horz" wrap="square" lIns="38100" tIns="19050" rIns="38100" bIns="19050" anchor="ctr" anchorCtr="1">
                <a:spAutoFit/>
              </a:bodyPr>
              <a:lstStyle/>
              <a:p>
                <a:pPr>
                  <a:defRPr sz="3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5yr CAGR by Region'!$A$4:$A$9</c:f>
              <c:strCache>
                <c:ptCount val="5"/>
                <c:pt idx="0">
                  <c:v>Bronx NY</c:v>
                </c:pt>
                <c:pt idx="1">
                  <c:v>Brooklyn NY</c:v>
                </c:pt>
                <c:pt idx="2">
                  <c:v>New York NY</c:v>
                </c:pt>
                <c:pt idx="3">
                  <c:v>Staten Island NY</c:v>
                </c:pt>
                <c:pt idx="4">
                  <c:v>Yonkers NY</c:v>
                </c:pt>
              </c:strCache>
            </c:strRef>
          </c:cat>
          <c:val>
            <c:numRef>
              <c:f>'Avg 5yr CAGR by Region'!$B$4:$B$9</c:f>
              <c:numCache>
                <c:formatCode>0.00%</c:formatCode>
                <c:ptCount val="5"/>
                <c:pt idx="0">
                  <c:v>0.89216044791710369</c:v>
                </c:pt>
                <c:pt idx="1">
                  <c:v>0.35749741904032578</c:v>
                </c:pt>
                <c:pt idx="2">
                  <c:v>0.40714805064980292</c:v>
                </c:pt>
                <c:pt idx="3">
                  <c:v>0.39452500346994762</c:v>
                </c:pt>
                <c:pt idx="4">
                  <c:v>1.8142296888697582</c:v>
                </c:pt>
              </c:numCache>
            </c:numRef>
          </c:val>
          <c:extLst>
            <c:ext xmlns:c16="http://schemas.microsoft.com/office/drawing/2014/chart" uri="{C3380CC4-5D6E-409C-BE32-E72D297353CC}">
              <c16:uniqueId val="{0000000A-D8A0-4F95-8CBF-5A38E9F5C31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4(AutoRecovered)(AutoRecovered).xlsx]Yearly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Yearly</a:t>
            </a:r>
            <a:r>
              <a:rPr lang="en-US" b="1" baseline="0">
                <a:solidFill>
                  <a:schemeClr val="tx1"/>
                </a:solidFill>
              </a:rPr>
              <a:t> Sales</a:t>
            </a:r>
            <a:endParaRPr lang="en-US" b="1">
              <a:solidFill>
                <a:schemeClr val="tx1"/>
              </a:solidFill>
            </a:endParaRPr>
          </a:p>
        </c:rich>
      </c:tx>
      <c:layout>
        <c:manualLayout>
          <c:xMode val="edge"/>
          <c:yMode val="edge"/>
          <c:x val="0.3695698804627670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32284277555775"/>
          <c:y val="0.35560776871398675"/>
          <c:w val="0.67617179113044934"/>
          <c:h val="0.49405146521633247"/>
        </c:manualLayout>
      </c:layout>
      <c:lineChart>
        <c:grouping val="standard"/>
        <c:varyColors val="0"/>
        <c:ser>
          <c:idx val="0"/>
          <c:order val="0"/>
          <c:tx>
            <c:strRef>
              <c:f>'Yearly Sales'!$S$8</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Sales'!$R$9:$R$14</c:f>
              <c:strCache>
                <c:ptCount val="5"/>
                <c:pt idx="0">
                  <c:v>2017</c:v>
                </c:pt>
                <c:pt idx="1">
                  <c:v>2018</c:v>
                </c:pt>
                <c:pt idx="2">
                  <c:v>2019</c:v>
                </c:pt>
                <c:pt idx="3">
                  <c:v>2020</c:v>
                </c:pt>
                <c:pt idx="4">
                  <c:v>2021</c:v>
                </c:pt>
              </c:strCache>
            </c:strRef>
          </c:cat>
          <c:val>
            <c:numRef>
              <c:f>'Yearly Sales'!$S$9:$S$14</c:f>
              <c:numCache>
                <c:formatCode>General</c:formatCode>
                <c:ptCount val="5"/>
                <c:pt idx="0">
                  <c:v>189976</c:v>
                </c:pt>
                <c:pt idx="1">
                  <c:v>242995</c:v>
                </c:pt>
                <c:pt idx="2">
                  <c:v>288449</c:v>
                </c:pt>
                <c:pt idx="3">
                  <c:v>350234</c:v>
                </c:pt>
                <c:pt idx="4">
                  <c:v>409194</c:v>
                </c:pt>
              </c:numCache>
            </c:numRef>
          </c:val>
          <c:smooth val="0"/>
          <c:extLst>
            <c:ext xmlns:c16="http://schemas.microsoft.com/office/drawing/2014/chart" uri="{C3380CC4-5D6E-409C-BE32-E72D297353CC}">
              <c16:uniqueId val="{00000000-E5C0-45BB-85F7-BC770B6F3C87}"/>
            </c:ext>
          </c:extLst>
        </c:ser>
        <c:dLbls>
          <c:dLblPos val="t"/>
          <c:showLegendKey val="0"/>
          <c:showVal val="1"/>
          <c:showCatName val="0"/>
          <c:showSerName val="0"/>
          <c:showPercent val="0"/>
          <c:showBubbleSize val="0"/>
        </c:dLbls>
        <c:marker val="1"/>
        <c:smooth val="0"/>
        <c:axId val="121848624"/>
        <c:axId val="121849104"/>
      </c:lineChart>
      <c:catAx>
        <c:axId val="12184862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Year</a:t>
                </a:r>
              </a:p>
            </c:rich>
          </c:tx>
          <c:layout>
            <c:manualLayout>
              <c:xMode val="edge"/>
              <c:yMode val="edge"/>
              <c:x val="0.47038937977586059"/>
              <c:y val="0.8031416725690965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1849104"/>
        <c:crosses val="autoZero"/>
        <c:auto val="1"/>
        <c:lblAlgn val="ctr"/>
        <c:lblOffset val="100"/>
        <c:noMultiLvlLbl val="0"/>
      </c:catAx>
      <c:valAx>
        <c:axId val="121849104"/>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Unit</a:t>
                </a:r>
                <a:r>
                  <a:rPr lang="en-US" baseline="0">
                    <a:solidFill>
                      <a:sysClr val="windowText" lastClr="000000"/>
                    </a:solidFill>
                  </a:rPr>
                  <a:t> Sales</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18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4(AutoRecovered)(AutoRecovered).xlsx]Sales by Account!PivotTable5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Account Type</a:t>
            </a:r>
          </a:p>
        </c:rich>
      </c:tx>
      <c:layout>
        <c:manualLayout>
          <c:xMode val="edge"/>
          <c:yMode val="edge"/>
          <c:x val="0.35895487426599393"/>
          <c:y val="2.115590376494120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198681958233482"/>
          <c:y val="0.25503043502540901"/>
          <c:w val="0.82303827260887097"/>
          <c:h val="0.59983653359119582"/>
        </c:manualLayout>
      </c:layout>
      <c:bar3DChart>
        <c:barDir val="col"/>
        <c:grouping val="clustered"/>
        <c:varyColors val="0"/>
        <c:ser>
          <c:idx val="0"/>
          <c:order val="0"/>
          <c:tx>
            <c:strRef>
              <c:f>'Sales by Account'!$B$3</c:f>
              <c:strCache>
                <c:ptCount val="1"/>
                <c:pt idx="0">
                  <c:v>Sum of 2017</c:v>
                </c:pt>
              </c:strCache>
            </c:strRef>
          </c:tx>
          <c:spPr>
            <a:solidFill>
              <a:schemeClr val="accent6">
                <a:tint val="54000"/>
                <a:alpha val="85000"/>
              </a:schemeClr>
            </a:solidFill>
            <a:ln w="9525" cap="flat" cmpd="sng" algn="ctr">
              <a:solidFill>
                <a:schemeClr val="accent6">
                  <a:tint val="54000"/>
                  <a:lumMod val="75000"/>
                </a:schemeClr>
              </a:solidFill>
              <a:round/>
            </a:ln>
            <a:effectLst/>
            <a:sp3d contourW="9525">
              <a:contourClr>
                <a:schemeClr val="accent6">
                  <a:tint val="54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Account'!$B$4:$B$8</c:f>
              <c:numCache>
                <c:formatCode>General</c:formatCode>
                <c:ptCount val="4"/>
                <c:pt idx="0">
                  <c:v>46025</c:v>
                </c:pt>
                <c:pt idx="1">
                  <c:v>47259</c:v>
                </c:pt>
                <c:pt idx="2">
                  <c:v>51804</c:v>
                </c:pt>
                <c:pt idx="3">
                  <c:v>44888</c:v>
                </c:pt>
              </c:numCache>
            </c:numRef>
          </c:val>
          <c:extLst>
            <c:ext xmlns:c16="http://schemas.microsoft.com/office/drawing/2014/chart" uri="{C3380CC4-5D6E-409C-BE32-E72D297353CC}">
              <c16:uniqueId val="{00000000-5AB7-40F8-82C6-DC01DBB96B72}"/>
            </c:ext>
          </c:extLst>
        </c:ser>
        <c:ser>
          <c:idx val="1"/>
          <c:order val="1"/>
          <c:tx>
            <c:strRef>
              <c:f>'Sales by Account'!$C$3</c:f>
              <c:strCache>
                <c:ptCount val="1"/>
                <c:pt idx="0">
                  <c:v>Sum of 2018</c:v>
                </c:pt>
              </c:strCache>
            </c:strRef>
          </c:tx>
          <c:spPr>
            <a:solidFill>
              <a:schemeClr val="accent6">
                <a:tint val="77000"/>
                <a:alpha val="85000"/>
              </a:schemeClr>
            </a:solidFill>
            <a:ln w="9525" cap="flat" cmpd="sng" algn="ctr">
              <a:solidFill>
                <a:schemeClr val="accent6">
                  <a:tint val="77000"/>
                  <a:lumMod val="75000"/>
                </a:schemeClr>
              </a:solidFill>
              <a:round/>
            </a:ln>
            <a:effectLst/>
            <a:sp3d contourW="9525">
              <a:contourClr>
                <a:schemeClr val="accent6">
                  <a:tint val="77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Account'!$C$4:$C$8</c:f>
              <c:numCache>
                <c:formatCode>General</c:formatCode>
                <c:ptCount val="4"/>
                <c:pt idx="0">
                  <c:v>65032</c:v>
                </c:pt>
                <c:pt idx="1">
                  <c:v>67275</c:v>
                </c:pt>
                <c:pt idx="2">
                  <c:v>60121</c:v>
                </c:pt>
                <c:pt idx="3">
                  <c:v>50567</c:v>
                </c:pt>
              </c:numCache>
            </c:numRef>
          </c:val>
          <c:extLst>
            <c:ext xmlns:c16="http://schemas.microsoft.com/office/drawing/2014/chart" uri="{C3380CC4-5D6E-409C-BE32-E72D297353CC}">
              <c16:uniqueId val="{00000001-5AB7-40F8-82C6-DC01DBB96B72}"/>
            </c:ext>
          </c:extLst>
        </c:ser>
        <c:ser>
          <c:idx val="2"/>
          <c:order val="2"/>
          <c:tx>
            <c:strRef>
              <c:f>'Sales by Account'!$D$3</c:f>
              <c:strCache>
                <c:ptCount val="1"/>
                <c:pt idx="0">
                  <c:v>Sum of 2019</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Account'!$D$4:$D$8</c:f>
              <c:numCache>
                <c:formatCode>General</c:formatCode>
                <c:ptCount val="4"/>
                <c:pt idx="0">
                  <c:v>77731</c:v>
                </c:pt>
                <c:pt idx="1">
                  <c:v>79646</c:v>
                </c:pt>
                <c:pt idx="2">
                  <c:v>60760</c:v>
                </c:pt>
                <c:pt idx="3">
                  <c:v>70312</c:v>
                </c:pt>
              </c:numCache>
            </c:numRef>
          </c:val>
          <c:extLst>
            <c:ext xmlns:c16="http://schemas.microsoft.com/office/drawing/2014/chart" uri="{C3380CC4-5D6E-409C-BE32-E72D297353CC}">
              <c16:uniqueId val="{00000002-5AB7-40F8-82C6-DC01DBB96B72}"/>
            </c:ext>
          </c:extLst>
        </c:ser>
        <c:ser>
          <c:idx val="3"/>
          <c:order val="3"/>
          <c:tx>
            <c:strRef>
              <c:f>'Sales by Account'!$E$3</c:f>
              <c:strCache>
                <c:ptCount val="1"/>
                <c:pt idx="0">
                  <c:v>Sum of 2020</c:v>
                </c:pt>
              </c:strCache>
            </c:strRef>
          </c:tx>
          <c:spPr>
            <a:solidFill>
              <a:schemeClr val="accent6">
                <a:shade val="76000"/>
                <a:alpha val="85000"/>
              </a:schemeClr>
            </a:solidFill>
            <a:ln w="9525" cap="flat" cmpd="sng" algn="ctr">
              <a:solidFill>
                <a:schemeClr val="accent6">
                  <a:shade val="76000"/>
                  <a:lumMod val="75000"/>
                </a:schemeClr>
              </a:solidFill>
              <a:round/>
            </a:ln>
            <a:effectLst/>
            <a:sp3d contourW="9525">
              <a:contourClr>
                <a:schemeClr val="accent6">
                  <a:shade val="76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Account'!$E$4:$E$8</c:f>
              <c:numCache>
                <c:formatCode>General</c:formatCode>
                <c:ptCount val="4"/>
                <c:pt idx="0">
                  <c:v>89595</c:v>
                </c:pt>
                <c:pt idx="1">
                  <c:v>102065</c:v>
                </c:pt>
                <c:pt idx="2">
                  <c:v>75991</c:v>
                </c:pt>
                <c:pt idx="3">
                  <c:v>82583</c:v>
                </c:pt>
              </c:numCache>
            </c:numRef>
          </c:val>
          <c:extLst>
            <c:ext xmlns:c16="http://schemas.microsoft.com/office/drawing/2014/chart" uri="{C3380CC4-5D6E-409C-BE32-E72D297353CC}">
              <c16:uniqueId val="{00000003-5AB7-40F8-82C6-DC01DBB96B72}"/>
            </c:ext>
          </c:extLst>
        </c:ser>
        <c:ser>
          <c:idx val="4"/>
          <c:order val="4"/>
          <c:tx>
            <c:strRef>
              <c:f>'Sales by Account'!$F$3</c:f>
              <c:strCache>
                <c:ptCount val="1"/>
                <c:pt idx="0">
                  <c:v>Sum of 2021</c:v>
                </c:pt>
              </c:strCache>
            </c:strRef>
          </c:tx>
          <c:spPr>
            <a:solidFill>
              <a:schemeClr val="accent6">
                <a:shade val="53000"/>
                <a:alpha val="85000"/>
              </a:schemeClr>
            </a:solidFill>
            <a:ln w="9525" cap="flat" cmpd="sng" algn="ctr">
              <a:solidFill>
                <a:schemeClr val="accent6">
                  <a:shade val="53000"/>
                  <a:lumMod val="75000"/>
                </a:schemeClr>
              </a:solidFill>
              <a:round/>
            </a:ln>
            <a:effectLst/>
            <a:sp3d contourW="9525">
              <a:contourClr>
                <a:schemeClr val="accent6">
                  <a:shade val="53000"/>
                  <a:lumMod val="75000"/>
                </a:schemeClr>
              </a:contourClr>
            </a:sp3d>
          </c:spPr>
          <c:invertIfNegative val="0"/>
          <c:cat>
            <c:strRef>
              <c:f>'Sales by Account'!$A$4:$A$8</c:f>
              <c:strCache>
                <c:ptCount val="4"/>
                <c:pt idx="0">
                  <c:v>Medium Business</c:v>
                </c:pt>
                <c:pt idx="1">
                  <c:v>Online Retailer</c:v>
                </c:pt>
                <c:pt idx="2">
                  <c:v>Small Business</c:v>
                </c:pt>
                <c:pt idx="3">
                  <c:v>Wholesale Distributor</c:v>
                </c:pt>
              </c:strCache>
            </c:strRef>
          </c:cat>
          <c:val>
            <c:numRef>
              <c:f>'Sales by Account'!$F$4:$F$8</c:f>
              <c:numCache>
                <c:formatCode>General</c:formatCode>
                <c:ptCount val="4"/>
                <c:pt idx="0">
                  <c:v>102185</c:v>
                </c:pt>
                <c:pt idx="1">
                  <c:v>112270</c:v>
                </c:pt>
                <c:pt idx="2">
                  <c:v>94147</c:v>
                </c:pt>
                <c:pt idx="3">
                  <c:v>100592</c:v>
                </c:pt>
              </c:numCache>
            </c:numRef>
          </c:val>
          <c:extLst>
            <c:ext xmlns:c16="http://schemas.microsoft.com/office/drawing/2014/chart" uri="{C3380CC4-5D6E-409C-BE32-E72D297353CC}">
              <c16:uniqueId val="{00000004-5AB7-40F8-82C6-DC01DBB96B72}"/>
            </c:ext>
          </c:extLst>
        </c:ser>
        <c:dLbls>
          <c:showLegendKey val="0"/>
          <c:showVal val="0"/>
          <c:showCatName val="0"/>
          <c:showSerName val="0"/>
          <c:showPercent val="0"/>
          <c:showBubbleSize val="0"/>
        </c:dLbls>
        <c:gapWidth val="65"/>
        <c:shape val="box"/>
        <c:axId val="205114032"/>
        <c:axId val="205099152"/>
        <c:axId val="0"/>
      </c:bar3DChart>
      <c:catAx>
        <c:axId val="205114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099152"/>
        <c:crosses val="autoZero"/>
        <c:auto val="1"/>
        <c:lblAlgn val="ctr"/>
        <c:lblOffset val="100"/>
        <c:noMultiLvlLbl val="0"/>
      </c:catAx>
      <c:valAx>
        <c:axId val="20509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511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4(AutoRecovered)(AutoRecovered).xlsx]Top 5 Performers by Acc Type!PivotTable8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2017-2021 Top 5 Performers in Each Account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1.9469837848444943E-2"/>
              <c:y val="-3.5082514349991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1102991013383786E-2"/>
              <c:y val="3.157426291499230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4613045063902156E-2"/>
              <c:y val="-3.508251434999148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2449729747408236E-2"/>
              <c:y val="2.806601147999309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1102991013383765E-2"/>
              <c:y val="-3.508251434999148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9.3022558609236985E-2"/>
              <c:y val="1.40330057399965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0"/>
              <c:y val="-2.104950860999490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5.6246198228840943E-2"/>
              <c:y val="4.209901721998973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776360380396E-2"/>
              <c:y val="1.75412571749957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776360380396E-2"/>
              <c:y val="-1.75412571749957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1633153164938825E-2"/>
              <c:y val="-3.5082514349991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3266306329877727E-2"/>
              <c:y val="2.806601147999309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6776360380396E-2"/>
              <c:y val="-3.508251434999144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3.0286414430914354E-2"/>
              <c:y val="3.157426291499230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4.5429621646371529E-2"/>
              <c:y val="-4.560726865498888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2.1633153164938825E-2"/>
              <c:y val="-2.806601147999316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1.9469837848444943E-2"/>
              <c:y val="-3.859076578499062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1.0816576582469413E-2"/>
              <c:y val="2.806601147999316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Lbl>
          <c:idx val="0"/>
          <c:layout>
            <c:manualLayout>
              <c:x val="-0.10600245050820024"/>
              <c:y val="-3.5082514349991452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23895985854185"/>
          <c:y val="0.26116256272384042"/>
          <c:w val="0.76022397165423949"/>
          <c:h val="0.56401257873843791"/>
        </c:manualLayout>
      </c:layout>
      <c:barChart>
        <c:barDir val="col"/>
        <c:grouping val="clustered"/>
        <c:varyColors val="0"/>
        <c:ser>
          <c:idx val="0"/>
          <c:order val="0"/>
          <c:tx>
            <c:strRef>
              <c:f>'Top 5 Performers by Acc Type'!$B$3</c:f>
              <c:strCache>
                <c:ptCount val="1"/>
                <c:pt idx="0">
                  <c:v>Sum of 2017</c:v>
                </c:pt>
              </c:strCache>
            </c:strRef>
          </c:tx>
          <c:spPr>
            <a:solidFill>
              <a:schemeClr val="accent6">
                <a:tint val="5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Type'!$B$4:$B$28</c:f>
              <c:numCache>
                <c:formatCode>General</c:formatCode>
                <c:ptCount val="20"/>
                <c:pt idx="0">
                  <c:v>9791</c:v>
                </c:pt>
                <c:pt idx="1">
                  <c:v>1263</c:v>
                </c:pt>
                <c:pt idx="2">
                  <c:v>870</c:v>
                </c:pt>
                <c:pt idx="3">
                  <c:v>1082</c:v>
                </c:pt>
                <c:pt idx="4">
                  <c:v>1323</c:v>
                </c:pt>
                <c:pt idx="5">
                  <c:v>2341</c:v>
                </c:pt>
                <c:pt idx="6">
                  <c:v>1581</c:v>
                </c:pt>
                <c:pt idx="7">
                  <c:v>9766</c:v>
                </c:pt>
                <c:pt idx="8">
                  <c:v>1982</c:v>
                </c:pt>
                <c:pt idx="9">
                  <c:v>7555</c:v>
                </c:pt>
                <c:pt idx="10">
                  <c:v>8873</c:v>
                </c:pt>
                <c:pt idx="11">
                  <c:v>3297</c:v>
                </c:pt>
                <c:pt idx="12">
                  <c:v>431</c:v>
                </c:pt>
                <c:pt idx="13">
                  <c:v>8891</c:v>
                </c:pt>
                <c:pt idx="14">
                  <c:v>1290</c:v>
                </c:pt>
                <c:pt idx="15">
                  <c:v>9773</c:v>
                </c:pt>
                <c:pt idx="16">
                  <c:v>3501</c:v>
                </c:pt>
                <c:pt idx="17">
                  <c:v>700</c:v>
                </c:pt>
                <c:pt idx="18">
                  <c:v>570</c:v>
                </c:pt>
                <c:pt idx="19">
                  <c:v>712</c:v>
                </c:pt>
              </c:numCache>
            </c:numRef>
          </c:val>
          <c:extLst>
            <c:ext xmlns:c16="http://schemas.microsoft.com/office/drawing/2014/chart" uri="{C3380CC4-5D6E-409C-BE32-E72D297353CC}">
              <c16:uniqueId val="{00000000-7688-40D8-9ACB-D2D729C423A5}"/>
            </c:ext>
          </c:extLst>
        </c:ser>
        <c:ser>
          <c:idx val="1"/>
          <c:order val="1"/>
          <c:tx>
            <c:strRef>
              <c:f>'Top 5 Performers by Acc Type'!$C$3</c:f>
              <c:strCache>
                <c:ptCount val="1"/>
                <c:pt idx="0">
                  <c:v>Sum of 2018</c:v>
                </c:pt>
              </c:strCache>
            </c:strRef>
          </c:tx>
          <c:spPr>
            <a:solidFill>
              <a:schemeClr val="accent6">
                <a:tint val="7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Type'!$C$4:$C$28</c:f>
              <c:numCache>
                <c:formatCode>General</c:formatCode>
                <c:ptCount val="20"/>
                <c:pt idx="0">
                  <c:v>9610</c:v>
                </c:pt>
                <c:pt idx="1">
                  <c:v>2517</c:v>
                </c:pt>
                <c:pt idx="2">
                  <c:v>2428</c:v>
                </c:pt>
                <c:pt idx="3">
                  <c:v>3353</c:v>
                </c:pt>
                <c:pt idx="4">
                  <c:v>4963</c:v>
                </c:pt>
                <c:pt idx="5">
                  <c:v>6105</c:v>
                </c:pt>
                <c:pt idx="6">
                  <c:v>4799</c:v>
                </c:pt>
                <c:pt idx="7">
                  <c:v>8049</c:v>
                </c:pt>
                <c:pt idx="8">
                  <c:v>5388</c:v>
                </c:pt>
                <c:pt idx="9">
                  <c:v>6551</c:v>
                </c:pt>
                <c:pt idx="10">
                  <c:v>8484</c:v>
                </c:pt>
                <c:pt idx="11">
                  <c:v>4866</c:v>
                </c:pt>
                <c:pt idx="12">
                  <c:v>6231</c:v>
                </c:pt>
                <c:pt idx="13">
                  <c:v>5952</c:v>
                </c:pt>
                <c:pt idx="14">
                  <c:v>4033</c:v>
                </c:pt>
                <c:pt idx="15">
                  <c:v>9179</c:v>
                </c:pt>
                <c:pt idx="16">
                  <c:v>7079</c:v>
                </c:pt>
                <c:pt idx="17">
                  <c:v>5721</c:v>
                </c:pt>
                <c:pt idx="18">
                  <c:v>1322</c:v>
                </c:pt>
                <c:pt idx="19">
                  <c:v>4182</c:v>
                </c:pt>
              </c:numCache>
            </c:numRef>
          </c:val>
          <c:extLst>
            <c:ext xmlns:c16="http://schemas.microsoft.com/office/drawing/2014/chart" uri="{C3380CC4-5D6E-409C-BE32-E72D297353CC}">
              <c16:uniqueId val="{00000001-7688-40D8-9ACB-D2D729C423A5}"/>
            </c:ext>
          </c:extLst>
        </c:ser>
        <c:ser>
          <c:idx val="2"/>
          <c:order val="2"/>
          <c:tx>
            <c:strRef>
              <c:f>'Top 5 Performers by Acc Type'!$D$3</c:f>
              <c:strCache>
                <c:ptCount val="1"/>
                <c:pt idx="0">
                  <c:v>Sum of 2019</c:v>
                </c:pt>
              </c:strCache>
            </c:strRef>
          </c:tx>
          <c:spPr>
            <a:solidFill>
              <a:schemeClr val="accent6">
                <a:tint val="9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Type'!$D$4:$D$28</c:f>
              <c:numCache>
                <c:formatCode>General</c:formatCode>
                <c:ptCount val="20"/>
                <c:pt idx="0">
                  <c:v>7534</c:v>
                </c:pt>
                <c:pt idx="1">
                  <c:v>8042</c:v>
                </c:pt>
                <c:pt idx="2">
                  <c:v>7386</c:v>
                </c:pt>
                <c:pt idx="3">
                  <c:v>6351</c:v>
                </c:pt>
                <c:pt idx="4">
                  <c:v>6292</c:v>
                </c:pt>
                <c:pt idx="5">
                  <c:v>7777</c:v>
                </c:pt>
                <c:pt idx="6">
                  <c:v>6582</c:v>
                </c:pt>
                <c:pt idx="7">
                  <c:v>5556</c:v>
                </c:pt>
                <c:pt idx="8">
                  <c:v>7063</c:v>
                </c:pt>
                <c:pt idx="9">
                  <c:v>5188</c:v>
                </c:pt>
                <c:pt idx="10">
                  <c:v>7883</c:v>
                </c:pt>
                <c:pt idx="11">
                  <c:v>4928</c:v>
                </c:pt>
                <c:pt idx="12">
                  <c:v>7478</c:v>
                </c:pt>
                <c:pt idx="13">
                  <c:v>5914</c:v>
                </c:pt>
                <c:pt idx="14">
                  <c:v>6956</c:v>
                </c:pt>
                <c:pt idx="15">
                  <c:v>8390</c:v>
                </c:pt>
                <c:pt idx="16">
                  <c:v>7438</c:v>
                </c:pt>
                <c:pt idx="17">
                  <c:v>6247</c:v>
                </c:pt>
                <c:pt idx="18">
                  <c:v>7279</c:v>
                </c:pt>
                <c:pt idx="19">
                  <c:v>6087</c:v>
                </c:pt>
              </c:numCache>
            </c:numRef>
          </c:val>
          <c:extLst>
            <c:ext xmlns:c16="http://schemas.microsoft.com/office/drawing/2014/chart" uri="{C3380CC4-5D6E-409C-BE32-E72D297353CC}">
              <c16:uniqueId val="{00000002-7688-40D8-9ACB-D2D729C423A5}"/>
            </c:ext>
          </c:extLst>
        </c:ser>
        <c:ser>
          <c:idx val="3"/>
          <c:order val="3"/>
          <c:tx>
            <c:strRef>
              <c:f>'Top 5 Performers by Acc Type'!$E$3</c:f>
              <c:strCache>
                <c:ptCount val="1"/>
                <c:pt idx="0">
                  <c:v>Sum of 2020</c:v>
                </c:pt>
              </c:strCache>
            </c:strRef>
          </c:tx>
          <c:spPr>
            <a:solidFill>
              <a:schemeClr val="accent6">
                <a:shade val="9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Type'!$E$4:$E$28</c:f>
              <c:numCache>
                <c:formatCode>General</c:formatCode>
                <c:ptCount val="20"/>
                <c:pt idx="0">
                  <c:v>5080</c:v>
                </c:pt>
                <c:pt idx="1">
                  <c:v>8222</c:v>
                </c:pt>
                <c:pt idx="2">
                  <c:v>8835</c:v>
                </c:pt>
                <c:pt idx="3">
                  <c:v>8550</c:v>
                </c:pt>
                <c:pt idx="4">
                  <c:v>6728</c:v>
                </c:pt>
                <c:pt idx="5">
                  <c:v>7891</c:v>
                </c:pt>
                <c:pt idx="6">
                  <c:v>9024</c:v>
                </c:pt>
                <c:pt idx="7">
                  <c:v>5202</c:v>
                </c:pt>
                <c:pt idx="8">
                  <c:v>7208</c:v>
                </c:pt>
                <c:pt idx="9">
                  <c:v>3436</c:v>
                </c:pt>
                <c:pt idx="10">
                  <c:v>7499</c:v>
                </c:pt>
                <c:pt idx="11">
                  <c:v>8451</c:v>
                </c:pt>
                <c:pt idx="12">
                  <c:v>8039</c:v>
                </c:pt>
                <c:pt idx="13">
                  <c:v>5405</c:v>
                </c:pt>
                <c:pt idx="14">
                  <c:v>7929</c:v>
                </c:pt>
                <c:pt idx="15">
                  <c:v>8256</c:v>
                </c:pt>
                <c:pt idx="16">
                  <c:v>7443</c:v>
                </c:pt>
                <c:pt idx="17">
                  <c:v>8495</c:v>
                </c:pt>
                <c:pt idx="18">
                  <c:v>8443</c:v>
                </c:pt>
                <c:pt idx="19">
                  <c:v>7494</c:v>
                </c:pt>
              </c:numCache>
            </c:numRef>
          </c:val>
          <c:extLst>
            <c:ext xmlns:c16="http://schemas.microsoft.com/office/drawing/2014/chart" uri="{C3380CC4-5D6E-409C-BE32-E72D297353CC}">
              <c16:uniqueId val="{00000003-7688-40D8-9ACB-D2D729C423A5}"/>
            </c:ext>
          </c:extLst>
        </c:ser>
        <c:ser>
          <c:idx val="4"/>
          <c:order val="4"/>
          <c:tx>
            <c:strRef>
              <c:f>'Top 5 Performers by Acc Type'!$F$3</c:f>
              <c:strCache>
                <c:ptCount val="1"/>
                <c:pt idx="0">
                  <c:v>Sum of 2021</c:v>
                </c:pt>
              </c:strCache>
            </c:strRef>
          </c:tx>
          <c:spPr>
            <a:solidFill>
              <a:schemeClr val="accent6">
                <a:shade val="70000"/>
              </a:schemeClr>
            </a:solidFill>
            <a:ln>
              <a:noFill/>
            </a:ln>
            <a:effectLst/>
          </c:spPr>
          <c:invertIfNegative val="0"/>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Type'!$F$4:$F$28</c:f>
              <c:numCache>
                <c:formatCode>General</c:formatCode>
                <c:ptCount val="20"/>
                <c:pt idx="0">
                  <c:v>4936</c:v>
                </c:pt>
                <c:pt idx="1">
                  <c:v>9686</c:v>
                </c:pt>
                <c:pt idx="2">
                  <c:v>9766</c:v>
                </c:pt>
                <c:pt idx="3">
                  <c:v>9272</c:v>
                </c:pt>
                <c:pt idx="4">
                  <c:v>8202</c:v>
                </c:pt>
                <c:pt idx="5">
                  <c:v>8758</c:v>
                </c:pt>
                <c:pt idx="6">
                  <c:v>9759</c:v>
                </c:pt>
                <c:pt idx="7">
                  <c:v>2373</c:v>
                </c:pt>
                <c:pt idx="8">
                  <c:v>9093</c:v>
                </c:pt>
                <c:pt idx="9">
                  <c:v>2359</c:v>
                </c:pt>
                <c:pt idx="10">
                  <c:v>6592</c:v>
                </c:pt>
                <c:pt idx="11">
                  <c:v>9585</c:v>
                </c:pt>
                <c:pt idx="12">
                  <c:v>8271</c:v>
                </c:pt>
                <c:pt idx="13">
                  <c:v>4031</c:v>
                </c:pt>
                <c:pt idx="14">
                  <c:v>8834</c:v>
                </c:pt>
                <c:pt idx="15">
                  <c:v>3815</c:v>
                </c:pt>
                <c:pt idx="16">
                  <c:v>9225</c:v>
                </c:pt>
                <c:pt idx="17">
                  <c:v>9236</c:v>
                </c:pt>
                <c:pt idx="18">
                  <c:v>9571</c:v>
                </c:pt>
                <c:pt idx="19">
                  <c:v>8599</c:v>
                </c:pt>
              </c:numCache>
            </c:numRef>
          </c:val>
          <c:extLst>
            <c:ext xmlns:c16="http://schemas.microsoft.com/office/drawing/2014/chart" uri="{C3380CC4-5D6E-409C-BE32-E72D297353CC}">
              <c16:uniqueId val="{00000004-7688-40D8-9ACB-D2D729C423A5}"/>
            </c:ext>
          </c:extLst>
        </c:ser>
        <c:dLbls>
          <c:showLegendKey val="0"/>
          <c:showVal val="0"/>
          <c:showCatName val="0"/>
          <c:showSerName val="0"/>
          <c:showPercent val="0"/>
          <c:showBubbleSize val="0"/>
        </c:dLbls>
        <c:gapWidth val="219"/>
        <c:axId val="1801559471"/>
        <c:axId val="1801562831"/>
      </c:barChart>
      <c:lineChart>
        <c:grouping val="standard"/>
        <c:varyColors val="0"/>
        <c:ser>
          <c:idx val="5"/>
          <c:order val="5"/>
          <c:tx>
            <c:strRef>
              <c:f>'Top 5 Performers by Acc Type'!$G$3</c:f>
              <c:strCache>
                <c:ptCount val="1"/>
                <c:pt idx="0">
                  <c:v>Sum of Total</c:v>
                </c:pt>
              </c:strCache>
            </c:strRef>
          </c:tx>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dPt>
            <c:idx val="1"/>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7-7688-40D8-9ACB-D2D729C423A5}"/>
              </c:ext>
            </c:extLst>
          </c:dPt>
          <c:dPt>
            <c:idx val="2"/>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8-7688-40D8-9ACB-D2D729C423A5}"/>
              </c:ext>
            </c:extLst>
          </c:dPt>
          <c:dPt>
            <c:idx val="3"/>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9-7688-40D8-9ACB-D2D729C423A5}"/>
              </c:ext>
            </c:extLst>
          </c:dPt>
          <c:dPt>
            <c:idx val="4"/>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A-7688-40D8-9ACB-D2D729C423A5}"/>
              </c:ext>
            </c:extLst>
          </c:dPt>
          <c:dPt>
            <c:idx val="5"/>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B-7688-40D8-9ACB-D2D729C423A5}"/>
              </c:ext>
            </c:extLst>
          </c:dPt>
          <c:dPt>
            <c:idx val="6"/>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D-7688-40D8-9ACB-D2D729C423A5}"/>
              </c:ext>
            </c:extLst>
          </c:dPt>
          <c:dPt>
            <c:idx val="7"/>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C-7688-40D8-9ACB-D2D729C423A5}"/>
              </c:ext>
            </c:extLst>
          </c:dPt>
          <c:dPt>
            <c:idx val="8"/>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E-7688-40D8-9ACB-D2D729C423A5}"/>
              </c:ext>
            </c:extLst>
          </c:dPt>
          <c:dPt>
            <c:idx val="9"/>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0F-7688-40D8-9ACB-D2D729C423A5}"/>
              </c:ext>
            </c:extLst>
          </c:dPt>
          <c:dPt>
            <c:idx val="10"/>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0-7688-40D8-9ACB-D2D729C423A5}"/>
              </c:ext>
            </c:extLst>
          </c:dPt>
          <c:dPt>
            <c:idx val="11"/>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1-7688-40D8-9ACB-D2D729C423A5}"/>
              </c:ext>
            </c:extLst>
          </c:dPt>
          <c:dPt>
            <c:idx val="12"/>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2-7688-40D8-9ACB-D2D729C423A5}"/>
              </c:ext>
            </c:extLst>
          </c:dPt>
          <c:dPt>
            <c:idx val="13"/>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3-7688-40D8-9ACB-D2D729C423A5}"/>
              </c:ext>
            </c:extLst>
          </c:dPt>
          <c:dPt>
            <c:idx val="14"/>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4-7688-40D8-9ACB-D2D729C423A5}"/>
              </c:ext>
            </c:extLst>
          </c:dPt>
          <c:dPt>
            <c:idx val="15"/>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5-7688-40D8-9ACB-D2D729C423A5}"/>
              </c:ext>
            </c:extLst>
          </c:dPt>
          <c:dPt>
            <c:idx val="16"/>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6-7688-40D8-9ACB-D2D729C423A5}"/>
              </c:ext>
            </c:extLst>
          </c:dPt>
          <c:dPt>
            <c:idx val="17"/>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7-7688-40D8-9ACB-D2D729C423A5}"/>
              </c:ext>
            </c:extLst>
          </c:dPt>
          <c:dPt>
            <c:idx val="18"/>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9-7688-40D8-9ACB-D2D729C423A5}"/>
              </c:ext>
            </c:extLst>
          </c:dPt>
          <c:dPt>
            <c:idx val="19"/>
            <c:marker>
              <c:symbol val="circle"/>
              <c:size val="5"/>
              <c:spPr>
                <a:solidFill>
                  <a:schemeClr val="accent6">
                    <a:shade val="50000"/>
                  </a:schemeClr>
                </a:solidFill>
                <a:ln w="9525">
                  <a:solidFill>
                    <a:schemeClr val="accent6">
                      <a:shade val="50000"/>
                    </a:schemeClr>
                  </a:solidFill>
                </a:ln>
                <a:effectLst/>
              </c:spPr>
            </c:marker>
            <c:bubble3D val="0"/>
            <c:spPr>
              <a:ln w="28575" cap="rnd">
                <a:solidFill>
                  <a:schemeClr val="accent6">
                    <a:shade val="50000"/>
                  </a:schemeClr>
                </a:solidFill>
                <a:round/>
              </a:ln>
              <a:effectLst/>
            </c:spPr>
            <c:extLst>
              <c:ext xmlns:c16="http://schemas.microsoft.com/office/drawing/2014/chart" uri="{C3380CC4-5D6E-409C-BE32-E72D297353CC}">
                <c16:uniqueId val="{00000018-7688-40D8-9ACB-D2D729C423A5}"/>
              </c:ext>
            </c:extLst>
          </c:dPt>
          <c:dLbls>
            <c:dLbl>
              <c:idx val="1"/>
              <c:layout>
                <c:manualLayout>
                  <c:x val="-1.9469837848444943E-2"/>
                  <c:y val="-3.508251434999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88-40D8-9ACB-D2D729C423A5}"/>
                </c:ext>
              </c:extLst>
            </c:dLbl>
            <c:dLbl>
              <c:idx val="2"/>
              <c:layout>
                <c:manualLayout>
                  <c:x val="-4.1102991013383786E-2"/>
                  <c:y val="3.1574262914992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88-40D8-9ACB-D2D729C423A5}"/>
                </c:ext>
              </c:extLst>
            </c:dLbl>
            <c:dLbl>
              <c:idx val="3"/>
              <c:layout>
                <c:manualLayout>
                  <c:x val="-3.4613045063902156E-2"/>
                  <c:y val="-3.5082514349991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88-40D8-9ACB-D2D729C423A5}"/>
                </c:ext>
              </c:extLst>
            </c:dLbl>
            <c:dLbl>
              <c:idx val="4"/>
              <c:layout>
                <c:manualLayout>
                  <c:x val="-3.2449729747408236E-2"/>
                  <c:y val="2.80660114799930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88-40D8-9ACB-D2D729C423A5}"/>
                </c:ext>
              </c:extLst>
            </c:dLbl>
            <c:dLbl>
              <c:idx val="5"/>
              <c:layout>
                <c:manualLayout>
                  <c:x val="-4.1102991013383765E-2"/>
                  <c:y val="-3.5082514349991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688-40D8-9ACB-D2D729C423A5}"/>
                </c:ext>
              </c:extLst>
            </c:dLbl>
            <c:dLbl>
              <c:idx val="6"/>
              <c:layout>
                <c:manualLayout>
                  <c:x val="0"/>
                  <c:y val="-2.1049508609994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688-40D8-9ACB-D2D729C423A5}"/>
                </c:ext>
              </c:extLst>
            </c:dLbl>
            <c:dLbl>
              <c:idx val="7"/>
              <c:layout>
                <c:manualLayout>
                  <c:x val="-9.3022558609236985E-2"/>
                  <c:y val="1.40330057399965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688-40D8-9ACB-D2D729C423A5}"/>
                </c:ext>
              </c:extLst>
            </c:dLbl>
            <c:dLbl>
              <c:idx val="8"/>
              <c:layout>
                <c:manualLayout>
                  <c:x val="-5.6246198228840943E-2"/>
                  <c:y val="4.2099017219989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688-40D8-9ACB-D2D729C423A5}"/>
                </c:ext>
              </c:extLst>
            </c:dLbl>
            <c:dLbl>
              <c:idx val="9"/>
              <c:layout>
                <c:manualLayout>
                  <c:x val="-3.6776360380396E-2"/>
                  <c:y val="1.754125717499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688-40D8-9ACB-D2D729C423A5}"/>
                </c:ext>
              </c:extLst>
            </c:dLbl>
            <c:dLbl>
              <c:idx val="10"/>
              <c:layout>
                <c:manualLayout>
                  <c:x val="-3.6776360380396E-2"/>
                  <c:y val="-1.75412571749957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688-40D8-9ACB-D2D729C423A5}"/>
                </c:ext>
              </c:extLst>
            </c:dLbl>
            <c:dLbl>
              <c:idx val="11"/>
              <c:layout>
                <c:manualLayout>
                  <c:x val="-2.1633153164938825E-2"/>
                  <c:y val="-3.508251434999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688-40D8-9ACB-D2D729C423A5}"/>
                </c:ext>
              </c:extLst>
            </c:dLbl>
            <c:dLbl>
              <c:idx val="12"/>
              <c:layout>
                <c:manualLayout>
                  <c:x val="-4.3266306329877727E-2"/>
                  <c:y val="2.80660114799930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688-40D8-9ACB-D2D729C423A5}"/>
                </c:ext>
              </c:extLst>
            </c:dLbl>
            <c:dLbl>
              <c:idx val="13"/>
              <c:layout>
                <c:manualLayout>
                  <c:x val="-3.6776360380396E-2"/>
                  <c:y val="-3.5082514349991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688-40D8-9ACB-D2D729C423A5}"/>
                </c:ext>
              </c:extLst>
            </c:dLbl>
            <c:dLbl>
              <c:idx val="14"/>
              <c:layout>
                <c:manualLayout>
                  <c:x val="-3.0286414430914354E-2"/>
                  <c:y val="3.1574262914992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688-40D8-9ACB-D2D729C423A5}"/>
                </c:ext>
              </c:extLst>
            </c:dLbl>
            <c:dLbl>
              <c:idx val="15"/>
              <c:layout>
                <c:manualLayout>
                  <c:x val="-4.5429621646371529E-2"/>
                  <c:y val="-4.56072686549888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688-40D8-9ACB-D2D729C423A5}"/>
                </c:ext>
              </c:extLst>
            </c:dLbl>
            <c:dLbl>
              <c:idx val="16"/>
              <c:layout>
                <c:manualLayout>
                  <c:x val="-2.1633153164938825E-2"/>
                  <c:y val="-2.80660114799931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688-40D8-9ACB-D2D729C423A5}"/>
                </c:ext>
              </c:extLst>
            </c:dLbl>
            <c:dLbl>
              <c:idx val="17"/>
              <c:layout>
                <c:manualLayout>
                  <c:x val="-1.9469837848444943E-2"/>
                  <c:y val="-3.85907657849906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688-40D8-9ACB-D2D729C423A5}"/>
                </c:ext>
              </c:extLst>
            </c:dLbl>
            <c:dLbl>
              <c:idx val="18"/>
              <c:layout>
                <c:manualLayout>
                  <c:x val="-0.10600245050820024"/>
                  <c:y val="-3.50825143499914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688-40D8-9ACB-D2D729C423A5}"/>
                </c:ext>
              </c:extLst>
            </c:dLbl>
            <c:dLbl>
              <c:idx val="19"/>
              <c:layout>
                <c:manualLayout>
                  <c:x val="-1.0816576582469413E-2"/>
                  <c:y val="2.80660114799931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688-40D8-9ACB-D2D729C423A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5 Performers by Acc Type'!$A$4:$A$28</c:f>
              <c:multiLvlStrCache>
                <c:ptCount val="20"/>
                <c:lvl>
                  <c:pt idx="0">
                    <c:v>WD 8</c:v>
                  </c:pt>
                  <c:pt idx="1">
                    <c:v>WD 13</c:v>
                  </c:pt>
                  <c:pt idx="2">
                    <c:v>WD 5</c:v>
                  </c:pt>
                  <c:pt idx="3">
                    <c:v>WD 7</c:v>
                  </c:pt>
                  <c:pt idx="4">
                    <c:v>WD 3</c:v>
                  </c:pt>
                  <c:pt idx="5">
                    <c:v>SB 6</c:v>
                  </c:pt>
                  <c:pt idx="6">
                    <c:v>SB 8</c:v>
                  </c:pt>
                  <c:pt idx="7">
                    <c:v>SB 9</c:v>
                  </c:pt>
                  <c:pt idx="8">
                    <c:v>SB 1</c:v>
                  </c:pt>
                  <c:pt idx="9">
                    <c:v>SB 11</c:v>
                  </c:pt>
                  <c:pt idx="10">
                    <c:v>OR 3</c:v>
                  </c:pt>
                  <c:pt idx="11">
                    <c:v>OR 4</c:v>
                  </c:pt>
                  <c:pt idx="12">
                    <c:v>OR 15</c:v>
                  </c:pt>
                  <c:pt idx="13">
                    <c:v>OR 13</c:v>
                  </c:pt>
                  <c:pt idx="14">
                    <c:v>OR 14</c:v>
                  </c:pt>
                  <c:pt idx="15">
                    <c:v>MB 4</c:v>
                  </c:pt>
                  <c:pt idx="16">
                    <c:v>MB 1</c:v>
                  </c:pt>
                  <c:pt idx="17">
                    <c:v>MB 3</c:v>
                  </c:pt>
                  <c:pt idx="18">
                    <c:v>MB 10</c:v>
                  </c:pt>
                  <c:pt idx="19">
                    <c:v>MB 14</c:v>
                  </c:pt>
                </c:lvl>
                <c:lvl>
                  <c:pt idx="0">
                    <c:v>Wholesale Distributor</c:v>
                  </c:pt>
                  <c:pt idx="5">
                    <c:v>Small Business</c:v>
                  </c:pt>
                  <c:pt idx="10">
                    <c:v>Online Retailer</c:v>
                  </c:pt>
                  <c:pt idx="15">
                    <c:v>Medium Business</c:v>
                  </c:pt>
                </c:lvl>
              </c:multiLvlStrCache>
            </c:multiLvlStrRef>
          </c:cat>
          <c:val>
            <c:numRef>
              <c:f>'Top 5 Performers by Acc Type'!$G$4:$G$28</c:f>
              <c:numCache>
                <c:formatCode>General</c:formatCode>
                <c:ptCount val="20"/>
                <c:pt idx="0">
                  <c:v>36951</c:v>
                </c:pt>
                <c:pt idx="1">
                  <c:v>29730</c:v>
                </c:pt>
                <c:pt idx="2">
                  <c:v>29285</c:v>
                </c:pt>
                <c:pt idx="3">
                  <c:v>28608</c:v>
                </c:pt>
                <c:pt idx="4">
                  <c:v>27508</c:v>
                </c:pt>
                <c:pt idx="5">
                  <c:v>32872</c:v>
                </c:pt>
                <c:pt idx="6">
                  <c:v>31745</c:v>
                </c:pt>
                <c:pt idx="7">
                  <c:v>30946</c:v>
                </c:pt>
                <c:pt idx="8">
                  <c:v>30734</c:v>
                </c:pt>
                <c:pt idx="9">
                  <c:v>25089</c:v>
                </c:pt>
                <c:pt idx="10">
                  <c:v>39331</c:v>
                </c:pt>
                <c:pt idx="11">
                  <c:v>31127</c:v>
                </c:pt>
                <c:pt idx="12">
                  <c:v>30450</c:v>
                </c:pt>
                <c:pt idx="13">
                  <c:v>30193</c:v>
                </c:pt>
                <c:pt idx="14">
                  <c:v>29042</c:v>
                </c:pt>
                <c:pt idx="15">
                  <c:v>39413</c:v>
                </c:pt>
                <c:pt idx="16">
                  <c:v>34686</c:v>
                </c:pt>
                <c:pt idx="17">
                  <c:v>30399</c:v>
                </c:pt>
                <c:pt idx="18">
                  <c:v>27185</c:v>
                </c:pt>
                <c:pt idx="19">
                  <c:v>27074</c:v>
                </c:pt>
              </c:numCache>
            </c:numRef>
          </c:val>
          <c:smooth val="0"/>
          <c:extLst>
            <c:ext xmlns:c16="http://schemas.microsoft.com/office/drawing/2014/chart" uri="{C3380CC4-5D6E-409C-BE32-E72D297353CC}">
              <c16:uniqueId val="{00000005-7688-40D8-9ACB-D2D729C423A5}"/>
            </c:ext>
          </c:extLst>
        </c:ser>
        <c:dLbls>
          <c:showLegendKey val="0"/>
          <c:showVal val="0"/>
          <c:showCatName val="0"/>
          <c:showSerName val="0"/>
          <c:showPercent val="0"/>
          <c:showBubbleSize val="0"/>
        </c:dLbls>
        <c:marker val="1"/>
        <c:smooth val="0"/>
        <c:axId val="1801559471"/>
        <c:axId val="1801562831"/>
      </c:lineChart>
      <c:catAx>
        <c:axId val="180155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62831"/>
        <c:crosses val="autoZero"/>
        <c:auto val="1"/>
        <c:lblAlgn val="ctr"/>
        <c:lblOffset val="100"/>
        <c:noMultiLvlLbl val="0"/>
      </c:catAx>
      <c:valAx>
        <c:axId val="1801562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5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[Account Sales Data for Analysis for Task 4(AutoRecovered)(AutoRecovered).xlsx]Avg 5YR CAGR by Account Type!PivotTable17</c:name>
    <c:fmtId val="0"/>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5 YR CAGR by Account Type</a:t>
            </a:r>
            <a:endParaRPr lang="en-US" b="1"/>
          </a:p>
        </c:rich>
      </c:tx>
      <c:layout>
        <c:manualLayout>
          <c:xMode val="edge"/>
          <c:yMode val="edge"/>
          <c:x val="0.31811503844555544"/>
          <c:y val="6.8932146764963495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57175218757363E-2"/>
          <c:y val="0.16022794045661665"/>
          <c:w val="0.89840682875553302"/>
          <c:h val="0.76632947073419266"/>
        </c:manualLayout>
      </c:layout>
      <c:lineChart>
        <c:grouping val="stacked"/>
        <c:varyColors val="0"/>
        <c:ser>
          <c:idx val="0"/>
          <c:order val="0"/>
          <c:tx>
            <c:strRef>
              <c:f>'Avg 5YR CAGR by Account Type'!$B$3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'Avg 5YR CAGR by Account Type'!$A$4:$A$68</c:f>
              <c:multiLvlStrCache>
                <c:ptCount val="60"/>
                <c:lvl>
                  <c:pt idx="0">
                    <c:v>MB 1</c:v>
                  </c:pt>
                  <c:pt idx="1">
                    <c:v>MB 10</c:v>
                  </c:pt>
                  <c:pt idx="2">
                    <c:v>MB 11</c:v>
                  </c:pt>
                  <c:pt idx="3">
                    <c:v>MB 12</c:v>
                  </c:pt>
                  <c:pt idx="4">
                    <c:v>MB 13</c:v>
                  </c:pt>
                  <c:pt idx="5">
                    <c:v>MB 14</c:v>
                  </c:pt>
                  <c:pt idx="6">
                    <c:v>MB 15</c:v>
                  </c:pt>
                  <c:pt idx="7">
                    <c:v>MB 2</c:v>
                  </c:pt>
                  <c:pt idx="8">
                    <c:v>MB 3</c:v>
                  </c:pt>
                  <c:pt idx="9">
                    <c:v>MB 4</c:v>
                  </c:pt>
                  <c:pt idx="10">
                    <c:v>MB 5</c:v>
                  </c:pt>
                  <c:pt idx="11">
                    <c:v>MB 6</c:v>
                  </c:pt>
                  <c:pt idx="12">
                    <c:v>MB 7</c:v>
                  </c:pt>
                  <c:pt idx="13">
                    <c:v>MB 8</c:v>
                  </c:pt>
                  <c:pt idx="14">
                    <c:v>MB 9</c:v>
                  </c:pt>
                  <c:pt idx="15">
                    <c:v>OR 1</c:v>
                  </c:pt>
                  <c:pt idx="16">
                    <c:v>OR 10</c:v>
                  </c:pt>
                  <c:pt idx="17">
                    <c:v>OR 11</c:v>
                  </c:pt>
                  <c:pt idx="18">
                    <c:v>OR 12</c:v>
                  </c:pt>
                  <c:pt idx="19">
                    <c:v>OR 13</c:v>
                  </c:pt>
                  <c:pt idx="20">
                    <c:v>OR 14</c:v>
                  </c:pt>
                  <c:pt idx="21">
                    <c:v>OR 15</c:v>
                  </c:pt>
                  <c:pt idx="22">
                    <c:v>OR 2</c:v>
                  </c:pt>
                  <c:pt idx="23">
                    <c:v>OR 3</c:v>
                  </c:pt>
                  <c:pt idx="24">
                    <c:v>OR 4</c:v>
                  </c:pt>
                  <c:pt idx="25">
                    <c:v>OR 5</c:v>
                  </c:pt>
                  <c:pt idx="26">
                    <c:v>OR 6</c:v>
                  </c:pt>
                  <c:pt idx="27">
                    <c:v>OR 7</c:v>
                  </c:pt>
                  <c:pt idx="28">
                    <c:v>OR 8</c:v>
                  </c:pt>
                  <c:pt idx="29">
                    <c:v>OR 9</c:v>
                  </c:pt>
                  <c:pt idx="30">
                    <c:v>SB 1</c:v>
                  </c:pt>
                  <c:pt idx="31">
                    <c:v>SB 10</c:v>
                  </c:pt>
                  <c:pt idx="32">
                    <c:v>SB 11</c:v>
                  </c:pt>
                  <c:pt idx="33">
                    <c:v>SB 12</c:v>
                  </c:pt>
                  <c:pt idx="34">
                    <c:v>SB 13</c:v>
                  </c:pt>
                  <c:pt idx="35">
                    <c:v>SB 14</c:v>
                  </c:pt>
                  <c:pt idx="36">
                    <c:v>SB 15</c:v>
                  </c:pt>
                  <c:pt idx="37">
                    <c:v>SB 2</c:v>
                  </c:pt>
                  <c:pt idx="38">
                    <c:v>SB 3</c:v>
                  </c:pt>
                  <c:pt idx="39">
                    <c:v>SB 4</c:v>
                  </c:pt>
                  <c:pt idx="40">
                    <c:v>SB 5</c:v>
                  </c:pt>
                  <c:pt idx="41">
                    <c:v>SB 6</c:v>
                  </c:pt>
                  <c:pt idx="42">
                    <c:v>SB 7</c:v>
                  </c:pt>
                  <c:pt idx="43">
                    <c:v>SB 8</c:v>
                  </c:pt>
                  <c:pt idx="44">
                    <c:v>SB 9</c:v>
                  </c:pt>
                  <c:pt idx="45">
                    <c:v>WD 1</c:v>
                  </c:pt>
                  <c:pt idx="46">
                    <c:v>WD 10</c:v>
                  </c:pt>
                  <c:pt idx="47">
                    <c:v>WD 11</c:v>
                  </c:pt>
                  <c:pt idx="48">
                    <c:v>WD 12</c:v>
                  </c:pt>
                  <c:pt idx="49">
                    <c:v>WD 13</c:v>
                  </c:pt>
                  <c:pt idx="50">
                    <c:v>WD 14</c:v>
                  </c:pt>
                  <c:pt idx="51">
                    <c:v>WD 15</c:v>
                  </c:pt>
                  <c:pt idx="52">
                    <c:v>WD 2</c:v>
                  </c:pt>
                  <c:pt idx="53">
                    <c:v>WD 3</c:v>
                  </c:pt>
                  <c:pt idx="54">
                    <c:v>WD 4</c:v>
                  </c:pt>
                  <c:pt idx="55">
                    <c:v>WD 5</c:v>
                  </c:pt>
                  <c:pt idx="56">
                    <c:v>WD 6</c:v>
                  </c:pt>
                  <c:pt idx="57">
                    <c:v>WD 7</c:v>
                  </c:pt>
                  <c:pt idx="58">
                    <c:v>WD 8</c:v>
                  </c:pt>
                  <c:pt idx="59">
                    <c:v>WD 9</c:v>
                  </c:pt>
                </c:lvl>
                <c:lvl>
                  <c:pt idx="0">
                    <c:v>Medium Business</c:v>
                  </c:pt>
                  <c:pt idx="15">
                    <c:v>Online Retailer</c:v>
                  </c:pt>
                  <c:pt idx="30">
                    <c:v>Small Business</c:v>
                  </c:pt>
                  <c:pt idx="45">
                    <c:v>Wholesale Distributor</c:v>
                  </c:pt>
                </c:lvl>
              </c:multiLvlStrCache>
            </c:multiLvlStrRef>
          </c:cat>
          <c:val>
            <c:numRef>
              <c:f>'Avg 5YR CAGR by Account Type'!$B$4:$B$68</c:f>
              <c:numCache>
                <c:formatCode>General</c:formatCode>
                <c:ptCount val="60"/>
                <c:pt idx="0">
                  <c:v>0.27407081068210992</c:v>
                </c:pt>
                <c:pt idx="1">
                  <c:v>1.0242801438529217</c:v>
                </c:pt>
                <c:pt idx="2">
                  <c:v>-0.37012221518144006</c:v>
                </c:pt>
                <c:pt idx="3">
                  <c:v>1.5203389637502625</c:v>
                </c:pt>
                <c:pt idx="4">
                  <c:v>-0.11575568185753915</c:v>
                </c:pt>
                <c:pt idx="5">
                  <c:v>0.86419779018759768</c:v>
                </c:pt>
                <c:pt idx="6">
                  <c:v>0.18148193130433588</c:v>
                </c:pt>
                <c:pt idx="7">
                  <c:v>0.17983468576187267</c:v>
                </c:pt>
                <c:pt idx="8">
                  <c:v>0.90588403033885334</c:v>
                </c:pt>
                <c:pt idx="9">
                  <c:v>-0.20956409258224717</c:v>
                </c:pt>
                <c:pt idx="10">
                  <c:v>2.2455667067018901</c:v>
                </c:pt>
                <c:pt idx="11">
                  <c:v>1.4232703532020747</c:v>
                </c:pt>
                <c:pt idx="12">
                  <c:v>0.64359095818904954</c:v>
                </c:pt>
                <c:pt idx="13">
                  <c:v>-0.53938981874158332</c:v>
                </c:pt>
                <c:pt idx="14">
                  <c:v>0.52294422157633269</c:v>
                </c:pt>
                <c:pt idx="15">
                  <c:v>0.36636455401735013</c:v>
                </c:pt>
                <c:pt idx="16">
                  <c:v>1.1188084145320056</c:v>
                </c:pt>
                <c:pt idx="17">
                  <c:v>-0.41679289513417705</c:v>
                </c:pt>
                <c:pt idx="18">
                  <c:v>0.74338775485751718</c:v>
                </c:pt>
                <c:pt idx="19">
                  <c:v>-0.17943016656995925</c:v>
                </c:pt>
                <c:pt idx="20">
                  <c:v>0.61767741115573149</c:v>
                </c:pt>
                <c:pt idx="21">
                  <c:v>1.0930046233022455</c:v>
                </c:pt>
                <c:pt idx="22">
                  <c:v>1.8142296888697582</c:v>
                </c:pt>
                <c:pt idx="23">
                  <c:v>-7.1596691853915484E-2</c:v>
                </c:pt>
                <c:pt idx="24">
                  <c:v>0.30577482876902251</c:v>
                </c:pt>
                <c:pt idx="25">
                  <c:v>0.71660086943635504</c:v>
                </c:pt>
                <c:pt idx="26">
                  <c:v>0.38456165928272146</c:v>
                </c:pt>
                <c:pt idx="27">
                  <c:v>0.91164163510334228</c:v>
                </c:pt>
                <c:pt idx="28">
                  <c:v>-0.33438519484677687</c:v>
                </c:pt>
                <c:pt idx="29">
                  <c:v>1.084072328017021</c:v>
                </c:pt>
                <c:pt idx="30">
                  <c:v>0.46352749292411066</c:v>
                </c:pt>
                <c:pt idx="31">
                  <c:v>0.40734683274409145</c:v>
                </c:pt>
                <c:pt idx="32">
                  <c:v>-0.25247905109930902</c:v>
                </c:pt>
                <c:pt idx="33">
                  <c:v>0.3690560602470212</c:v>
                </c:pt>
                <c:pt idx="34">
                  <c:v>3.3498147004699526</c:v>
                </c:pt>
                <c:pt idx="35">
                  <c:v>0.81146879617010592</c:v>
                </c:pt>
                <c:pt idx="36">
                  <c:v>-0.55073921414194782</c:v>
                </c:pt>
                <c:pt idx="37">
                  <c:v>0.25489826874508914</c:v>
                </c:pt>
                <c:pt idx="38">
                  <c:v>0.68595057009486848</c:v>
                </c:pt>
                <c:pt idx="39">
                  <c:v>0.79606828454142997</c:v>
                </c:pt>
                <c:pt idx="40">
                  <c:v>0.42582583880267388</c:v>
                </c:pt>
                <c:pt idx="41">
                  <c:v>0.390755806385503</c:v>
                </c:pt>
                <c:pt idx="42">
                  <c:v>-0.61139202601329412</c:v>
                </c:pt>
                <c:pt idx="43">
                  <c:v>0.57622554654037406</c:v>
                </c:pt>
                <c:pt idx="44">
                  <c:v>-0.29790601141591733</c:v>
                </c:pt>
                <c:pt idx="45">
                  <c:v>-0.72898466539472961</c:v>
                </c:pt>
                <c:pt idx="46">
                  <c:v>0.72970725225475852</c:v>
                </c:pt>
                <c:pt idx="47">
                  <c:v>1.6546701130112136</c:v>
                </c:pt>
                <c:pt idx="48">
                  <c:v>-0.23952671916055424</c:v>
                </c:pt>
                <c:pt idx="49">
                  <c:v>0.66412244620782168</c:v>
                </c:pt>
                <c:pt idx="50">
                  <c:v>0.58272982283102692</c:v>
                </c:pt>
                <c:pt idx="51">
                  <c:v>0.66163405613342663</c:v>
                </c:pt>
                <c:pt idx="52">
                  <c:v>1.3475541667800686</c:v>
                </c:pt>
                <c:pt idx="53">
                  <c:v>0.57793816418173161</c:v>
                </c:pt>
                <c:pt idx="54">
                  <c:v>-0.33098339677163802</c:v>
                </c:pt>
                <c:pt idx="55">
                  <c:v>0.83041416010220881</c:v>
                </c:pt>
                <c:pt idx="56">
                  <c:v>0.60045892388204325</c:v>
                </c:pt>
                <c:pt idx="57">
                  <c:v>0.71094693671276654</c:v>
                </c:pt>
                <c:pt idx="58">
                  <c:v>-0.15736979056747447</c:v>
                </c:pt>
                <c:pt idx="59">
                  <c:v>0.63431246502429839</c:v>
                </c:pt>
              </c:numCache>
            </c:numRef>
          </c:val>
          <c:smooth val="0"/>
          <c:extLst>
            <c:ext xmlns:c16="http://schemas.microsoft.com/office/drawing/2014/chart" uri="{C3380CC4-5D6E-409C-BE32-E72D297353CC}">
              <c16:uniqueId val="{00000000-D7AD-43CD-9F1F-9D08B4E5B5A2}"/>
            </c:ext>
          </c:extLst>
        </c:ser>
        <c:dLbls>
          <c:showLegendKey val="0"/>
          <c:showVal val="0"/>
          <c:showCatName val="0"/>
          <c:showSerName val="0"/>
          <c:showPercent val="0"/>
          <c:showBubbleSize val="0"/>
        </c:dLbls>
        <c:marker val="1"/>
        <c:smooth val="0"/>
        <c:axId val="1801555151"/>
        <c:axId val="1801538831"/>
      </c:lineChart>
      <c:catAx>
        <c:axId val="180155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38831"/>
        <c:crosses val="autoZero"/>
        <c:auto val="1"/>
        <c:lblAlgn val="ctr"/>
        <c:lblOffset val="100"/>
        <c:noMultiLvlLbl val="0"/>
      </c:catAx>
      <c:valAx>
        <c:axId val="1801538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555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4(AutoRecovered)(AutoRecovered).xlsx]Avg 5yr CAGR by Region!PivotTable24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5-Year CAGR Distribution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20025981217665711"/>
              <c:y val="1.5651313094533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192742836010106E-3"/>
          <c:y val="0.21705791121029658"/>
          <c:w val="0.69510486120835435"/>
          <c:h val="0.57370345418052682"/>
        </c:manualLayout>
      </c:layout>
      <c:pie3DChart>
        <c:varyColors val="1"/>
        <c:ser>
          <c:idx val="0"/>
          <c:order val="0"/>
          <c:tx>
            <c:strRef>
              <c:f>'Avg 5yr CAGR by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86E-4741-A254-F947787B54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86E-4741-A254-F947787B543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86E-4741-A254-F947787B543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86E-4741-A254-F947787B543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2-EBF0-4848-A64B-C8415795690E}"/>
              </c:ext>
            </c:extLst>
          </c:dPt>
          <c:dLbls>
            <c:dLbl>
              <c:idx val="4"/>
              <c:layout>
                <c:manualLayout>
                  <c:x val="0.20025981217665711"/>
                  <c:y val="1.56513130945337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F0-4848-A64B-C841579569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5yr CAGR by Region'!$A$4:$A$9</c:f>
              <c:strCache>
                <c:ptCount val="5"/>
                <c:pt idx="0">
                  <c:v>Bronx NY</c:v>
                </c:pt>
                <c:pt idx="1">
                  <c:v>Brooklyn NY</c:v>
                </c:pt>
                <c:pt idx="2">
                  <c:v>New York NY</c:v>
                </c:pt>
                <c:pt idx="3">
                  <c:v>Staten Island NY</c:v>
                </c:pt>
                <c:pt idx="4">
                  <c:v>Yonkers NY</c:v>
                </c:pt>
              </c:strCache>
            </c:strRef>
          </c:cat>
          <c:val>
            <c:numRef>
              <c:f>'Avg 5yr CAGR by Region'!$B$4:$B$9</c:f>
              <c:numCache>
                <c:formatCode>0.00%</c:formatCode>
                <c:ptCount val="5"/>
                <c:pt idx="0">
                  <c:v>0.89216044791710369</c:v>
                </c:pt>
                <c:pt idx="1">
                  <c:v>0.35749741904032578</c:v>
                </c:pt>
                <c:pt idx="2">
                  <c:v>0.40714805064980292</c:v>
                </c:pt>
                <c:pt idx="3">
                  <c:v>0.39452500346994762</c:v>
                </c:pt>
                <c:pt idx="4">
                  <c:v>1.8142296888697582</c:v>
                </c:pt>
              </c:numCache>
            </c:numRef>
          </c:val>
          <c:extLst>
            <c:ext xmlns:c16="http://schemas.microsoft.com/office/drawing/2014/chart" uri="{C3380CC4-5D6E-409C-BE32-E72D297353CC}">
              <c16:uniqueId val="{00000000-EBF0-4848-A64B-C8415795690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Sales by Account Type and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 Sales by Account and Year'!$L$4</c:f>
              <c:strCache>
                <c:ptCount val="1"/>
                <c:pt idx="0">
                  <c:v>2017</c:v>
                </c:pt>
              </c:strCache>
            </c:strRef>
          </c:tx>
          <c:spPr>
            <a:solidFill>
              <a:schemeClr val="accent1">
                <a:tint val="50000"/>
              </a:schemeClr>
            </a:solidFill>
            <a:ln>
              <a:noFill/>
            </a:ln>
            <a:effectLst/>
          </c:spPr>
          <c:invertIfNegative val="0"/>
          <c:dLbls>
            <c:delete val="1"/>
          </c:dLbls>
          <c:cat>
            <c:strRef>
              <c:f>'10 Sales by Account and Year'!$K$5:$K$19</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Year'!$L$5:$L$19</c:f>
              <c:numCache>
                <c:formatCode>General</c:formatCode>
                <c:ptCount val="10"/>
                <c:pt idx="0">
                  <c:v>9773</c:v>
                </c:pt>
                <c:pt idx="1">
                  <c:v>3501</c:v>
                </c:pt>
                <c:pt idx="2">
                  <c:v>700</c:v>
                </c:pt>
                <c:pt idx="3">
                  <c:v>570</c:v>
                </c:pt>
                <c:pt idx="4">
                  <c:v>712</c:v>
                </c:pt>
                <c:pt idx="5">
                  <c:v>6309</c:v>
                </c:pt>
                <c:pt idx="6">
                  <c:v>3916</c:v>
                </c:pt>
                <c:pt idx="7">
                  <c:v>1368</c:v>
                </c:pt>
                <c:pt idx="8">
                  <c:v>8331</c:v>
                </c:pt>
                <c:pt idx="9">
                  <c:v>1779</c:v>
                </c:pt>
              </c:numCache>
            </c:numRef>
          </c:val>
          <c:extLst>
            <c:ext xmlns:c16="http://schemas.microsoft.com/office/drawing/2014/chart" uri="{C3380CC4-5D6E-409C-BE32-E72D297353CC}">
              <c16:uniqueId val="{00000000-0F83-48E1-B81B-1345649EABB9}"/>
            </c:ext>
          </c:extLst>
        </c:ser>
        <c:ser>
          <c:idx val="1"/>
          <c:order val="1"/>
          <c:tx>
            <c:strRef>
              <c:f>'10 Sales by Account and Year'!$M$4</c:f>
              <c:strCache>
                <c:ptCount val="1"/>
                <c:pt idx="0">
                  <c:v>2018</c:v>
                </c:pt>
              </c:strCache>
            </c:strRef>
          </c:tx>
          <c:spPr>
            <a:solidFill>
              <a:schemeClr val="accent1">
                <a:tint val="70000"/>
              </a:schemeClr>
            </a:solidFill>
            <a:ln>
              <a:noFill/>
            </a:ln>
            <a:effectLst/>
          </c:spPr>
          <c:invertIfNegative val="0"/>
          <c:dLbls>
            <c:delete val="1"/>
          </c:dLbls>
          <c:cat>
            <c:strRef>
              <c:f>'10 Sales by Account and Year'!$K$5:$K$19</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Year'!$M$5:$M$19</c:f>
              <c:numCache>
                <c:formatCode>General</c:formatCode>
                <c:ptCount val="10"/>
                <c:pt idx="0">
                  <c:v>9179</c:v>
                </c:pt>
                <c:pt idx="1">
                  <c:v>7079</c:v>
                </c:pt>
                <c:pt idx="2">
                  <c:v>5721</c:v>
                </c:pt>
                <c:pt idx="3">
                  <c:v>1322</c:v>
                </c:pt>
                <c:pt idx="4">
                  <c:v>4182</c:v>
                </c:pt>
                <c:pt idx="5">
                  <c:v>6227</c:v>
                </c:pt>
                <c:pt idx="6">
                  <c:v>4218</c:v>
                </c:pt>
                <c:pt idx="7">
                  <c:v>3447</c:v>
                </c:pt>
                <c:pt idx="8">
                  <c:v>7667</c:v>
                </c:pt>
                <c:pt idx="9">
                  <c:v>2124</c:v>
                </c:pt>
              </c:numCache>
            </c:numRef>
          </c:val>
          <c:extLst>
            <c:ext xmlns:c16="http://schemas.microsoft.com/office/drawing/2014/chart" uri="{C3380CC4-5D6E-409C-BE32-E72D297353CC}">
              <c16:uniqueId val="{00000001-0F83-48E1-B81B-1345649EABB9}"/>
            </c:ext>
          </c:extLst>
        </c:ser>
        <c:ser>
          <c:idx val="2"/>
          <c:order val="2"/>
          <c:tx>
            <c:strRef>
              <c:f>'10 Sales by Account and Year'!$N$4</c:f>
              <c:strCache>
                <c:ptCount val="1"/>
                <c:pt idx="0">
                  <c:v>2019</c:v>
                </c:pt>
              </c:strCache>
            </c:strRef>
          </c:tx>
          <c:spPr>
            <a:solidFill>
              <a:schemeClr val="accent1">
                <a:tint val="90000"/>
              </a:schemeClr>
            </a:solidFill>
            <a:ln>
              <a:noFill/>
            </a:ln>
            <a:effectLst/>
          </c:spPr>
          <c:invertIfNegative val="0"/>
          <c:dLbls>
            <c:delete val="1"/>
          </c:dLbls>
          <c:cat>
            <c:strRef>
              <c:f>'10 Sales by Account and Year'!$K$5:$K$19</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Year'!$N$5:$N$19</c:f>
              <c:numCache>
                <c:formatCode>General</c:formatCode>
                <c:ptCount val="10"/>
                <c:pt idx="0">
                  <c:v>8390</c:v>
                </c:pt>
                <c:pt idx="1">
                  <c:v>7438</c:v>
                </c:pt>
                <c:pt idx="2">
                  <c:v>6247</c:v>
                </c:pt>
                <c:pt idx="3">
                  <c:v>7279</c:v>
                </c:pt>
                <c:pt idx="4">
                  <c:v>6087</c:v>
                </c:pt>
                <c:pt idx="5">
                  <c:v>5123</c:v>
                </c:pt>
                <c:pt idx="6">
                  <c:v>5072</c:v>
                </c:pt>
                <c:pt idx="7">
                  <c:v>4535</c:v>
                </c:pt>
                <c:pt idx="8">
                  <c:v>5952</c:v>
                </c:pt>
                <c:pt idx="9">
                  <c:v>2844</c:v>
                </c:pt>
              </c:numCache>
            </c:numRef>
          </c:val>
          <c:extLst>
            <c:ext xmlns:c16="http://schemas.microsoft.com/office/drawing/2014/chart" uri="{C3380CC4-5D6E-409C-BE32-E72D297353CC}">
              <c16:uniqueId val="{00000002-0F83-48E1-B81B-1345649EABB9}"/>
            </c:ext>
          </c:extLst>
        </c:ser>
        <c:ser>
          <c:idx val="3"/>
          <c:order val="3"/>
          <c:tx>
            <c:strRef>
              <c:f>'10 Sales by Account and Year'!$O$4</c:f>
              <c:strCache>
                <c:ptCount val="1"/>
                <c:pt idx="0">
                  <c:v>2020</c:v>
                </c:pt>
              </c:strCache>
            </c:strRef>
          </c:tx>
          <c:spPr>
            <a:solidFill>
              <a:schemeClr val="accent1">
                <a:shade val="90000"/>
              </a:schemeClr>
            </a:solidFill>
            <a:ln>
              <a:noFill/>
            </a:ln>
            <a:effectLst/>
          </c:spPr>
          <c:invertIfNegative val="0"/>
          <c:dLbls>
            <c:delete val="1"/>
          </c:dLbls>
          <c:cat>
            <c:strRef>
              <c:f>'10 Sales by Account and Year'!$K$5:$K$19</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Year'!$O$5:$O$19</c:f>
              <c:numCache>
                <c:formatCode>General</c:formatCode>
                <c:ptCount val="10"/>
                <c:pt idx="0">
                  <c:v>8256</c:v>
                </c:pt>
                <c:pt idx="1">
                  <c:v>7443</c:v>
                </c:pt>
                <c:pt idx="2">
                  <c:v>8495</c:v>
                </c:pt>
                <c:pt idx="3">
                  <c:v>8443</c:v>
                </c:pt>
                <c:pt idx="4">
                  <c:v>7494</c:v>
                </c:pt>
                <c:pt idx="5">
                  <c:v>4968</c:v>
                </c:pt>
                <c:pt idx="6">
                  <c:v>5201</c:v>
                </c:pt>
                <c:pt idx="7">
                  <c:v>5476</c:v>
                </c:pt>
                <c:pt idx="8">
                  <c:v>1998</c:v>
                </c:pt>
                <c:pt idx="9">
                  <c:v>6877</c:v>
                </c:pt>
              </c:numCache>
            </c:numRef>
          </c:val>
          <c:extLst>
            <c:ext xmlns:c16="http://schemas.microsoft.com/office/drawing/2014/chart" uri="{C3380CC4-5D6E-409C-BE32-E72D297353CC}">
              <c16:uniqueId val="{00000003-0F83-48E1-B81B-1345649EABB9}"/>
            </c:ext>
          </c:extLst>
        </c:ser>
        <c:ser>
          <c:idx val="4"/>
          <c:order val="4"/>
          <c:tx>
            <c:strRef>
              <c:f>'10 Sales by Account and Year'!$P$4</c:f>
              <c:strCache>
                <c:ptCount val="1"/>
                <c:pt idx="0">
                  <c:v>2021</c:v>
                </c:pt>
              </c:strCache>
            </c:strRef>
          </c:tx>
          <c:spPr>
            <a:solidFill>
              <a:schemeClr val="accent1">
                <a:shade val="70000"/>
              </a:schemeClr>
            </a:solidFill>
            <a:ln>
              <a:noFill/>
            </a:ln>
            <a:effectLst/>
          </c:spPr>
          <c:invertIfNegative val="0"/>
          <c:dLbls>
            <c:delete val="1"/>
          </c:dLbls>
          <c:cat>
            <c:strRef>
              <c:f>'10 Sales by Account and Year'!$K$5:$K$19</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Year'!$P$5:$P$19</c:f>
              <c:numCache>
                <c:formatCode>General</c:formatCode>
                <c:ptCount val="10"/>
                <c:pt idx="0">
                  <c:v>3815</c:v>
                </c:pt>
                <c:pt idx="1">
                  <c:v>9225</c:v>
                </c:pt>
                <c:pt idx="2">
                  <c:v>9236</c:v>
                </c:pt>
                <c:pt idx="3">
                  <c:v>9571</c:v>
                </c:pt>
                <c:pt idx="4">
                  <c:v>8599</c:v>
                </c:pt>
                <c:pt idx="5">
                  <c:v>3857</c:v>
                </c:pt>
                <c:pt idx="6">
                  <c:v>7588</c:v>
                </c:pt>
                <c:pt idx="7">
                  <c:v>9983</c:v>
                </c:pt>
                <c:pt idx="8">
                  <c:v>375</c:v>
                </c:pt>
                <c:pt idx="9">
                  <c:v>9570</c:v>
                </c:pt>
              </c:numCache>
            </c:numRef>
          </c:val>
          <c:extLst>
            <c:ext xmlns:c16="http://schemas.microsoft.com/office/drawing/2014/chart" uri="{C3380CC4-5D6E-409C-BE32-E72D297353CC}">
              <c16:uniqueId val="{00000004-0F83-48E1-B81B-1345649EABB9}"/>
            </c:ext>
          </c:extLst>
        </c:ser>
        <c:dLbls>
          <c:showLegendKey val="0"/>
          <c:showVal val="1"/>
          <c:showCatName val="0"/>
          <c:showSerName val="0"/>
          <c:showPercent val="0"/>
          <c:showBubbleSize val="0"/>
        </c:dLbls>
        <c:gapWidth val="219"/>
        <c:axId val="1046000735"/>
        <c:axId val="1046021951"/>
      </c:barChart>
      <c:lineChart>
        <c:grouping val="standard"/>
        <c:varyColors val="0"/>
        <c:ser>
          <c:idx val="5"/>
          <c:order val="5"/>
          <c:tx>
            <c:strRef>
              <c:f>'10 Sales by Account and Year'!$Q$4</c:f>
              <c:strCache>
                <c:ptCount val="1"/>
                <c:pt idx="0">
                  <c:v>Total</c:v>
                </c:pt>
              </c:strCache>
            </c:strRef>
          </c:tx>
          <c:spPr>
            <a:ln w="28575" cap="rnd">
              <a:solidFill>
                <a:schemeClr val="accent1">
                  <a:shade val="50000"/>
                </a:schemeClr>
              </a:solidFill>
              <a:round/>
            </a:ln>
            <a:effectLst/>
          </c:spPr>
          <c:marker>
            <c:symbol val="none"/>
          </c:marker>
          <c:dLbls>
            <c:dLbl>
              <c:idx val="2"/>
              <c:layout>
                <c:manualLayout>
                  <c:x val="-2.8496453089116518E-2"/>
                  <c:y val="3.5584654234608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83-48E1-B81B-1345649EABB9}"/>
                </c:ext>
              </c:extLst>
            </c:dLbl>
            <c:dLbl>
              <c:idx val="3"/>
              <c:layout>
                <c:manualLayout>
                  <c:x val="-1.7810283180697804E-3"/>
                  <c:y val="-5.63423692047973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83-48E1-B81B-1345649EABB9}"/>
                </c:ext>
              </c:extLst>
            </c:dLbl>
            <c:dLbl>
              <c:idx val="4"/>
              <c:layout>
                <c:manualLayout>
                  <c:x val="-1.7810283180697804E-2"/>
                  <c:y val="4.15154299403770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83-48E1-B81B-1345649EABB9}"/>
                </c:ext>
              </c:extLst>
            </c:dLbl>
            <c:dLbl>
              <c:idx val="5"/>
              <c:layout>
                <c:manualLayout>
                  <c:x val="0"/>
                  <c:y val="-5.33769813519133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83-48E1-B81B-1345649EABB9}"/>
                </c:ext>
              </c:extLst>
            </c:dLbl>
            <c:dLbl>
              <c:idx val="6"/>
              <c:layout>
                <c:manualLayout>
                  <c:x val="-1.2467198226488462E-2"/>
                  <c:y val="4.744620564614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83-48E1-B81B-1345649EABB9}"/>
                </c:ext>
              </c:extLst>
            </c:dLbl>
            <c:dLbl>
              <c:idx val="7"/>
              <c:layout>
                <c:manualLayout>
                  <c:x val="0"/>
                  <c:y val="-5.63423692047973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83-48E1-B81B-1345649EABB9}"/>
                </c:ext>
              </c:extLst>
            </c:dLbl>
            <c:dLbl>
              <c:idx val="8"/>
              <c:layout>
                <c:manualLayout>
                  <c:x val="7.1241132722791216E-3"/>
                  <c:y val="5.04115934990292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83-48E1-B81B-1345649EABB9}"/>
                </c:ext>
              </c:extLst>
            </c:dLbl>
            <c:dLbl>
              <c:idx val="9"/>
              <c:layout>
                <c:manualLayout>
                  <c:x val="1.7810283180697672E-2"/>
                  <c:y val="-4.744620564614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F83-48E1-B81B-1345649EABB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Year'!$K$5:$K$19</c:f>
              <c:strCache>
                <c:ptCount val="10"/>
                <c:pt idx="0">
                  <c:v>MB 4</c:v>
                </c:pt>
                <c:pt idx="1">
                  <c:v>MB 1</c:v>
                </c:pt>
                <c:pt idx="2">
                  <c:v>MB 3</c:v>
                </c:pt>
                <c:pt idx="3">
                  <c:v>MB 10</c:v>
                </c:pt>
                <c:pt idx="4">
                  <c:v>MB 14</c:v>
                </c:pt>
                <c:pt idx="5">
                  <c:v>MB 13</c:v>
                </c:pt>
                <c:pt idx="6">
                  <c:v>MB 2</c:v>
                </c:pt>
                <c:pt idx="7">
                  <c:v>MB 7</c:v>
                </c:pt>
                <c:pt idx="8">
                  <c:v>MB 8</c:v>
                </c:pt>
                <c:pt idx="9">
                  <c:v>MB 9</c:v>
                </c:pt>
              </c:strCache>
            </c:strRef>
          </c:cat>
          <c:val>
            <c:numRef>
              <c:f>'10 Sales by Account and Year'!$Q$5:$Q$19</c:f>
              <c:numCache>
                <c:formatCode>General</c:formatCode>
                <c:ptCount val="10"/>
                <c:pt idx="0">
                  <c:v>39413</c:v>
                </c:pt>
                <c:pt idx="1">
                  <c:v>34686</c:v>
                </c:pt>
                <c:pt idx="2">
                  <c:v>30399</c:v>
                </c:pt>
                <c:pt idx="3">
                  <c:v>27185</c:v>
                </c:pt>
                <c:pt idx="4">
                  <c:v>27074</c:v>
                </c:pt>
                <c:pt idx="5">
                  <c:v>26484</c:v>
                </c:pt>
                <c:pt idx="6">
                  <c:v>25995</c:v>
                </c:pt>
                <c:pt idx="7">
                  <c:v>24809</c:v>
                </c:pt>
                <c:pt idx="8">
                  <c:v>24323</c:v>
                </c:pt>
                <c:pt idx="9">
                  <c:v>23194</c:v>
                </c:pt>
              </c:numCache>
            </c:numRef>
          </c:val>
          <c:smooth val="0"/>
          <c:extLst>
            <c:ext xmlns:c16="http://schemas.microsoft.com/office/drawing/2014/chart" uri="{C3380CC4-5D6E-409C-BE32-E72D297353CC}">
              <c16:uniqueId val="{00000005-0F83-48E1-B81B-1345649EABB9}"/>
            </c:ext>
          </c:extLst>
        </c:ser>
        <c:dLbls>
          <c:showLegendKey val="0"/>
          <c:showVal val="1"/>
          <c:showCatName val="0"/>
          <c:showSerName val="0"/>
          <c:showPercent val="0"/>
          <c:showBubbleSize val="0"/>
        </c:dLbls>
        <c:marker val="1"/>
        <c:smooth val="0"/>
        <c:axId val="1046000735"/>
        <c:axId val="1046021951"/>
      </c:lineChart>
      <c:catAx>
        <c:axId val="104600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21951"/>
        <c:crosses val="autoZero"/>
        <c:auto val="1"/>
        <c:lblAlgn val="ctr"/>
        <c:lblOffset val="100"/>
        <c:noMultiLvlLbl val="0"/>
      </c:catAx>
      <c:valAx>
        <c:axId val="10460219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000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Sales by Account Type and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 Sales by Account and Year'!$L$21</c:f>
              <c:strCache>
                <c:ptCount val="1"/>
                <c:pt idx="0">
                  <c:v>2017</c:v>
                </c:pt>
              </c:strCache>
            </c:strRef>
          </c:tx>
          <c:spPr>
            <a:solidFill>
              <a:schemeClr val="accent1">
                <a:tint val="50000"/>
              </a:schemeClr>
            </a:solidFill>
            <a:ln>
              <a:noFill/>
            </a:ln>
            <a:effectLst/>
          </c:spPr>
          <c:invertIfNegative val="0"/>
          <c:dLbls>
            <c:delete val="1"/>
          </c:dLbls>
          <c:cat>
            <c:strRef>
              <c:f>'10 Sales by Account and Year'!$K$22:$K$36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Year'!$L$22:$L$36</c:f>
              <c:numCache>
                <c:formatCode>General</c:formatCode>
                <c:ptCount val="10"/>
                <c:pt idx="0">
                  <c:v>8873</c:v>
                </c:pt>
                <c:pt idx="1">
                  <c:v>3297</c:v>
                </c:pt>
                <c:pt idx="2">
                  <c:v>431</c:v>
                </c:pt>
                <c:pt idx="3">
                  <c:v>8891</c:v>
                </c:pt>
                <c:pt idx="4">
                  <c:v>1290</c:v>
                </c:pt>
                <c:pt idx="5">
                  <c:v>488</c:v>
                </c:pt>
                <c:pt idx="6">
                  <c:v>2519</c:v>
                </c:pt>
                <c:pt idx="7">
                  <c:v>2541</c:v>
                </c:pt>
                <c:pt idx="8">
                  <c:v>742</c:v>
                </c:pt>
                <c:pt idx="9">
                  <c:v>138</c:v>
                </c:pt>
              </c:numCache>
            </c:numRef>
          </c:val>
          <c:extLst>
            <c:ext xmlns:c16="http://schemas.microsoft.com/office/drawing/2014/chart" uri="{C3380CC4-5D6E-409C-BE32-E72D297353CC}">
              <c16:uniqueId val="{00000000-3496-4C25-B550-649011C1C7A6}"/>
            </c:ext>
          </c:extLst>
        </c:ser>
        <c:ser>
          <c:idx val="1"/>
          <c:order val="1"/>
          <c:tx>
            <c:strRef>
              <c:f>'10 Sales by Account and Year'!$M$21</c:f>
              <c:strCache>
                <c:ptCount val="1"/>
                <c:pt idx="0">
                  <c:v>2018</c:v>
                </c:pt>
              </c:strCache>
            </c:strRef>
          </c:tx>
          <c:spPr>
            <a:solidFill>
              <a:schemeClr val="accent1">
                <a:tint val="70000"/>
              </a:schemeClr>
            </a:solidFill>
            <a:ln>
              <a:noFill/>
            </a:ln>
            <a:effectLst/>
          </c:spPr>
          <c:invertIfNegative val="0"/>
          <c:dLbls>
            <c:delete val="1"/>
          </c:dLbls>
          <c:cat>
            <c:strRef>
              <c:f>'10 Sales by Account and Year'!$K$22:$K$36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Year'!$M$22:$M$36</c:f>
              <c:numCache>
                <c:formatCode>General</c:formatCode>
                <c:ptCount val="10"/>
                <c:pt idx="0">
                  <c:v>8484</c:v>
                </c:pt>
                <c:pt idx="1">
                  <c:v>4866</c:v>
                </c:pt>
                <c:pt idx="2">
                  <c:v>6231</c:v>
                </c:pt>
                <c:pt idx="3">
                  <c:v>5952</c:v>
                </c:pt>
                <c:pt idx="4">
                  <c:v>4033</c:v>
                </c:pt>
                <c:pt idx="5">
                  <c:v>5535</c:v>
                </c:pt>
                <c:pt idx="6">
                  <c:v>3938</c:v>
                </c:pt>
                <c:pt idx="7">
                  <c:v>3794</c:v>
                </c:pt>
                <c:pt idx="8">
                  <c:v>3751</c:v>
                </c:pt>
                <c:pt idx="9">
                  <c:v>286</c:v>
                </c:pt>
              </c:numCache>
            </c:numRef>
          </c:val>
          <c:extLst>
            <c:ext xmlns:c16="http://schemas.microsoft.com/office/drawing/2014/chart" uri="{C3380CC4-5D6E-409C-BE32-E72D297353CC}">
              <c16:uniqueId val="{00000001-3496-4C25-B550-649011C1C7A6}"/>
            </c:ext>
          </c:extLst>
        </c:ser>
        <c:ser>
          <c:idx val="2"/>
          <c:order val="2"/>
          <c:tx>
            <c:strRef>
              <c:f>'10 Sales by Account and Year'!$N$21</c:f>
              <c:strCache>
                <c:ptCount val="1"/>
                <c:pt idx="0">
                  <c:v>2019</c:v>
                </c:pt>
              </c:strCache>
            </c:strRef>
          </c:tx>
          <c:spPr>
            <a:solidFill>
              <a:schemeClr val="accent1">
                <a:tint val="90000"/>
              </a:schemeClr>
            </a:solidFill>
            <a:ln>
              <a:noFill/>
            </a:ln>
            <a:effectLst/>
          </c:spPr>
          <c:invertIfNegative val="0"/>
          <c:dLbls>
            <c:delete val="1"/>
          </c:dLbls>
          <c:cat>
            <c:strRef>
              <c:f>'10 Sales by Account and Year'!$K$22:$K$36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Year'!$N$22:$N$36</c:f>
              <c:numCache>
                <c:formatCode>General</c:formatCode>
                <c:ptCount val="10"/>
                <c:pt idx="0">
                  <c:v>7883</c:v>
                </c:pt>
                <c:pt idx="1">
                  <c:v>4928</c:v>
                </c:pt>
                <c:pt idx="2">
                  <c:v>7478</c:v>
                </c:pt>
                <c:pt idx="3">
                  <c:v>5914</c:v>
                </c:pt>
                <c:pt idx="4">
                  <c:v>6956</c:v>
                </c:pt>
                <c:pt idx="5">
                  <c:v>5775</c:v>
                </c:pt>
                <c:pt idx="6">
                  <c:v>5190</c:v>
                </c:pt>
                <c:pt idx="7">
                  <c:v>3984</c:v>
                </c:pt>
                <c:pt idx="8">
                  <c:v>4423</c:v>
                </c:pt>
                <c:pt idx="9">
                  <c:v>6750</c:v>
                </c:pt>
              </c:numCache>
            </c:numRef>
          </c:val>
          <c:extLst>
            <c:ext xmlns:c16="http://schemas.microsoft.com/office/drawing/2014/chart" uri="{C3380CC4-5D6E-409C-BE32-E72D297353CC}">
              <c16:uniqueId val="{00000002-3496-4C25-B550-649011C1C7A6}"/>
            </c:ext>
          </c:extLst>
        </c:ser>
        <c:ser>
          <c:idx val="3"/>
          <c:order val="3"/>
          <c:tx>
            <c:strRef>
              <c:f>'10 Sales by Account and Year'!$O$21</c:f>
              <c:strCache>
                <c:ptCount val="1"/>
                <c:pt idx="0">
                  <c:v>2020</c:v>
                </c:pt>
              </c:strCache>
            </c:strRef>
          </c:tx>
          <c:spPr>
            <a:solidFill>
              <a:schemeClr val="accent1">
                <a:shade val="90000"/>
              </a:schemeClr>
            </a:solidFill>
            <a:ln>
              <a:noFill/>
            </a:ln>
            <a:effectLst/>
          </c:spPr>
          <c:invertIfNegative val="0"/>
          <c:dLbls>
            <c:delete val="1"/>
          </c:dLbls>
          <c:cat>
            <c:strRef>
              <c:f>'10 Sales by Account and Year'!$K$22:$K$36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Year'!$O$22:$O$36</c:f>
              <c:numCache>
                <c:formatCode>General</c:formatCode>
                <c:ptCount val="10"/>
                <c:pt idx="0">
                  <c:v>7499</c:v>
                </c:pt>
                <c:pt idx="1">
                  <c:v>8451</c:v>
                </c:pt>
                <c:pt idx="2">
                  <c:v>8039</c:v>
                </c:pt>
                <c:pt idx="3">
                  <c:v>5405</c:v>
                </c:pt>
                <c:pt idx="4">
                  <c:v>7929</c:v>
                </c:pt>
                <c:pt idx="5">
                  <c:v>7661</c:v>
                </c:pt>
                <c:pt idx="6">
                  <c:v>8203</c:v>
                </c:pt>
                <c:pt idx="7">
                  <c:v>8803</c:v>
                </c:pt>
                <c:pt idx="8">
                  <c:v>8733</c:v>
                </c:pt>
                <c:pt idx="9">
                  <c:v>8254</c:v>
                </c:pt>
              </c:numCache>
            </c:numRef>
          </c:val>
          <c:extLst>
            <c:ext xmlns:c16="http://schemas.microsoft.com/office/drawing/2014/chart" uri="{C3380CC4-5D6E-409C-BE32-E72D297353CC}">
              <c16:uniqueId val="{00000003-3496-4C25-B550-649011C1C7A6}"/>
            </c:ext>
          </c:extLst>
        </c:ser>
        <c:ser>
          <c:idx val="4"/>
          <c:order val="4"/>
          <c:tx>
            <c:strRef>
              <c:f>'10 Sales by Account and Year'!$P$21</c:f>
              <c:strCache>
                <c:ptCount val="1"/>
                <c:pt idx="0">
                  <c:v>2021</c:v>
                </c:pt>
              </c:strCache>
            </c:strRef>
          </c:tx>
          <c:spPr>
            <a:solidFill>
              <a:schemeClr val="accent1">
                <a:shade val="70000"/>
              </a:schemeClr>
            </a:solidFill>
            <a:ln>
              <a:noFill/>
            </a:ln>
            <a:effectLst/>
          </c:spPr>
          <c:invertIfNegative val="0"/>
          <c:dLbls>
            <c:delete val="1"/>
          </c:dLbls>
          <c:cat>
            <c:strRef>
              <c:f>'10 Sales by Account and Year'!$K$22:$K$36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Year'!$P$22:$P$36</c:f>
              <c:numCache>
                <c:formatCode>General</c:formatCode>
                <c:ptCount val="10"/>
                <c:pt idx="0">
                  <c:v>6592</c:v>
                </c:pt>
                <c:pt idx="1">
                  <c:v>9585</c:v>
                </c:pt>
                <c:pt idx="2">
                  <c:v>8271</c:v>
                </c:pt>
                <c:pt idx="3">
                  <c:v>4031</c:v>
                </c:pt>
                <c:pt idx="4">
                  <c:v>8834</c:v>
                </c:pt>
                <c:pt idx="5">
                  <c:v>9206</c:v>
                </c:pt>
                <c:pt idx="6">
                  <c:v>8780</c:v>
                </c:pt>
                <c:pt idx="7">
                  <c:v>9338</c:v>
                </c:pt>
                <c:pt idx="8">
                  <c:v>9909</c:v>
                </c:pt>
                <c:pt idx="9">
                  <c:v>8656</c:v>
                </c:pt>
              </c:numCache>
            </c:numRef>
          </c:val>
          <c:extLst>
            <c:ext xmlns:c16="http://schemas.microsoft.com/office/drawing/2014/chart" uri="{C3380CC4-5D6E-409C-BE32-E72D297353CC}">
              <c16:uniqueId val="{00000004-3496-4C25-B550-649011C1C7A6}"/>
            </c:ext>
          </c:extLst>
        </c:ser>
        <c:dLbls>
          <c:showLegendKey val="0"/>
          <c:showVal val="1"/>
          <c:showCatName val="0"/>
          <c:showSerName val="0"/>
          <c:showPercent val="0"/>
          <c:showBubbleSize val="0"/>
        </c:dLbls>
        <c:gapWidth val="219"/>
        <c:overlap val="-27"/>
        <c:axId val="1236187519"/>
        <c:axId val="1236189439"/>
      </c:barChart>
      <c:lineChart>
        <c:grouping val="standard"/>
        <c:varyColors val="0"/>
        <c:ser>
          <c:idx val="5"/>
          <c:order val="5"/>
          <c:tx>
            <c:strRef>
              <c:f>'10 Sales by Account and Year'!$Q$21</c:f>
              <c:strCache>
                <c:ptCount val="1"/>
                <c:pt idx="0">
                  <c:v>Total</c:v>
                </c:pt>
              </c:strCache>
            </c:strRef>
          </c:tx>
          <c:spPr>
            <a:ln w="28575" cap="rnd">
              <a:solidFill>
                <a:schemeClr val="accent1">
                  <a:shade val="50000"/>
                </a:schemeClr>
              </a:solidFill>
              <a:round/>
            </a:ln>
            <a:effectLst/>
          </c:spPr>
          <c:marker>
            <c:symbol val="none"/>
          </c:marker>
          <c:dLbls>
            <c:dLbl>
              <c:idx val="0"/>
              <c:tx>
                <c:rich>
                  <a:bodyPr/>
                  <a:lstStyle/>
                  <a:p>
                    <a:fld id="{075815DD-155C-4CEC-8830-241B66F0D2F8}" type="VALUE">
                      <a:rPr lang="en-US" sz="10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3496-4C25-B550-649011C1C7A6}"/>
                </c:ext>
              </c:extLst>
            </c:dLbl>
            <c:dLbl>
              <c:idx val="1"/>
              <c:layout>
                <c:manualLayout>
                  <c:x val="-7.3412696118838388E-3"/>
                  <c:y val="-3.9097034810354196E-2"/>
                </c:manualLayout>
              </c:layout>
              <c:tx>
                <c:rich>
                  <a:bodyPr/>
                  <a:lstStyle/>
                  <a:p>
                    <a:fld id="{5C37F68A-AE34-49F6-B0BD-637AB660BAFC}" type="VALUE">
                      <a:rPr lang="en-US" sz="10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496-4C25-B550-649011C1C7A6}"/>
                </c:ext>
              </c:extLst>
            </c:dLbl>
            <c:dLbl>
              <c:idx val="2"/>
              <c:layout>
                <c:manualLayout>
                  <c:x val="-1.602005690674585E-2"/>
                  <c:y val="4.2375694378885317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fld id="{80909E15-551D-4365-847E-783AC8D8A2BD}" type="VALUE">
                      <a:rPr lang="en-US" sz="1000"/>
                      <a:pPr>
                        <a:defRPr sz="1000"/>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4864500550193632E-2"/>
                      <c:h val="5.981828330856194E-2"/>
                    </c:manualLayout>
                  </c15:layout>
                  <c15:dlblFieldTable/>
                  <c15:showDataLabelsRange val="0"/>
                </c:ext>
                <c:ext xmlns:c16="http://schemas.microsoft.com/office/drawing/2014/chart" uri="{C3380CC4-5D6E-409C-BE32-E72D297353CC}">
                  <c16:uniqueId val="{00000007-3496-4C25-B550-649011C1C7A6}"/>
                </c:ext>
              </c:extLst>
            </c:dLbl>
            <c:dLbl>
              <c:idx val="3"/>
              <c:layout>
                <c:manualLayout>
                  <c:x val="-1.8353174029709599E-2"/>
                  <c:y val="-3.55427589185038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96-4C25-B550-649011C1C7A6}"/>
                </c:ext>
              </c:extLst>
            </c:dLbl>
            <c:dLbl>
              <c:idx val="4"/>
              <c:layout>
                <c:manualLayout>
                  <c:x val="-5.5059522089128798E-3"/>
                  <c:y val="-3.1988483026653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96-4C25-B550-649011C1C7A6}"/>
                </c:ext>
              </c:extLst>
            </c:dLbl>
            <c:dLbl>
              <c:idx val="5"/>
              <c:layout>
                <c:manualLayout>
                  <c:x val="-4.2212300268332073E-2"/>
                  <c:y val="3.19884830266533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96-4C25-B550-649011C1C7A6}"/>
                </c:ext>
              </c:extLst>
            </c:dLbl>
            <c:dLbl>
              <c:idx val="6"/>
              <c:layout>
                <c:manualLayout>
                  <c:x val="-1.3722762646045784E-2"/>
                  <c:y val="-4.15486942895765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96-4C25-B550-649011C1C7A6}"/>
                </c:ext>
              </c:extLst>
            </c:dLbl>
            <c:dLbl>
              <c:idx val="7"/>
              <c:layout>
                <c:manualLayout>
                  <c:x val="-3.432061631393471E-2"/>
                  <c:y val="5.20886746542224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496-4C25-B550-649011C1C7A6}"/>
                </c:ext>
              </c:extLst>
            </c:dLbl>
            <c:dLbl>
              <c:idx val="8"/>
              <c:layout>
                <c:manualLayout>
                  <c:x val="-1.715345330755723E-3"/>
                  <c:y val="-1.3665740821693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496-4C25-B550-649011C1C7A6}"/>
                </c:ext>
              </c:extLst>
            </c:dLbl>
            <c:dLbl>
              <c:idx val="9"/>
              <c:layout>
                <c:manualLayout>
                  <c:x val="-3.7493332231167208E-2"/>
                  <c:y val="4.5255954963569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496-4C25-B550-649011C1C7A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Year'!$K$22:$K$36</c:f>
              <c:strCache>
                <c:ptCount val="10"/>
                <c:pt idx="0">
                  <c:v>OR 3</c:v>
                </c:pt>
                <c:pt idx="1">
                  <c:v>OR 4</c:v>
                </c:pt>
                <c:pt idx="2">
                  <c:v>OR 15</c:v>
                </c:pt>
                <c:pt idx="3">
                  <c:v>OR 13</c:v>
                </c:pt>
                <c:pt idx="4">
                  <c:v>OR 14</c:v>
                </c:pt>
                <c:pt idx="5">
                  <c:v>OR 9</c:v>
                </c:pt>
                <c:pt idx="6">
                  <c:v>OR 1</c:v>
                </c:pt>
                <c:pt idx="7">
                  <c:v>OR 6</c:v>
                </c:pt>
                <c:pt idx="8">
                  <c:v>OR 7</c:v>
                </c:pt>
                <c:pt idx="9">
                  <c:v>OR 2</c:v>
                </c:pt>
              </c:strCache>
            </c:strRef>
          </c:cat>
          <c:val>
            <c:numRef>
              <c:f>'10 Sales by Account and Year'!$Q$22:$Q$36</c:f>
              <c:numCache>
                <c:formatCode>General</c:formatCode>
                <c:ptCount val="10"/>
                <c:pt idx="0">
                  <c:v>39331</c:v>
                </c:pt>
                <c:pt idx="1">
                  <c:v>31127</c:v>
                </c:pt>
                <c:pt idx="2">
                  <c:v>30450</c:v>
                </c:pt>
                <c:pt idx="3">
                  <c:v>30193</c:v>
                </c:pt>
                <c:pt idx="4">
                  <c:v>29042</c:v>
                </c:pt>
                <c:pt idx="5">
                  <c:v>28665</c:v>
                </c:pt>
                <c:pt idx="6">
                  <c:v>28630</c:v>
                </c:pt>
                <c:pt idx="7">
                  <c:v>28460</c:v>
                </c:pt>
                <c:pt idx="8">
                  <c:v>27558</c:v>
                </c:pt>
                <c:pt idx="9">
                  <c:v>24084</c:v>
                </c:pt>
              </c:numCache>
            </c:numRef>
          </c:val>
          <c:smooth val="0"/>
          <c:extLst>
            <c:ext xmlns:c16="http://schemas.microsoft.com/office/drawing/2014/chart" uri="{C3380CC4-5D6E-409C-BE32-E72D297353CC}">
              <c16:uniqueId val="{00000005-3496-4C25-B550-649011C1C7A6}"/>
            </c:ext>
          </c:extLst>
        </c:ser>
        <c:dLbls>
          <c:showLegendKey val="0"/>
          <c:showVal val="1"/>
          <c:showCatName val="0"/>
          <c:showSerName val="0"/>
          <c:showPercent val="0"/>
          <c:showBubbleSize val="0"/>
        </c:dLbls>
        <c:marker val="1"/>
        <c:smooth val="0"/>
        <c:axId val="1236187519"/>
        <c:axId val="1236189439"/>
      </c:lineChart>
      <c:catAx>
        <c:axId val="12361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89439"/>
        <c:crosses val="autoZero"/>
        <c:auto val="1"/>
        <c:lblAlgn val="ctr"/>
        <c:lblOffset val="100"/>
        <c:noMultiLvlLbl val="0"/>
      </c:catAx>
      <c:valAx>
        <c:axId val="1236189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8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Sales by Account Type and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 Sales by Account and Year'!$L$38</c:f>
              <c:strCache>
                <c:ptCount val="1"/>
                <c:pt idx="0">
                  <c:v>2017</c:v>
                </c:pt>
              </c:strCache>
            </c:strRef>
          </c:tx>
          <c:spPr>
            <a:solidFill>
              <a:schemeClr val="accent1">
                <a:tint val="50000"/>
              </a:schemeClr>
            </a:solidFill>
            <a:ln>
              <a:noFill/>
            </a:ln>
            <a:effectLst/>
          </c:spPr>
          <c:invertIfNegative val="0"/>
          <c:dLbls>
            <c:delete val="1"/>
          </c:dLbls>
          <c:cat>
            <c:strRef>
              <c:f>'10 Sales by Account and Year'!$K$39:$K$53</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Year'!$L$39:$L$53</c:f>
              <c:numCache>
                <c:formatCode>General</c:formatCode>
                <c:ptCount val="10"/>
                <c:pt idx="0">
                  <c:v>2341</c:v>
                </c:pt>
                <c:pt idx="1">
                  <c:v>1581</c:v>
                </c:pt>
                <c:pt idx="2">
                  <c:v>9766</c:v>
                </c:pt>
                <c:pt idx="3">
                  <c:v>1982</c:v>
                </c:pt>
                <c:pt idx="4">
                  <c:v>7555</c:v>
                </c:pt>
                <c:pt idx="5">
                  <c:v>2786</c:v>
                </c:pt>
                <c:pt idx="6">
                  <c:v>9058</c:v>
                </c:pt>
                <c:pt idx="7">
                  <c:v>861</c:v>
                </c:pt>
                <c:pt idx="8">
                  <c:v>9252</c:v>
                </c:pt>
                <c:pt idx="9">
                  <c:v>906</c:v>
                </c:pt>
              </c:numCache>
            </c:numRef>
          </c:val>
          <c:extLst>
            <c:ext xmlns:c16="http://schemas.microsoft.com/office/drawing/2014/chart" uri="{C3380CC4-5D6E-409C-BE32-E72D297353CC}">
              <c16:uniqueId val="{00000000-1145-4C8A-A043-7B6E351CA37C}"/>
            </c:ext>
          </c:extLst>
        </c:ser>
        <c:ser>
          <c:idx val="1"/>
          <c:order val="1"/>
          <c:tx>
            <c:strRef>
              <c:f>'10 Sales by Account and Year'!$M$38</c:f>
              <c:strCache>
                <c:ptCount val="1"/>
                <c:pt idx="0">
                  <c:v>2018</c:v>
                </c:pt>
              </c:strCache>
            </c:strRef>
          </c:tx>
          <c:spPr>
            <a:solidFill>
              <a:schemeClr val="accent1">
                <a:tint val="70000"/>
              </a:schemeClr>
            </a:solidFill>
            <a:ln>
              <a:noFill/>
            </a:ln>
            <a:effectLst/>
          </c:spPr>
          <c:invertIfNegative val="0"/>
          <c:dLbls>
            <c:delete val="1"/>
          </c:dLbls>
          <c:cat>
            <c:strRef>
              <c:f>'10 Sales by Account and Year'!$K$39:$K$53</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Year'!$M$39:$M$53</c:f>
              <c:numCache>
                <c:formatCode>General</c:formatCode>
                <c:ptCount val="10"/>
                <c:pt idx="0">
                  <c:v>6105</c:v>
                </c:pt>
                <c:pt idx="1">
                  <c:v>4799</c:v>
                </c:pt>
                <c:pt idx="2">
                  <c:v>8049</c:v>
                </c:pt>
                <c:pt idx="3">
                  <c:v>5388</c:v>
                </c:pt>
                <c:pt idx="4">
                  <c:v>6551</c:v>
                </c:pt>
                <c:pt idx="5">
                  <c:v>3804</c:v>
                </c:pt>
                <c:pt idx="6">
                  <c:v>4839</c:v>
                </c:pt>
                <c:pt idx="7">
                  <c:v>1314</c:v>
                </c:pt>
                <c:pt idx="8">
                  <c:v>8499</c:v>
                </c:pt>
                <c:pt idx="9">
                  <c:v>1251</c:v>
                </c:pt>
              </c:numCache>
            </c:numRef>
          </c:val>
          <c:extLst>
            <c:ext xmlns:c16="http://schemas.microsoft.com/office/drawing/2014/chart" uri="{C3380CC4-5D6E-409C-BE32-E72D297353CC}">
              <c16:uniqueId val="{00000001-1145-4C8A-A043-7B6E351CA37C}"/>
            </c:ext>
          </c:extLst>
        </c:ser>
        <c:ser>
          <c:idx val="2"/>
          <c:order val="2"/>
          <c:tx>
            <c:strRef>
              <c:f>'10 Sales by Account and Year'!$N$38</c:f>
              <c:strCache>
                <c:ptCount val="1"/>
                <c:pt idx="0">
                  <c:v>2019</c:v>
                </c:pt>
              </c:strCache>
            </c:strRef>
          </c:tx>
          <c:spPr>
            <a:solidFill>
              <a:schemeClr val="accent1">
                <a:tint val="90000"/>
              </a:schemeClr>
            </a:solidFill>
            <a:ln>
              <a:noFill/>
            </a:ln>
            <a:effectLst/>
          </c:spPr>
          <c:invertIfNegative val="0"/>
          <c:dLbls>
            <c:delete val="1"/>
          </c:dLbls>
          <c:cat>
            <c:strRef>
              <c:f>'10 Sales by Account and Year'!$K$39:$K$53</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Year'!$N$39:$N$53</c:f>
              <c:numCache>
                <c:formatCode>General</c:formatCode>
                <c:ptCount val="10"/>
                <c:pt idx="0">
                  <c:v>7777</c:v>
                </c:pt>
                <c:pt idx="1">
                  <c:v>6582</c:v>
                </c:pt>
                <c:pt idx="2">
                  <c:v>5556</c:v>
                </c:pt>
                <c:pt idx="3">
                  <c:v>7063</c:v>
                </c:pt>
                <c:pt idx="4">
                  <c:v>5188</c:v>
                </c:pt>
                <c:pt idx="5">
                  <c:v>4121</c:v>
                </c:pt>
                <c:pt idx="6">
                  <c:v>4776</c:v>
                </c:pt>
                <c:pt idx="7">
                  <c:v>1810</c:v>
                </c:pt>
                <c:pt idx="8">
                  <c:v>991</c:v>
                </c:pt>
                <c:pt idx="9">
                  <c:v>2897</c:v>
                </c:pt>
              </c:numCache>
            </c:numRef>
          </c:val>
          <c:extLst>
            <c:ext xmlns:c16="http://schemas.microsoft.com/office/drawing/2014/chart" uri="{C3380CC4-5D6E-409C-BE32-E72D297353CC}">
              <c16:uniqueId val="{00000002-1145-4C8A-A043-7B6E351CA37C}"/>
            </c:ext>
          </c:extLst>
        </c:ser>
        <c:ser>
          <c:idx val="3"/>
          <c:order val="3"/>
          <c:tx>
            <c:strRef>
              <c:f>'10 Sales by Account and Year'!$O$38</c:f>
              <c:strCache>
                <c:ptCount val="1"/>
                <c:pt idx="0">
                  <c:v>2020</c:v>
                </c:pt>
              </c:strCache>
            </c:strRef>
          </c:tx>
          <c:spPr>
            <a:solidFill>
              <a:schemeClr val="accent1">
                <a:shade val="90000"/>
              </a:schemeClr>
            </a:solidFill>
            <a:ln>
              <a:noFill/>
            </a:ln>
            <a:effectLst/>
          </c:spPr>
          <c:invertIfNegative val="0"/>
          <c:dLbls>
            <c:delete val="1"/>
          </c:dLbls>
          <c:cat>
            <c:strRef>
              <c:f>'10 Sales by Account and Year'!$K$39:$K$53</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Year'!$O$39:$O$53</c:f>
              <c:numCache>
                <c:formatCode>General</c:formatCode>
                <c:ptCount val="10"/>
                <c:pt idx="0">
                  <c:v>7891</c:v>
                </c:pt>
                <c:pt idx="1">
                  <c:v>9024</c:v>
                </c:pt>
                <c:pt idx="2">
                  <c:v>5202</c:v>
                </c:pt>
                <c:pt idx="3">
                  <c:v>7208</c:v>
                </c:pt>
                <c:pt idx="4">
                  <c:v>3436</c:v>
                </c:pt>
                <c:pt idx="5">
                  <c:v>6210</c:v>
                </c:pt>
                <c:pt idx="6">
                  <c:v>4024</c:v>
                </c:pt>
                <c:pt idx="7">
                  <c:v>6510</c:v>
                </c:pt>
                <c:pt idx="8">
                  <c:v>448</c:v>
                </c:pt>
                <c:pt idx="9">
                  <c:v>4499</c:v>
                </c:pt>
              </c:numCache>
            </c:numRef>
          </c:val>
          <c:extLst>
            <c:ext xmlns:c16="http://schemas.microsoft.com/office/drawing/2014/chart" uri="{C3380CC4-5D6E-409C-BE32-E72D297353CC}">
              <c16:uniqueId val="{00000003-1145-4C8A-A043-7B6E351CA37C}"/>
            </c:ext>
          </c:extLst>
        </c:ser>
        <c:ser>
          <c:idx val="4"/>
          <c:order val="4"/>
          <c:tx>
            <c:strRef>
              <c:f>'10 Sales by Account and Year'!$P$38</c:f>
              <c:strCache>
                <c:ptCount val="1"/>
                <c:pt idx="0">
                  <c:v>2021</c:v>
                </c:pt>
              </c:strCache>
            </c:strRef>
          </c:tx>
          <c:spPr>
            <a:solidFill>
              <a:schemeClr val="accent1">
                <a:shade val="70000"/>
              </a:schemeClr>
            </a:solidFill>
            <a:ln>
              <a:noFill/>
            </a:ln>
            <a:effectLst/>
          </c:spPr>
          <c:invertIfNegative val="0"/>
          <c:dLbls>
            <c:delete val="1"/>
          </c:dLbls>
          <c:cat>
            <c:strRef>
              <c:f>'10 Sales by Account and Year'!$K$39:$K$53</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Year'!$P$39:$P$53</c:f>
              <c:numCache>
                <c:formatCode>General</c:formatCode>
                <c:ptCount val="10"/>
                <c:pt idx="0">
                  <c:v>8758</c:v>
                </c:pt>
                <c:pt idx="1">
                  <c:v>9759</c:v>
                </c:pt>
                <c:pt idx="2">
                  <c:v>2373</c:v>
                </c:pt>
                <c:pt idx="3">
                  <c:v>9093</c:v>
                </c:pt>
                <c:pt idx="4">
                  <c:v>2359</c:v>
                </c:pt>
                <c:pt idx="5">
                  <c:v>6909</c:v>
                </c:pt>
                <c:pt idx="6">
                  <c:v>369</c:v>
                </c:pt>
                <c:pt idx="7">
                  <c:v>9271</c:v>
                </c:pt>
                <c:pt idx="8">
                  <c:v>211</c:v>
                </c:pt>
                <c:pt idx="9">
                  <c:v>9428</c:v>
                </c:pt>
              </c:numCache>
            </c:numRef>
          </c:val>
          <c:extLst>
            <c:ext xmlns:c16="http://schemas.microsoft.com/office/drawing/2014/chart" uri="{C3380CC4-5D6E-409C-BE32-E72D297353CC}">
              <c16:uniqueId val="{00000004-1145-4C8A-A043-7B6E351CA37C}"/>
            </c:ext>
          </c:extLst>
        </c:ser>
        <c:dLbls>
          <c:showLegendKey val="0"/>
          <c:showVal val="1"/>
          <c:showCatName val="0"/>
          <c:showSerName val="0"/>
          <c:showPercent val="0"/>
          <c:showBubbleSize val="0"/>
        </c:dLbls>
        <c:gapWidth val="219"/>
        <c:overlap val="-27"/>
        <c:axId val="1236175519"/>
        <c:axId val="1236172159"/>
      </c:barChart>
      <c:lineChart>
        <c:grouping val="standard"/>
        <c:varyColors val="0"/>
        <c:ser>
          <c:idx val="5"/>
          <c:order val="5"/>
          <c:tx>
            <c:strRef>
              <c:f>'10 Sales by Account and Year'!$Q$38</c:f>
              <c:strCache>
                <c:ptCount val="1"/>
                <c:pt idx="0">
                  <c:v>Total</c:v>
                </c:pt>
              </c:strCache>
            </c:strRef>
          </c:tx>
          <c:spPr>
            <a:ln w="28575" cap="rnd">
              <a:solidFill>
                <a:schemeClr val="accent1">
                  <a:shade val="50000"/>
                </a:schemeClr>
              </a:solidFill>
              <a:round/>
            </a:ln>
            <a:effectLst/>
          </c:spPr>
          <c:marker>
            <c:symbol val="none"/>
          </c:marker>
          <c:dLbls>
            <c:dLbl>
              <c:idx val="0"/>
              <c:layout>
                <c:manualLayout>
                  <c:x val="0"/>
                  <c:y val="-1.60715795249595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145-4C8A-A043-7B6E351CA37C}"/>
                </c:ext>
              </c:extLst>
            </c:dLbl>
            <c:dLbl>
              <c:idx val="1"/>
              <c:layout>
                <c:manualLayout>
                  <c:x val="-1.671686601614706E-2"/>
                  <c:y val="3.53574749549109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145-4C8A-A043-7B6E351CA37C}"/>
                </c:ext>
              </c:extLst>
            </c:dLbl>
            <c:dLbl>
              <c:idx val="2"/>
              <c:layout>
                <c:manualLayout>
                  <c:x val="0"/>
                  <c:y val="-3.535747495491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145-4C8A-A043-7B6E351CA37C}"/>
                </c:ext>
              </c:extLst>
            </c:dLbl>
            <c:dLbl>
              <c:idx val="3"/>
              <c:layout>
                <c:manualLayout>
                  <c:x val="-3.1576302474944445E-2"/>
                  <c:y val="4.82147385748786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145-4C8A-A043-7B6E351CA37C}"/>
                </c:ext>
              </c:extLst>
            </c:dLbl>
            <c:dLbl>
              <c:idx val="4"/>
              <c:layout>
                <c:manualLayout>
                  <c:x val="0"/>
                  <c:y val="-2.57145272399352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145-4C8A-A043-7B6E351CA37C}"/>
                </c:ext>
              </c:extLst>
            </c:dLbl>
            <c:dLbl>
              <c:idx val="5"/>
              <c:layout>
                <c:manualLayout>
                  <c:x val="-9.2871477867483669E-3"/>
                  <c:y val="3.21431590499190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145-4C8A-A043-7B6E351CA37C}"/>
                </c:ext>
              </c:extLst>
            </c:dLbl>
            <c:dLbl>
              <c:idx val="6"/>
              <c:layout>
                <c:manualLayout>
                  <c:x val="7.4297182293986252E-3"/>
                  <c:y val="-2.57145272399352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145-4C8A-A043-7B6E351CA37C}"/>
                </c:ext>
              </c:extLst>
            </c:dLbl>
            <c:dLbl>
              <c:idx val="7"/>
              <c:layout>
                <c:manualLayout>
                  <c:x val="-1.1144577344098039E-2"/>
                  <c:y val="4.178610676489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145-4C8A-A043-7B6E351CA37C}"/>
                </c:ext>
              </c:extLst>
            </c:dLbl>
            <c:dLbl>
              <c:idx val="8"/>
              <c:layout>
                <c:manualLayout>
                  <c:x val="0"/>
                  <c:y val="-2.89288431449271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145-4C8A-A043-7B6E351CA37C}"/>
                </c:ext>
              </c:extLst>
            </c:dLbl>
            <c:dLbl>
              <c:idx val="9"/>
              <c:layout>
                <c:manualLayout>
                  <c:x val="0"/>
                  <c:y val="4.82147385748786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145-4C8A-A043-7B6E351CA37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Sales by Account and Year'!$K$39:$K$53</c:f>
              <c:strCache>
                <c:ptCount val="10"/>
                <c:pt idx="0">
                  <c:v>SB 6</c:v>
                </c:pt>
                <c:pt idx="1">
                  <c:v>SB 8</c:v>
                </c:pt>
                <c:pt idx="2">
                  <c:v>SB 9</c:v>
                </c:pt>
                <c:pt idx="3">
                  <c:v>SB 1</c:v>
                </c:pt>
                <c:pt idx="4">
                  <c:v>SB 11</c:v>
                </c:pt>
                <c:pt idx="5">
                  <c:v>SB 2</c:v>
                </c:pt>
                <c:pt idx="6">
                  <c:v>SB 15</c:v>
                </c:pt>
                <c:pt idx="7">
                  <c:v>SB 14</c:v>
                </c:pt>
                <c:pt idx="8">
                  <c:v>SB 7</c:v>
                </c:pt>
                <c:pt idx="9">
                  <c:v>SB 4</c:v>
                </c:pt>
              </c:strCache>
            </c:strRef>
          </c:cat>
          <c:val>
            <c:numRef>
              <c:f>'10 Sales by Account and Year'!$Q$39:$Q$53</c:f>
              <c:numCache>
                <c:formatCode>General</c:formatCode>
                <c:ptCount val="10"/>
                <c:pt idx="0">
                  <c:v>32872</c:v>
                </c:pt>
                <c:pt idx="1">
                  <c:v>31745</c:v>
                </c:pt>
                <c:pt idx="2">
                  <c:v>30946</c:v>
                </c:pt>
                <c:pt idx="3">
                  <c:v>30734</c:v>
                </c:pt>
                <c:pt idx="4">
                  <c:v>25089</c:v>
                </c:pt>
                <c:pt idx="5">
                  <c:v>23830</c:v>
                </c:pt>
                <c:pt idx="6">
                  <c:v>23066</c:v>
                </c:pt>
                <c:pt idx="7">
                  <c:v>19766</c:v>
                </c:pt>
                <c:pt idx="8">
                  <c:v>19401</c:v>
                </c:pt>
                <c:pt idx="9">
                  <c:v>18981</c:v>
                </c:pt>
              </c:numCache>
            </c:numRef>
          </c:val>
          <c:smooth val="0"/>
          <c:extLst>
            <c:ext xmlns:c16="http://schemas.microsoft.com/office/drawing/2014/chart" uri="{C3380CC4-5D6E-409C-BE32-E72D297353CC}">
              <c16:uniqueId val="{00000005-1145-4C8A-A043-7B6E351CA37C}"/>
            </c:ext>
          </c:extLst>
        </c:ser>
        <c:dLbls>
          <c:showLegendKey val="0"/>
          <c:showVal val="1"/>
          <c:showCatName val="0"/>
          <c:showSerName val="0"/>
          <c:showPercent val="0"/>
          <c:showBubbleSize val="0"/>
        </c:dLbls>
        <c:marker val="1"/>
        <c:smooth val="0"/>
        <c:axId val="1236175519"/>
        <c:axId val="1236172159"/>
      </c:lineChart>
      <c:catAx>
        <c:axId val="12361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72159"/>
        <c:crosses val="autoZero"/>
        <c:auto val="1"/>
        <c:lblAlgn val="ctr"/>
        <c:lblOffset val="100"/>
        <c:noMultiLvlLbl val="0"/>
      </c:catAx>
      <c:valAx>
        <c:axId val="1236172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75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gradFill>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1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6.xml"/><Relationship Id="rId5" Type="http://schemas.openxmlformats.org/officeDocument/2006/relationships/image" Target="../media/image5.svg"/><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114300</xdr:colOff>
      <xdr:row>21</xdr:row>
      <xdr:rowOff>99060</xdr:rowOff>
    </xdr:from>
    <xdr:to>
      <xdr:col>7</xdr:col>
      <xdr:colOff>190500</xdr:colOff>
      <xdr:row>36</xdr:row>
      <xdr:rowOff>91440</xdr:rowOff>
    </xdr:to>
    <xdr:graphicFrame macro="">
      <xdr:nvGraphicFramePr>
        <xdr:cNvPr id="2" name="Chart 1">
          <a:extLst>
            <a:ext uri="{FF2B5EF4-FFF2-40B4-BE49-F238E27FC236}">
              <a16:creationId xmlns:a16="http://schemas.microsoft.com/office/drawing/2014/main" id="{D74F8F60-49BA-3C2D-9541-FD1ADA160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10514</xdr:colOff>
      <xdr:row>34</xdr:row>
      <xdr:rowOff>164077</xdr:rowOff>
    </xdr:from>
    <xdr:to>
      <xdr:col>15</xdr:col>
      <xdr:colOff>197935</xdr:colOff>
      <xdr:row>50</xdr:row>
      <xdr:rowOff>77129</xdr:rowOff>
    </xdr:to>
    <xdr:sp macro="" textlink="">
      <xdr:nvSpPr>
        <xdr:cNvPr id="5" name="Rectangle: Rounded Corners 4">
          <a:extLst>
            <a:ext uri="{FF2B5EF4-FFF2-40B4-BE49-F238E27FC236}">
              <a16:creationId xmlns:a16="http://schemas.microsoft.com/office/drawing/2014/main" id="{602FDC81-51DC-D4BE-8D3A-827590FEE903}"/>
            </a:ext>
          </a:extLst>
        </xdr:cNvPr>
        <xdr:cNvSpPr/>
      </xdr:nvSpPr>
      <xdr:spPr>
        <a:xfrm>
          <a:off x="5753392" y="6483101"/>
          <a:ext cx="4480641" cy="2886711"/>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351324</xdr:colOff>
      <xdr:row>35</xdr:row>
      <xdr:rowOff>70183</xdr:rowOff>
    </xdr:from>
    <xdr:to>
      <xdr:col>14</xdr:col>
      <xdr:colOff>280738</xdr:colOff>
      <xdr:row>49</xdr:row>
      <xdr:rowOff>60158</xdr:rowOff>
    </xdr:to>
    <xdr:graphicFrame macro="">
      <xdr:nvGraphicFramePr>
        <xdr:cNvPr id="3" name="Chart 2">
          <a:extLst>
            <a:ext uri="{FF2B5EF4-FFF2-40B4-BE49-F238E27FC236}">
              <a16:creationId xmlns:a16="http://schemas.microsoft.com/office/drawing/2014/main" id="{1AB59E96-5F20-588C-B861-86FC9CB87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54542</xdr:colOff>
      <xdr:row>36</xdr:row>
      <xdr:rowOff>161252</xdr:rowOff>
    </xdr:from>
    <xdr:to>
      <xdr:col>14</xdr:col>
      <xdr:colOff>321241</xdr:colOff>
      <xdr:row>39</xdr:row>
      <xdr:rowOff>29864</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C8179982-09B4-2B3E-B0FA-8C2D57DD4D8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411226" y="6658305"/>
              <a:ext cx="3324726" cy="410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396240</xdr:colOff>
      <xdr:row>11</xdr:row>
      <xdr:rowOff>116840</xdr:rowOff>
    </xdr:from>
    <xdr:to>
      <xdr:col>12</xdr:col>
      <xdr:colOff>508000</xdr:colOff>
      <xdr:row>31</xdr:row>
      <xdr:rowOff>40640</xdr:rowOff>
    </xdr:to>
    <xdr:graphicFrame macro="">
      <xdr:nvGraphicFramePr>
        <xdr:cNvPr id="3" name="Chart 2">
          <a:extLst>
            <a:ext uri="{FF2B5EF4-FFF2-40B4-BE49-F238E27FC236}">
              <a16:creationId xmlns:a16="http://schemas.microsoft.com/office/drawing/2014/main" id="{B05FD53A-F48E-25BD-7E2E-E51112B5A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563880</xdr:colOff>
      <xdr:row>13</xdr:row>
      <xdr:rowOff>121921</xdr:rowOff>
    </xdr:from>
    <xdr:to>
      <xdr:col>12</xdr:col>
      <xdr:colOff>426720</xdr:colOff>
      <xdr:row>15</xdr:row>
      <xdr:rowOff>144780</xdr:rowOff>
    </xdr:to>
    <mc:AlternateContent xmlns:mc="http://schemas.openxmlformats.org/markup-compatibility/2006" xmlns:a14="http://schemas.microsoft.com/office/drawing/2010/main">
      <mc:Choice Requires="a14">
        <xdr:graphicFrame macro="">
          <xdr:nvGraphicFramePr>
            <xdr:cNvPr id="4" name="Account Type">
              <a:extLst>
                <a:ext uri="{FF2B5EF4-FFF2-40B4-BE49-F238E27FC236}">
                  <a16:creationId xmlns:a16="http://schemas.microsoft.com/office/drawing/2014/main" id="{FF4DE372-2C3E-6DCB-EC7B-C50910AEA99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3802380" y="2499361"/>
              <a:ext cx="577596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101600</xdr:colOff>
      <xdr:row>44</xdr:row>
      <xdr:rowOff>91440</xdr:rowOff>
    </xdr:from>
    <xdr:to>
      <xdr:col>11</xdr:col>
      <xdr:colOff>71120</xdr:colOff>
      <xdr:row>64</xdr:row>
      <xdr:rowOff>111760</xdr:rowOff>
    </xdr:to>
    <xdr:sp macro="" textlink="">
      <xdr:nvSpPr>
        <xdr:cNvPr id="2" name="Rectangle: Rounded Corners 1">
          <a:extLst>
            <a:ext uri="{FF2B5EF4-FFF2-40B4-BE49-F238E27FC236}">
              <a16:creationId xmlns:a16="http://schemas.microsoft.com/office/drawing/2014/main" id="{95FCF182-7A21-F7B8-D0CF-1E779CFA6A8F}"/>
            </a:ext>
          </a:extLst>
        </xdr:cNvPr>
        <xdr:cNvSpPr/>
      </xdr:nvSpPr>
      <xdr:spPr>
        <a:xfrm>
          <a:off x="2966720" y="8138160"/>
          <a:ext cx="5872480" cy="367792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493691</xdr:colOff>
      <xdr:row>0</xdr:row>
      <xdr:rowOff>118056</xdr:rowOff>
    </xdr:from>
    <xdr:to>
      <xdr:col>22</xdr:col>
      <xdr:colOff>386367</xdr:colOff>
      <xdr:row>26</xdr:row>
      <xdr:rowOff>96592</xdr:rowOff>
    </xdr:to>
    <xdr:graphicFrame macro="">
      <xdr:nvGraphicFramePr>
        <xdr:cNvPr id="2" name="Chart 1">
          <a:extLst>
            <a:ext uri="{FF2B5EF4-FFF2-40B4-BE49-F238E27FC236}">
              <a16:creationId xmlns:a16="http://schemas.microsoft.com/office/drawing/2014/main" id="{4713BC97-DC2C-F4DB-A624-5772182F1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321973</xdr:colOff>
      <xdr:row>2</xdr:row>
      <xdr:rowOff>153154</xdr:rowOff>
    </xdr:from>
    <xdr:to>
      <xdr:col>21</xdr:col>
      <xdr:colOff>429297</xdr:colOff>
      <xdr:row>6</xdr:row>
      <xdr:rowOff>96592</xdr:rowOff>
    </xdr:to>
    <mc:AlternateContent xmlns:mc="http://schemas.openxmlformats.org/markup-compatibility/2006" xmlns:a14="http://schemas.microsoft.com/office/drawing/2010/main">
      <mc:Choice Requires="a14">
        <xdr:graphicFrame macro="">
          <xdr:nvGraphicFramePr>
            <xdr:cNvPr id="3" name="Account Type 1">
              <a:extLst>
                <a:ext uri="{FF2B5EF4-FFF2-40B4-BE49-F238E27FC236}">
                  <a16:creationId xmlns:a16="http://schemas.microsoft.com/office/drawing/2014/main" id="{EDEBDCFB-4A4E-53B6-EF8B-73C009228163}"/>
                </a:ext>
              </a:extLst>
            </xdr:cNvPr>
            <xdr:cNvGraphicFramePr/>
          </xdr:nvGraphicFramePr>
          <xdr:xfrm>
            <a:off x="0" y="0"/>
            <a:ext cx="0" cy="0"/>
          </xdr:xfrm>
          <a:graphic>
            <a:graphicData uri="http://schemas.microsoft.com/office/drawing/2010/slicer">
              <sle:slicer xmlns:sle="http://schemas.microsoft.com/office/drawing/2010/slicer" name="Account Type 1"/>
            </a:graphicData>
          </a:graphic>
        </xdr:graphicFrame>
      </mc:Choice>
      <mc:Fallback xmlns="">
        <xdr:sp macro="" textlink="">
          <xdr:nvSpPr>
            <xdr:cNvPr id="0" name=""/>
            <xdr:cNvSpPr>
              <a:spLocks noTextEdit="1"/>
            </xdr:cNvSpPr>
          </xdr:nvSpPr>
          <xdr:spPr>
            <a:xfrm>
              <a:off x="8521522" y="518055"/>
              <a:ext cx="6836536" cy="673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359879</xdr:colOff>
      <xdr:row>15</xdr:row>
      <xdr:rowOff>62829</xdr:rowOff>
    </xdr:from>
    <xdr:to>
      <xdr:col>16</xdr:col>
      <xdr:colOff>374316</xdr:colOff>
      <xdr:row>42</xdr:row>
      <xdr:rowOff>187156</xdr:rowOff>
    </xdr:to>
    <xdr:graphicFrame macro="">
      <xdr:nvGraphicFramePr>
        <xdr:cNvPr id="2" name="Chart 1">
          <a:extLst>
            <a:ext uri="{FF2B5EF4-FFF2-40B4-BE49-F238E27FC236}">
              <a16:creationId xmlns:a16="http://schemas.microsoft.com/office/drawing/2014/main" id="{E9135244-0768-93E7-5A68-20EBC1290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30480</xdr:colOff>
      <xdr:row>12</xdr:row>
      <xdr:rowOff>0</xdr:rowOff>
    </xdr:from>
    <xdr:to>
      <xdr:col>8</xdr:col>
      <xdr:colOff>312420</xdr:colOff>
      <xdr:row>26</xdr:row>
      <xdr:rowOff>76200</xdr:rowOff>
    </xdr:to>
    <xdr:graphicFrame macro="">
      <xdr:nvGraphicFramePr>
        <xdr:cNvPr id="2" name="Chart 1">
          <a:extLst>
            <a:ext uri="{FF2B5EF4-FFF2-40B4-BE49-F238E27FC236}">
              <a16:creationId xmlns:a16="http://schemas.microsoft.com/office/drawing/2014/main" id="{20692BD9-EE17-FEFB-292C-52A83F231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441960</xdr:colOff>
      <xdr:row>15</xdr:row>
      <xdr:rowOff>83820</xdr:rowOff>
    </xdr:from>
    <xdr:to>
      <xdr:col>8</xdr:col>
      <xdr:colOff>190500</xdr:colOff>
      <xdr:row>25</xdr:row>
      <xdr:rowOff>30479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C2BDCD57-9BF2-E731-620E-187E7B059F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87240" y="2827020"/>
              <a:ext cx="1577340" cy="1775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17</xdr:col>
      <xdr:colOff>597242</xdr:colOff>
      <xdr:row>2</xdr:row>
      <xdr:rowOff>41788</xdr:rowOff>
    </xdr:from>
    <xdr:to>
      <xdr:col>28</xdr:col>
      <xdr:colOff>545756</xdr:colOff>
      <xdr:row>24</xdr:row>
      <xdr:rowOff>102973</xdr:rowOff>
    </xdr:to>
    <xdr:graphicFrame macro="">
      <xdr:nvGraphicFramePr>
        <xdr:cNvPr id="2" name="Chart 1">
          <a:extLst>
            <a:ext uri="{FF2B5EF4-FFF2-40B4-BE49-F238E27FC236}">
              <a16:creationId xmlns:a16="http://schemas.microsoft.com/office/drawing/2014/main" id="{6EBA0B30-A4EF-3E29-ABB7-8AF49CCAF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602332</xdr:colOff>
      <xdr:row>25</xdr:row>
      <xdr:rowOff>84114</xdr:rowOff>
    </xdr:from>
    <xdr:to>
      <xdr:col>29</xdr:col>
      <xdr:colOff>25336</xdr:colOff>
      <xdr:row>45</xdr:row>
      <xdr:rowOff>156195</xdr:rowOff>
    </xdr:to>
    <xdr:graphicFrame macro="">
      <xdr:nvGraphicFramePr>
        <xdr:cNvPr id="3" name="Chart 2">
          <a:extLst>
            <a:ext uri="{FF2B5EF4-FFF2-40B4-BE49-F238E27FC236}">
              <a16:creationId xmlns:a16="http://schemas.microsoft.com/office/drawing/2014/main" id="{EACE332E-7D89-A8A2-D650-DAB28CF58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473674</xdr:colOff>
      <xdr:row>48</xdr:row>
      <xdr:rowOff>0</xdr:rowOff>
    </xdr:from>
    <xdr:to>
      <xdr:col>28</xdr:col>
      <xdr:colOff>504566</xdr:colOff>
      <xdr:row>75</xdr:row>
      <xdr:rowOff>85618</xdr:rowOff>
    </xdr:to>
    <xdr:graphicFrame macro="">
      <xdr:nvGraphicFramePr>
        <xdr:cNvPr id="4" name="Chart 3">
          <a:extLst>
            <a:ext uri="{FF2B5EF4-FFF2-40B4-BE49-F238E27FC236}">
              <a16:creationId xmlns:a16="http://schemas.microsoft.com/office/drawing/2014/main" id="{6F6209B7-FC48-8913-B763-84E4DAFB0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348604</xdr:colOff>
      <xdr:row>79</xdr:row>
      <xdr:rowOff>61785</xdr:rowOff>
    </xdr:from>
    <xdr:to>
      <xdr:col>28</xdr:col>
      <xdr:colOff>513709</xdr:colOff>
      <xdr:row>99</xdr:row>
      <xdr:rowOff>144163</xdr:rowOff>
    </xdr:to>
    <xdr:graphicFrame macro="">
      <xdr:nvGraphicFramePr>
        <xdr:cNvPr id="5" name="Chart 4">
          <a:extLst>
            <a:ext uri="{FF2B5EF4-FFF2-40B4-BE49-F238E27FC236}">
              <a16:creationId xmlns:a16="http://schemas.microsoft.com/office/drawing/2014/main" id="{47749B34-31A2-EC00-8A62-C591249BD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664027</xdr:colOff>
      <xdr:row>110</xdr:row>
      <xdr:rowOff>38100</xdr:rowOff>
    </xdr:from>
    <xdr:to>
      <xdr:col>22</xdr:col>
      <xdr:colOff>116741</xdr:colOff>
      <xdr:row>130</xdr:row>
      <xdr:rowOff>14097</xdr:rowOff>
    </xdr:to>
    <xdr:graphicFrame macro="">
      <xdr:nvGraphicFramePr>
        <xdr:cNvPr id="11" name="Chart 10">
          <a:extLst>
            <a:ext uri="{FF2B5EF4-FFF2-40B4-BE49-F238E27FC236}">
              <a16:creationId xmlns:a16="http://schemas.microsoft.com/office/drawing/2014/main" id="{54AF18E5-B889-B79F-FCA3-F6BC8209B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596347</xdr:colOff>
      <xdr:row>132</xdr:row>
      <xdr:rowOff>80615</xdr:rowOff>
    </xdr:from>
    <xdr:to>
      <xdr:col>22</xdr:col>
      <xdr:colOff>49061</xdr:colOff>
      <xdr:row>152</xdr:row>
      <xdr:rowOff>60182</xdr:rowOff>
    </xdr:to>
    <xdr:graphicFrame macro="">
      <xdr:nvGraphicFramePr>
        <xdr:cNvPr id="13" name="Chart 12">
          <a:extLst>
            <a:ext uri="{FF2B5EF4-FFF2-40B4-BE49-F238E27FC236}">
              <a16:creationId xmlns:a16="http://schemas.microsoft.com/office/drawing/2014/main" id="{E7D9819E-1CC1-9EE6-2761-AFDB73723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606164</xdr:colOff>
      <xdr:row>154</xdr:row>
      <xdr:rowOff>92885</xdr:rowOff>
    </xdr:from>
    <xdr:to>
      <xdr:col>22</xdr:col>
      <xdr:colOff>58878</xdr:colOff>
      <xdr:row>174</xdr:row>
      <xdr:rowOff>72453</xdr:rowOff>
    </xdr:to>
    <xdr:graphicFrame macro="">
      <xdr:nvGraphicFramePr>
        <xdr:cNvPr id="14" name="Chart 13">
          <a:extLst>
            <a:ext uri="{FF2B5EF4-FFF2-40B4-BE49-F238E27FC236}">
              <a16:creationId xmlns:a16="http://schemas.microsoft.com/office/drawing/2014/main" id="{D5EDEFFD-C7FF-526D-2240-F7DB6C001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610746</xdr:colOff>
      <xdr:row>176</xdr:row>
      <xdr:rowOff>52300</xdr:rowOff>
    </xdr:from>
    <xdr:to>
      <xdr:col>22</xdr:col>
      <xdr:colOff>63460</xdr:colOff>
      <xdr:row>196</xdr:row>
      <xdr:rowOff>31867</xdr:rowOff>
    </xdr:to>
    <xdr:graphicFrame macro="">
      <xdr:nvGraphicFramePr>
        <xdr:cNvPr id="15" name="Chart 14">
          <a:extLst>
            <a:ext uri="{FF2B5EF4-FFF2-40B4-BE49-F238E27FC236}">
              <a16:creationId xmlns:a16="http://schemas.microsoft.com/office/drawing/2014/main" id="{F694C28A-1690-2F4C-6626-D30107E0A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15875</xdr:colOff>
      <xdr:row>0</xdr:row>
      <xdr:rowOff>0</xdr:rowOff>
    </xdr:from>
    <xdr:to>
      <xdr:col>7</xdr:col>
      <xdr:colOff>277719</xdr:colOff>
      <xdr:row>10</xdr:row>
      <xdr:rowOff>142875</xdr:rowOff>
    </xdr:to>
    <xdr:pic>
      <xdr:nvPicPr>
        <xdr:cNvPr id="7" name="Picture 6">
          <a:extLst>
            <a:ext uri="{FF2B5EF4-FFF2-40B4-BE49-F238E27FC236}">
              <a16:creationId xmlns:a16="http://schemas.microsoft.com/office/drawing/2014/main" id="{3AC737BA-DF82-488F-9677-B5E35A35448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119" t="6004" r="14171" b="70982"/>
        <a:stretch/>
      </xdr:blipFill>
      <xdr:spPr>
        <a:xfrm>
          <a:off x="15875" y="0"/>
          <a:ext cx="4563457" cy="1863520"/>
        </a:xfrm>
        <a:prstGeom prst="rect">
          <a:avLst/>
        </a:prstGeom>
      </xdr:spPr>
    </xdr:pic>
    <xdr:clientData/>
  </xdr:twoCellAnchor>
  <xdr:twoCellAnchor>
    <xdr:from>
      <xdr:col>7</xdr:col>
      <xdr:colOff>524934</xdr:colOff>
      <xdr:row>4</xdr:row>
      <xdr:rowOff>32325</xdr:rowOff>
    </xdr:from>
    <xdr:to>
      <xdr:col>43</xdr:col>
      <xdr:colOff>279400</xdr:colOff>
      <xdr:row>11</xdr:row>
      <xdr:rowOff>69273</xdr:rowOff>
    </xdr:to>
    <xdr:sp macro="" textlink="">
      <xdr:nvSpPr>
        <xdr:cNvPr id="8" name="TextBox 7">
          <a:extLst>
            <a:ext uri="{FF2B5EF4-FFF2-40B4-BE49-F238E27FC236}">
              <a16:creationId xmlns:a16="http://schemas.microsoft.com/office/drawing/2014/main" id="{E6C92F97-C761-A551-7BA3-0D3F181205D3}"/>
            </a:ext>
          </a:extLst>
        </xdr:cNvPr>
        <xdr:cNvSpPr txBox="1"/>
      </xdr:nvSpPr>
      <xdr:spPr>
        <a:xfrm>
          <a:off x="4792134" y="743525"/>
          <a:ext cx="21700066" cy="128154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7</xdr:col>
      <xdr:colOff>182880</xdr:colOff>
      <xdr:row>0</xdr:row>
      <xdr:rowOff>72104</xdr:rowOff>
    </xdr:from>
    <xdr:ext cx="29839920" cy="1870364"/>
    <xdr:sp macro="" textlink="">
      <xdr:nvSpPr>
        <xdr:cNvPr id="9" name="Rectangle 8">
          <a:extLst>
            <a:ext uri="{FF2B5EF4-FFF2-40B4-BE49-F238E27FC236}">
              <a16:creationId xmlns:a16="http://schemas.microsoft.com/office/drawing/2014/main" id="{7A28BB1A-8FAC-0A8D-F79A-4FA4AF6E3EF6}"/>
            </a:ext>
          </a:extLst>
        </xdr:cNvPr>
        <xdr:cNvSpPr/>
      </xdr:nvSpPr>
      <xdr:spPr>
        <a:xfrm>
          <a:off x="4450080" y="72104"/>
          <a:ext cx="29839920" cy="1870364"/>
        </a:xfrm>
        <a:prstGeom prst="rect">
          <a:avLst/>
        </a:prstGeom>
        <a:noFill/>
      </xdr:spPr>
      <xdr:txBody>
        <a:bodyPr wrap="square" lIns="91440" tIns="45720" rIns="91440" bIns="45720" anchor="ctr">
          <a:no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6600" b="1" cap="none" spc="0">
              <a:ln/>
              <a:solidFill>
                <a:schemeClr val="accent1">
                  <a:lumMod val="50000"/>
                </a:schemeClr>
              </a:solidFill>
              <a:effectLst/>
            </a:rPr>
            <a:t>Sales</a:t>
          </a:r>
          <a:r>
            <a:rPr lang="en-US" sz="6600" b="1" cap="none" spc="0" baseline="0">
              <a:ln/>
              <a:solidFill>
                <a:schemeClr val="accent1">
                  <a:lumMod val="50000"/>
                </a:schemeClr>
              </a:solidFill>
              <a:effectLst/>
            </a:rPr>
            <a:t> Performance &amp; Growth Analysis Dashboard (2017-2021)</a:t>
          </a:r>
          <a:endParaRPr lang="en-US" sz="6600" b="1" cap="none" spc="0">
            <a:ln/>
            <a:solidFill>
              <a:schemeClr val="accent1">
                <a:lumMod val="50000"/>
              </a:schemeClr>
            </a:solidFill>
            <a:effectLst/>
          </a:endParaRPr>
        </a:p>
      </xdr:txBody>
    </xdr:sp>
    <xdr:clientData/>
  </xdr:oneCellAnchor>
  <xdr:twoCellAnchor>
    <xdr:from>
      <xdr:col>0</xdr:col>
      <xdr:colOff>342900</xdr:colOff>
      <xdr:row>10</xdr:row>
      <xdr:rowOff>121919</xdr:rowOff>
    </xdr:from>
    <xdr:to>
      <xdr:col>13</xdr:col>
      <xdr:colOff>198120</xdr:colOff>
      <xdr:row>23</xdr:row>
      <xdr:rowOff>171081</xdr:rowOff>
    </xdr:to>
    <xdr:sp macro="" textlink="">
      <xdr:nvSpPr>
        <xdr:cNvPr id="13" name="Rectangle: Rounded Corners 12">
          <a:extLst>
            <a:ext uri="{FF2B5EF4-FFF2-40B4-BE49-F238E27FC236}">
              <a16:creationId xmlns:a16="http://schemas.microsoft.com/office/drawing/2014/main" id="{D39917E3-7898-EF2D-63D2-4DE63C73B8CD}"/>
            </a:ext>
          </a:extLst>
        </xdr:cNvPr>
        <xdr:cNvSpPr/>
      </xdr:nvSpPr>
      <xdr:spPr>
        <a:xfrm>
          <a:off x="342900" y="2026919"/>
          <a:ext cx="7780020" cy="2525662"/>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253672</xdr:colOff>
      <xdr:row>14</xdr:row>
      <xdr:rowOff>153383</xdr:rowOff>
    </xdr:from>
    <xdr:to>
      <xdr:col>2</xdr:col>
      <xdr:colOff>548640</xdr:colOff>
      <xdr:row>20</xdr:row>
      <xdr:rowOff>35396</xdr:rowOff>
    </xdr:to>
    <xdr:pic>
      <xdr:nvPicPr>
        <xdr:cNvPr id="12" name="Graphic 11" descr="User">
          <a:extLst>
            <a:ext uri="{FF2B5EF4-FFF2-40B4-BE49-F238E27FC236}">
              <a16:creationId xmlns:a16="http://schemas.microsoft.com/office/drawing/2014/main" id="{E9CB2070-1916-3C46-F0E6-A9D2AEA20F6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63272" y="2713703"/>
          <a:ext cx="904568" cy="979293"/>
        </a:xfrm>
        <a:prstGeom prst="rect">
          <a:avLst/>
        </a:prstGeom>
      </xdr:spPr>
    </xdr:pic>
    <xdr:clientData/>
  </xdr:twoCellAnchor>
  <xdr:oneCellAnchor>
    <xdr:from>
      <xdr:col>3</xdr:col>
      <xdr:colOff>501447</xdr:colOff>
      <xdr:row>12</xdr:row>
      <xdr:rowOff>128801</xdr:rowOff>
    </xdr:from>
    <xdr:ext cx="4596580" cy="2286000"/>
    <xdr:sp macro="" textlink="">
      <xdr:nvSpPr>
        <xdr:cNvPr id="14" name="TextBox 13">
          <a:extLst>
            <a:ext uri="{FF2B5EF4-FFF2-40B4-BE49-F238E27FC236}">
              <a16:creationId xmlns:a16="http://schemas.microsoft.com/office/drawing/2014/main" id="{D8ADA6A6-2184-D1AB-4BA6-63D658D3DE42}"/>
            </a:ext>
          </a:extLst>
        </xdr:cNvPr>
        <xdr:cNvSpPr txBox="1"/>
      </xdr:nvSpPr>
      <xdr:spPr>
        <a:xfrm>
          <a:off x="2330247" y="2323361"/>
          <a:ext cx="4596580" cy="228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5000" b="1"/>
            <a:t>Total Accounts</a:t>
          </a:r>
        </a:p>
        <a:p>
          <a:pPr algn="ctr"/>
          <a:r>
            <a:rPr lang="en-US" sz="5000" b="1"/>
            <a:t>60</a:t>
          </a:r>
        </a:p>
      </xdr:txBody>
    </xdr:sp>
    <xdr:clientData/>
  </xdr:oneCellAnchor>
  <xdr:twoCellAnchor>
    <xdr:from>
      <xdr:col>14</xdr:col>
      <xdr:colOff>41296</xdr:colOff>
      <xdr:row>10</xdr:row>
      <xdr:rowOff>56044</xdr:rowOff>
    </xdr:from>
    <xdr:to>
      <xdr:col>27</xdr:col>
      <xdr:colOff>163216</xdr:colOff>
      <xdr:row>23</xdr:row>
      <xdr:rowOff>116022</xdr:rowOff>
    </xdr:to>
    <xdr:sp macro="" textlink="">
      <xdr:nvSpPr>
        <xdr:cNvPr id="16" name="Rectangle: Rounded Corners 15">
          <a:extLst>
            <a:ext uri="{FF2B5EF4-FFF2-40B4-BE49-F238E27FC236}">
              <a16:creationId xmlns:a16="http://schemas.microsoft.com/office/drawing/2014/main" id="{10CADF67-FFBD-4F89-BEE0-E8D526133F90}"/>
            </a:ext>
          </a:extLst>
        </xdr:cNvPr>
        <xdr:cNvSpPr/>
      </xdr:nvSpPr>
      <xdr:spPr>
        <a:xfrm>
          <a:off x="8575696" y="1884844"/>
          <a:ext cx="8046720" cy="2437418"/>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16</xdr:col>
      <xdr:colOff>58996</xdr:colOff>
      <xdr:row>12</xdr:row>
      <xdr:rowOff>43260</xdr:rowOff>
    </xdr:from>
    <xdr:ext cx="6563030" cy="1720645"/>
    <xdr:sp macro="" textlink="">
      <xdr:nvSpPr>
        <xdr:cNvPr id="17" name="TextBox 16">
          <a:extLst>
            <a:ext uri="{FF2B5EF4-FFF2-40B4-BE49-F238E27FC236}">
              <a16:creationId xmlns:a16="http://schemas.microsoft.com/office/drawing/2014/main" id="{F3A23B69-26FA-4B0D-8409-137C32F9045C}"/>
            </a:ext>
          </a:extLst>
        </xdr:cNvPr>
        <xdr:cNvSpPr txBox="1"/>
      </xdr:nvSpPr>
      <xdr:spPr>
        <a:xfrm>
          <a:off x="9812596" y="2237820"/>
          <a:ext cx="6563030" cy="1720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5000" b="1"/>
            <a:t>Total Unit</a:t>
          </a:r>
          <a:r>
            <a:rPr lang="en-US" sz="5000" b="1" baseline="0"/>
            <a:t> Sales</a:t>
          </a:r>
        </a:p>
        <a:p>
          <a:pPr algn="ctr"/>
          <a:r>
            <a:rPr lang="en-US" sz="5000" b="1"/>
            <a:t>1480848</a:t>
          </a:r>
        </a:p>
        <a:p>
          <a:pPr algn="ctr"/>
          <a:endParaRPr lang="en-US" sz="5000" b="1"/>
        </a:p>
      </xdr:txBody>
    </xdr:sp>
    <xdr:clientData/>
  </xdr:oneCellAnchor>
  <xdr:twoCellAnchor editAs="oneCell">
    <xdr:from>
      <xdr:col>15</xdr:col>
      <xdr:colOff>361826</xdr:colOff>
      <xdr:row>14</xdr:row>
      <xdr:rowOff>18681</xdr:rowOff>
    </xdr:from>
    <xdr:to>
      <xdr:col>17</xdr:col>
      <xdr:colOff>52109</xdr:colOff>
      <xdr:row>19</xdr:row>
      <xdr:rowOff>72758</xdr:rowOff>
    </xdr:to>
    <xdr:pic>
      <xdr:nvPicPr>
        <xdr:cNvPr id="19" name="Graphic 18" descr="Coins">
          <a:extLst>
            <a:ext uri="{FF2B5EF4-FFF2-40B4-BE49-F238E27FC236}">
              <a16:creationId xmlns:a16="http://schemas.microsoft.com/office/drawing/2014/main" id="{DF3A2F83-3B0F-2C87-D6AD-7DC3F675831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505826" y="2579001"/>
          <a:ext cx="909483" cy="968477"/>
        </a:xfrm>
        <a:prstGeom prst="rect">
          <a:avLst/>
        </a:prstGeom>
      </xdr:spPr>
    </xdr:pic>
    <xdr:clientData/>
  </xdr:twoCellAnchor>
  <xdr:twoCellAnchor>
    <xdr:from>
      <xdr:col>28</xdr:col>
      <xdr:colOff>30480</xdr:colOff>
      <xdr:row>9</xdr:row>
      <xdr:rowOff>177964</xdr:rowOff>
    </xdr:from>
    <xdr:to>
      <xdr:col>41</xdr:col>
      <xdr:colOff>152401</xdr:colOff>
      <xdr:row>23</xdr:row>
      <xdr:rowOff>55062</xdr:rowOff>
    </xdr:to>
    <xdr:sp macro="" textlink="">
      <xdr:nvSpPr>
        <xdr:cNvPr id="20" name="Rectangle: Rounded Corners 19">
          <a:extLst>
            <a:ext uri="{FF2B5EF4-FFF2-40B4-BE49-F238E27FC236}">
              <a16:creationId xmlns:a16="http://schemas.microsoft.com/office/drawing/2014/main" id="{90EFC720-AF1B-4810-9B2B-74160583CD25}"/>
            </a:ext>
          </a:extLst>
        </xdr:cNvPr>
        <xdr:cNvSpPr/>
      </xdr:nvSpPr>
      <xdr:spPr>
        <a:xfrm>
          <a:off x="17099280" y="1823884"/>
          <a:ext cx="8046721" cy="2437418"/>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30</xdr:col>
      <xdr:colOff>545934</xdr:colOff>
      <xdr:row>12</xdr:row>
      <xdr:rowOff>19663</xdr:rowOff>
    </xdr:from>
    <xdr:ext cx="5948517" cy="1720645"/>
    <xdr:sp macro="" textlink="">
      <xdr:nvSpPr>
        <xdr:cNvPr id="21" name="TextBox 20">
          <a:extLst>
            <a:ext uri="{FF2B5EF4-FFF2-40B4-BE49-F238E27FC236}">
              <a16:creationId xmlns:a16="http://schemas.microsoft.com/office/drawing/2014/main" id="{84840721-24FB-49EF-BFD8-81D11A0348FC}"/>
            </a:ext>
          </a:extLst>
        </xdr:cNvPr>
        <xdr:cNvSpPr txBox="1"/>
      </xdr:nvSpPr>
      <xdr:spPr>
        <a:xfrm>
          <a:off x="18833934" y="2214223"/>
          <a:ext cx="5948517" cy="1720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5000" b="1"/>
            <a:t>Average</a:t>
          </a:r>
          <a:r>
            <a:rPr lang="en-US" sz="5000" b="1" baseline="0"/>
            <a:t> 5YR CAGR</a:t>
          </a:r>
        </a:p>
        <a:p>
          <a:pPr algn="ctr"/>
          <a:r>
            <a:rPr lang="en-US" sz="5000" b="1"/>
            <a:t>51.77%</a:t>
          </a:r>
        </a:p>
      </xdr:txBody>
    </xdr:sp>
    <xdr:clientData/>
  </xdr:oneCellAnchor>
  <xdr:twoCellAnchor editAs="oneCell">
    <xdr:from>
      <xdr:col>29</xdr:col>
      <xdr:colOff>320532</xdr:colOff>
      <xdr:row>13</xdr:row>
      <xdr:rowOff>110121</xdr:rowOff>
    </xdr:from>
    <xdr:to>
      <xdr:col>31</xdr:col>
      <xdr:colOff>5900</xdr:colOff>
      <xdr:row>18</xdr:row>
      <xdr:rowOff>164199</xdr:rowOff>
    </xdr:to>
    <xdr:pic>
      <xdr:nvPicPr>
        <xdr:cNvPr id="23" name="Graphic 22" descr="Statistics">
          <a:extLst>
            <a:ext uri="{FF2B5EF4-FFF2-40B4-BE49-F238E27FC236}">
              <a16:creationId xmlns:a16="http://schemas.microsoft.com/office/drawing/2014/main" id="{F5EBBF41-CBC5-A078-ACBB-5E4F929ED6A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998932" y="2487561"/>
          <a:ext cx="904568" cy="968478"/>
        </a:xfrm>
        <a:prstGeom prst="rect">
          <a:avLst/>
        </a:prstGeom>
      </xdr:spPr>
    </xdr:pic>
    <xdr:clientData/>
  </xdr:twoCellAnchor>
  <xdr:twoCellAnchor>
    <xdr:from>
      <xdr:col>41</xdr:col>
      <xdr:colOff>400050</xdr:colOff>
      <xdr:row>9</xdr:row>
      <xdr:rowOff>113195</xdr:rowOff>
    </xdr:from>
    <xdr:to>
      <xdr:col>55</xdr:col>
      <xdr:colOff>549107</xdr:colOff>
      <xdr:row>22</xdr:row>
      <xdr:rowOff>180793</xdr:rowOff>
    </xdr:to>
    <xdr:sp macro="" textlink="">
      <xdr:nvSpPr>
        <xdr:cNvPr id="24" name="Rectangle: Rounded Corners 23">
          <a:extLst>
            <a:ext uri="{FF2B5EF4-FFF2-40B4-BE49-F238E27FC236}">
              <a16:creationId xmlns:a16="http://schemas.microsoft.com/office/drawing/2014/main" id="{436FC37C-43AA-429A-8436-BBCAC93158A1}"/>
            </a:ext>
          </a:extLst>
        </xdr:cNvPr>
        <xdr:cNvSpPr/>
      </xdr:nvSpPr>
      <xdr:spPr>
        <a:xfrm>
          <a:off x="25393650" y="1759115"/>
          <a:ext cx="8683457" cy="2445038"/>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44</xdr:col>
      <xdr:colOff>425306</xdr:colOff>
      <xdr:row>12</xdr:row>
      <xdr:rowOff>89351</xdr:rowOff>
    </xdr:from>
    <xdr:ext cx="5948517" cy="1720645"/>
    <xdr:sp macro="" textlink="">
      <xdr:nvSpPr>
        <xdr:cNvPr id="25" name="TextBox 24">
          <a:extLst>
            <a:ext uri="{FF2B5EF4-FFF2-40B4-BE49-F238E27FC236}">
              <a16:creationId xmlns:a16="http://schemas.microsoft.com/office/drawing/2014/main" id="{3752AF73-6E28-43B6-88E6-6DF62E8320BB}"/>
            </a:ext>
          </a:extLst>
        </xdr:cNvPr>
        <xdr:cNvSpPr txBox="1"/>
      </xdr:nvSpPr>
      <xdr:spPr>
        <a:xfrm>
          <a:off x="27247706" y="2283911"/>
          <a:ext cx="5948517" cy="17206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5000" b="1"/>
            <a:t>Account</a:t>
          </a:r>
          <a:r>
            <a:rPr lang="en-US" sz="5000" b="1" baseline="0"/>
            <a:t> Types</a:t>
          </a:r>
        </a:p>
        <a:p>
          <a:pPr algn="ctr"/>
          <a:r>
            <a:rPr lang="en-US" sz="5000" b="1" baseline="0"/>
            <a:t>4</a:t>
          </a:r>
        </a:p>
      </xdr:txBody>
    </xdr:sp>
    <xdr:clientData/>
  </xdr:oneCellAnchor>
  <xdr:twoCellAnchor editAs="oneCell">
    <xdr:from>
      <xdr:col>42</xdr:col>
      <xdr:colOff>578935</xdr:colOff>
      <xdr:row>13</xdr:row>
      <xdr:rowOff>83452</xdr:rowOff>
    </xdr:from>
    <xdr:to>
      <xdr:col>44</xdr:col>
      <xdr:colOff>259694</xdr:colOff>
      <xdr:row>18</xdr:row>
      <xdr:rowOff>129909</xdr:rowOff>
    </xdr:to>
    <xdr:pic>
      <xdr:nvPicPr>
        <xdr:cNvPr id="27" name="Graphic 26" descr="Bank">
          <a:extLst>
            <a:ext uri="{FF2B5EF4-FFF2-40B4-BE49-F238E27FC236}">
              <a16:creationId xmlns:a16="http://schemas.microsoft.com/office/drawing/2014/main" id="{362E8E9A-B7C7-38E4-F1A1-17175AAABD9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6182135" y="2460892"/>
          <a:ext cx="899959" cy="960857"/>
        </a:xfrm>
        <a:prstGeom prst="rect">
          <a:avLst/>
        </a:prstGeom>
      </xdr:spPr>
    </xdr:pic>
    <xdr:clientData/>
  </xdr:twoCellAnchor>
  <xdr:twoCellAnchor>
    <xdr:from>
      <xdr:col>0</xdr:col>
      <xdr:colOff>190500</xdr:colOff>
      <xdr:row>25</xdr:row>
      <xdr:rowOff>39963</xdr:rowOff>
    </xdr:from>
    <xdr:to>
      <xdr:col>17</xdr:col>
      <xdr:colOff>376767</xdr:colOff>
      <xdr:row>70</xdr:row>
      <xdr:rowOff>174474</xdr:rowOff>
    </xdr:to>
    <xdr:sp macro="" textlink="">
      <xdr:nvSpPr>
        <xdr:cNvPr id="28" name="Rectangle: Rounded Corners 27">
          <a:extLst>
            <a:ext uri="{FF2B5EF4-FFF2-40B4-BE49-F238E27FC236}">
              <a16:creationId xmlns:a16="http://schemas.microsoft.com/office/drawing/2014/main" id="{88C6FF28-10F9-42A7-B918-8C1B53B508A6}"/>
            </a:ext>
          </a:extLst>
        </xdr:cNvPr>
        <xdr:cNvSpPr/>
      </xdr:nvSpPr>
      <xdr:spPr>
        <a:xfrm>
          <a:off x="190500" y="4802463"/>
          <a:ext cx="10549467" cy="8707011"/>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491613</xdr:colOff>
      <xdr:row>27</xdr:row>
      <xdr:rowOff>0</xdr:rowOff>
    </xdr:from>
    <xdr:to>
      <xdr:col>18</xdr:col>
      <xdr:colOff>24581</xdr:colOff>
      <xdr:row>66</xdr:row>
      <xdr:rowOff>73743</xdr:rowOff>
    </xdr:to>
    <xdr:graphicFrame macro="">
      <xdr:nvGraphicFramePr>
        <xdr:cNvPr id="31" name="Chart 30">
          <a:extLst>
            <a:ext uri="{FF2B5EF4-FFF2-40B4-BE49-F238E27FC236}">
              <a16:creationId xmlns:a16="http://schemas.microsoft.com/office/drawing/2014/main" id="{7149EEAA-A3E1-4428-B496-0E48D4A36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500063</xdr:colOff>
      <xdr:row>32</xdr:row>
      <xdr:rowOff>13986</xdr:rowOff>
    </xdr:from>
    <xdr:to>
      <xdr:col>16</xdr:col>
      <xdr:colOff>261938</xdr:colOff>
      <xdr:row>37</xdr:row>
      <xdr:rowOff>27476</xdr:rowOff>
    </xdr:to>
    <mc:AlternateContent xmlns:mc="http://schemas.openxmlformats.org/markup-compatibility/2006" xmlns:a14="http://schemas.microsoft.com/office/drawing/2010/main">
      <mc:Choice Requires="a14">
        <xdr:graphicFrame macro="">
          <xdr:nvGraphicFramePr>
            <xdr:cNvPr id="4" name="Year 1">
              <a:extLst>
                <a:ext uri="{FF2B5EF4-FFF2-40B4-BE49-F238E27FC236}">
                  <a16:creationId xmlns:a16="http://schemas.microsoft.com/office/drawing/2014/main" id="{8DA19C3E-B622-DD4A-E444-C592123E801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96411" y="6375029"/>
              <a:ext cx="8707092" cy="1007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366889</xdr:colOff>
      <xdr:row>25</xdr:row>
      <xdr:rowOff>1</xdr:rowOff>
    </xdr:from>
    <xdr:to>
      <xdr:col>37</xdr:col>
      <xdr:colOff>56445</xdr:colOff>
      <xdr:row>71</xdr:row>
      <xdr:rowOff>84667</xdr:rowOff>
    </xdr:to>
    <xdr:sp macro="" textlink="">
      <xdr:nvSpPr>
        <xdr:cNvPr id="6" name="Rectangle: Rounded Corners 5">
          <a:extLst>
            <a:ext uri="{FF2B5EF4-FFF2-40B4-BE49-F238E27FC236}">
              <a16:creationId xmlns:a16="http://schemas.microsoft.com/office/drawing/2014/main" id="{4B85C4C2-E5FF-7033-B713-7B2397F33EF0}"/>
            </a:ext>
          </a:extLst>
        </xdr:cNvPr>
        <xdr:cNvSpPr/>
      </xdr:nvSpPr>
      <xdr:spPr>
        <a:xfrm>
          <a:off x="10922000" y="4233334"/>
          <a:ext cx="12107334" cy="7874000"/>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154340</xdr:colOff>
      <xdr:row>26</xdr:row>
      <xdr:rowOff>171097</xdr:rowOff>
    </xdr:from>
    <xdr:to>
      <xdr:col>35</xdr:col>
      <xdr:colOff>464784</xdr:colOff>
      <xdr:row>68</xdr:row>
      <xdr:rowOff>93486</xdr:rowOff>
    </xdr:to>
    <xdr:graphicFrame macro="">
      <xdr:nvGraphicFramePr>
        <xdr:cNvPr id="5" name="Chart 4">
          <a:extLst>
            <a:ext uri="{FF2B5EF4-FFF2-40B4-BE49-F238E27FC236}">
              <a16:creationId xmlns:a16="http://schemas.microsoft.com/office/drawing/2014/main" id="{ECDD35FB-E4AA-43E7-9ED2-58F99EEC9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18</xdr:col>
      <xdr:colOff>428625</xdr:colOff>
      <xdr:row>32</xdr:row>
      <xdr:rowOff>3316</xdr:rowOff>
    </xdr:from>
    <xdr:to>
      <xdr:col>36</xdr:col>
      <xdr:colOff>205154</xdr:colOff>
      <xdr:row>36</xdr:row>
      <xdr:rowOff>146538</xdr:rowOff>
    </xdr:to>
    <mc:AlternateContent xmlns:mc="http://schemas.openxmlformats.org/markup-compatibility/2006" xmlns:a14="http://schemas.microsoft.com/office/drawing/2010/main">
      <mc:Choice Requires="a14">
        <xdr:graphicFrame macro="">
          <xdr:nvGraphicFramePr>
            <xdr:cNvPr id="10" name="Account Type 2">
              <a:extLst>
                <a:ext uri="{FF2B5EF4-FFF2-40B4-BE49-F238E27FC236}">
                  <a16:creationId xmlns:a16="http://schemas.microsoft.com/office/drawing/2014/main" id="{95F0382A-F872-40A5-A3DF-70ABB59D4BF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Account Type 2"/>
            </a:graphicData>
          </a:graphic>
        </xdr:graphicFrame>
      </mc:Choice>
      <mc:Fallback xmlns="">
        <xdr:sp macro="" textlink="">
          <xdr:nvSpPr>
            <xdr:cNvPr id="0" name=""/>
            <xdr:cNvSpPr>
              <a:spLocks noTextEdit="1"/>
            </xdr:cNvSpPr>
          </xdr:nvSpPr>
          <xdr:spPr>
            <a:xfrm>
              <a:off x="11162886" y="6364359"/>
              <a:ext cx="10510790" cy="938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81642</xdr:colOff>
      <xdr:row>24</xdr:row>
      <xdr:rowOff>163288</xdr:rowOff>
    </xdr:from>
    <xdr:to>
      <xdr:col>56</xdr:col>
      <xdr:colOff>373815</xdr:colOff>
      <xdr:row>71</xdr:row>
      <xdr:rowOff>61180</xdr:rowOff>
    </xdr:to>
    <xdr:sp macro="" textlink="">
      <xdr:nvSpPr>
        <xdr:cNvPr id="15" name="Rectangle: Rounded Corners 14">
          <a:extLst>
            <a:ext uri="{FF2B5EF4-FFF2-40B4-BE49-F238E27FC236}">
              <a16:creationId xmlns:a16="http://schemas.microsoft.com/office/drawing/2014/main" id="{51909188-7633-3DE5-8BD2-DE95896D4295}"/>
            </a:ext>
          </a:extLst>
        </xdr:cNvPr>
        <xdr:cNvSpPr/>
      </xdr:nvSpPr>
      <xdr:spPr>
        <a:xfrm>
          <a:off x="22234071" y="4735288"/>
          <a:ext cx="11667744" cy="8851392"/>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153259</xdr:colOff>
      <xdr:row>25</xdr:row>
      <xdr:rowOff>94535</xdr:rowOff>
    </xdr:from>
    <xdr:to>
      <xdr:col>56</xdr:col>
      <xdr:colOff>571500</xdr:colOff>
      <xdr:row>70</xdr:row>
      <xdr:rowOff>94535</xdr:rowOff>
    </xdr:to>
    <xdr:graphicFrame macro="">
      <xdr:nvGraphicFramePr>
        <xdr:cNvPr id="11" name="Chart 10">
          <a:extLst>
            <a:ext uri="{FF2B5EF4-FFF2-40B4-BE49-F238E27FC236}">
              <a16:creationId xmlns:a16="http://schemas.microsoft.com/office/drawing/2014/main" id="{84894B50-AB9B-462D-9452-F306C4862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190500</xdr:colOff>
      <xdr:row>71</xdr:row>
      <xdr:rowOff>126998</xdr:rowOff>
    </xdr:from>
    <xdr:to>
      <xdr:col>56</xdr:col>
      <xdr:colOff>381000</xdr:colOff>
      <xdr:row>129</xdr:row>
      <xdr:rowOff>-1</xdr:rowOff>
    </xdr:to>
    <xdr:sp macro="" textlink="">
      <xdr:nvSpPr>
        <xdr:cNvPr id="22" name="Rectangle: Rounded Corners 21">
          <a:extLst>
            <a:ext uri="{FF2B5EF4-FFF2-40B4-BE49-F238E27FC236}">
              <a16:creationId xmlns:a16="http://schemas.microsoft.com/office/drawing/2014/main" id="{0F0C3033-F116-B70E-3E9F-74B99F88D045}"/>
            </a:ext>
          </a:extLst>
        </xdr:cNvPr>
        <xdr:cNvSpPr/>
      </xdr:nvSpPr>
      <xdr:spPr>
        <a:xfrm>
          <a:off x="190500" y="13652498"/>
          <a:ext cx="34328100" cy="10922001"/>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338667</xdr:colOff>
      <xdr:row>72</xdr:row>
      <xdr:rowOff>93736</xdr:rowOff>
    </xdr:from>
    <xdr:to>
      <xdr:col>55</xdr:col>
      <xdr:colOff>42333</xdr:colOff>
      <xdr:row>124</xdr:row>
      <xdr:rowOff>103909</xdr:rowOff>
    </xdr:to>
    <xdr:graphicFrame macro="">
      <xdr:nvGraphicFramePr>
        <xdr:cNvPr id="18" name="Chart 17">
          <a:extLst>
            <a:ext uri="{FF2B5EF4-FFF2-40B4-BE49-F238E27FC236}">
              <a16:creationId xmlns:a16="http://schemas.microsoft.com/office/drawing/2014/main" id="{BA03D810-F0BC-4D36-87F8-8F54A7004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381000</xdr:colOff>
      <xdr:row>130</xdr:row>
      <xdr:rowOff>114300</xdr:rowOff>
    </xdr:from>
    <xdr:to>
      <xdr:col>37</xdr:col>
      <xdr:colOff>190499</xdr:colOff>
      <xdr:row>196</xdr:row>
      <xdr:rowOff>76200</xdr:rowOff>
    </xdr:to>
    <xdr:sp macro="" textlink="">
      <xdr:nvSpPr>
        <xdr:cNvPr id="30" name="Rectangle: Rounded Corners 29">
          <a:extLst>
            <a:ext uri="{FF2B5EF4-FFF2-40B4-BE49-F238E27FC236}">
              <a16:creationId xmlns:a16="http://schemas.microsoft.com/office/drawing/2014/main" id="{2612AFA2-ACC7-F266-D0B4-5AFE245444F2}"/>
            </a:ext>
          </a:extLst>
        </xdr:cNvPr>
        <xdr:cNvSpPr/>
      </xdr:nvSpPr>
      <xdr:spPr>
        <a:xfrm>
          <a:off x="381000" y="24879300"/>
          <a:ext cx="22364699" cy="12534900"/>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130</xdr:row>
      <xdr:rowOff>152400</xdr:rowOff>
    </xdr:from>
    <xdr:to>
      <xdr:col>34</xdr:col>
      <xdr:colOff>495301</xdr:colOff>
      <xdr:row>192</xdr:row>
      <xdr:rowOff>152400</xdr:rowOff>
    </xdr:to>
    <xdr:graphicFrame macro="">
      <xdr:nvGraphicFramePr>
        <xdr:cNvPr id="26" name="Chart 25">
          <a:extLst>
            <a:ext uri="{FF2B5EF4-FFF2-40B4-BE49-F238E27FC236}">
              <a16:creationId xmlns:a16="http://schemas.microsoft.com/office/drawing/2014/main" id="{39D941DC-C9B8-4132-950F-A6841995F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22</xdr:col>
      <xdr:colOff>304800</xdr:colOff>
      <xdr:row>145</xdr:row>
      <xdr:rowOff>38101</xdr:rowOff>
    </xdr:from>
    <xdr:to>
      <xdr:col>35</xdr:col>
      <xdr:colOff>450273</xdr:colOff>
      <xdr:row>183</xdr:row>
      <xdr:rowOff>34636</xdr:rowOff>
    </xdr:to>
    <mc:AlternateContent xmlns:mc="http://schemas.openxmlformats.org/markup-compatibility/2006" xmlns:a14="http://schemas.microsoft.com/office/drawing/2010/main">
      <mc:Choice Requires="a14">
        <xdr:graphicFrame macro="">
          <xdr:nvGraphicFramePr>
            <xdr:cNvPr id="29" name="Region 1">
              <a:extLst>
                <a:ext uri="{FF2B5EF4-FFF2-40B4-BE49-F238E27FC236}">
                  <a16:creationId xmlns:a16="http://schemas.microsoft.com/office/drawing/2014/main" id="{50387636-63C5-F5B3-BB11-4F37CA88111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424452" y="28861579"/>
              <a:ext cx="7897995" cy="7550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37</xdr:col>
      <xdr:colOff>492125</xdr:colOff>
      <xdr:row>130</xdr:row>
      <xdr:rowOff>174625</xdr:rowOff>
    </xdr:from>
    <xdr:to>
      <xdr:col>56</xdr:col>
      <xdr:colOff>238125</xdr:colOff>
      <xdr:row>196</xdr:row>
      <xdr:rowOff>0</xdr:rowOff>
    </xdr:to>
    <xdr:sp macro="" textlink="">
      <xdr:nvSpPr>
        <xdr:cNvPr id="35" name="Rectangle: Rounded Corners 34">
          <a:extLst>
            <a:ext uri="{FF2B5EF4-FFF2-40B4-BE49-F238E27FC236}">
              <a16:creationId xmlns:a16="http://schemas.microsoft.com/office/drawing/2014/main" id="{9FF999E7-B5D6-974F-E4BC-AE77B8E4A040}"/>
            </a:ext>
          </a:extLst>
        </xdr:cNvPr>
        <xdr:cNvSpPr/>
      </xdr:nvSpPr>
      <xdr:spPr>
        <a:xfrm>
          <a:off x="23399750" y="24939625"/>
          <a:ext cx="11509375" cy="12398375"/>
        </a:xfrm>
        <a:prstGeom prst="roundRect">
          <a:avLst/>
        </a:prstGeom>
        <a:gradFill>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gra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39</xdr:col>
      <xdr:colOff>508000</xdr:colOff>
      <xdr:row>143</xdr:row>
      <xdr:rowOff>56284</xdr:rowOff>
    </xdr:from>
    <xdr:to>
      <xdr:col>55</xdr:col>
      <xdr:colOff>0</xdr:colOff>
      <xdr:row>191</xdr:row>
      <xdr:rowOff>95250</xdr:rowOff>
    </xdr:to>
    <mc:AlternateContent xmlns:mc="http://schemas.openxmlformats.org/markup-compatibility/2006" xmlns:a14="http://schemas.microsoft.com/office/drawing/2010/main">
      <mc:Choice Requires="a14">
        <xdr:graphicFrame macro="">
          <xdr:nvGraphicFramePr>
            <xdr:cNvPr id="33" name="Account Type 3">
              <a:extLst>
                <a:ext uri="{FF2B5EF4-FFF2-40B4-BE49-F238E27FC236}">
                  <a16:creationId xmlns:a16="http://schemas.microsoft.com/office/drawing/2014/main" id="{CE2D06C3-F9BB-18D3-A4B5-029072B2CEE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count Type 3"/>
            </a:graphicData>
          </a:graphic>
        </xdr:graphicFrame>
      </mc:Choice>
      <mc:Fallback xmlns="">
        <xdr:sp macro="" textlink="">
          <xdr:nvSpPr>
            <xdr:cNvPr id="0" name=""/>
            <xdr:cNvSpPr>
              <a:spLocks noTextEdit="1"/>
            </xdr:cNvSpPr>
          </xdr:nvSpPr>
          <xdr:spPr>
            <a:xfrm>
              <a:off x="23765565" y="28482197"/>
              <a:ext cx="9033565" cy="9580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555625</xdr:colOff>
      <xdr:row>136</xdr:row>
      <xdr:rowOff>95250</xdr:rowOff>
    </xdr:from>
    <xdr:to>
      <xdr:col>51</xdr:col>
      <xdr:colOff>142875</xdr:colOff>
      <xdr:row>141</xdr:row>
      <xdr:rowOff>63500</xdr:rowOff>
    </xdr:to>
    <xdr:sp macro="" textlink="">
      <xdr:nvSpPr>
        <xdr:cNvPr id="36" name="TextBox 35">
          <a:extLst>
            <a:ext uri="{FF2B5EF4-FFF2-40B4-BE49-F238E27FC236}">
              <a16:creationId xmlns:a16="http://schemas.microsoft.com/office/drawing/2014/main" id="{D5B8B9C3-FE08-F7B3-CFC4-8FF759553FB3}"/>
            </a:ext>
          </a:extLst>
        </xdr:cNvPr>
        <xdr:cNvSpPr txBox="1"/>
      </xdr:nvSpPr>
      <xdr:spPr>
        <a:xfrm>
          <a:off x="24082375" y="26003250"/>
          <a:ext cx="7635875" cy="920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500" b="1">
              <a:solidFill>
                <a:sysClr val="windowText" lastClr="000000"/>
              </a:solidFill>
            </a:rPr>
            <a:t>Account</a:t>
          </a:r>
          <a:r>
            <a:rPr lang="en-US" sz="4500" b="1" baseline="0">
              <a:solidFill>
                <a:sysClr val="windowText" lastClr="000000"/>
              </a:solidFill>
            </a:rPr>
            <a:t> Type</a:t>
          </a:r>
          <a:endParaRPr lang="en-US" sz="45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58.836671527781" createdVersion="8" refreshedVersion="8" minRefreshableVersion="3" recordCount="60" xr:uid="{0F32A462-F3C8-4855-BF29-2165DED41A14}">
  <cacheSource type="worksheet">
    <worksheetSource ref="A4:R64" sheet="Sheet1"/>
  </cacheSource>
  <cacheFields count="18">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ount="60">
        <n v="1982"/>
        <n v="2786"/>
        <n v="1209"/>
        <n v="906"/>
        <n v="1421"/>
        <n v="2341"/>
        <n v="9252"/>
        <n v="1581"/>
        <n v="9766"/>
        <n v="1530"/>
        <n v="7555"/>
        <n v="1532"/>
        <n v="24"/>
        <n v="861"/>
        <n v="9058"/>
        <n v="3501"/>
        <n v="3916"/>
        <n v="700"/>
        <n v="9773"/>
        <n v="73"/>
        <n v="238"/>
        <n v="1368"/>
        <n v="8331"/>
        <n v="1779"/>
        <n v="570"/>
        <n v="6156"/>
        <n v="209"/>
        <n v="6309"/>
        <n v="712"/>
        <n v="2390"/>
        <n v="2519"/>
        <n v="138"/>
        <n v="8873"/>
        <n v="3297"/>
        <n v="1092"/>
        <n v="2541"/>
        <n v="742"/>
        <n v="7703"/>
        <n v="488"/>
        <n v="376"/>
        <n v="7840"/>
        <n v="1038"/>
        <n v="8891"/>
        <n v="1290"/>
        <n v="431"/>
        <n v="8156"/>
        <n v="299"/>
        <n v="1323"/>
        <n v="8466"/>
        <n v="870"/>
        <n v="1497"/>
        <n v="1082"/>
        <n v="9791"/>
        <n v="1357"/>
        <n v="576"/>
        <n v="128"/>
        <n v="8034"/>
        <n v="1263"/>
        <n v="1032"/>
        <n v="1014"/>
      </sharedItems>
    </cacheField>
    <cacheField name="2018" numFmtId="0">
      <sharedItems containsSemiMixedTypes="0" containsString="0" containsNumber="1" containsInteger="1" minValue="286" maxValue="9610" count="60">
        <n v="5388"/>
        <n v="3804"/>
        <n v="1534"/>
        <n v="1251"/>
        <n v="1893"/>
        <n v="6105"/>
        <n v="8499"/>
        <n v="4799"/>
        <n v="8049"/>
        <n v="1620"/>
        <n v="6551"/>
        <n v="2678"/>
        <n v="1797"/>
        <n v="1314"/>
        <n v="4839"/>
        <n v="7079"/>
        <n v="4218"/>
        <n v="5721"/>
        <n v="9179"/>
        <n v="3485"/>
        <n v="1235"/>
        <n v="3447"/>
        <n v="7667"/>
        <n v="2124"/>
        <n v="1322"/>
        <n v="6110"/>
        <n v="621"/>
        <n v="6227"/>
        <n v="4182"/>
        <n v="2415"/>
        <n v="3938"/>
        <n v="286"/>
        <n v="8484"/>
        <n v="4866"/>
        <n v="3140"/>
        <n v="3794"/>
        <n v="3751"/>
        <n v="6957"/>
        <n v="5535"/>
        <n v="889"/>
        <n v="5804"/>
        <n v="3615"/>
        <n v="5952"/>
        <n v="4033"/>
        <n v="6231"/>
        <n v="1245"/>
        <n v="657"/>
        <n v="4963"/>
        <n v="4079"/>
        <n v="2428"/>
        <n v="1768"/>
        <n v="3353"/>
        <n v="9610"/>
        <n v="4189"/>
        <n v="2628"/>
        <n v="416"/>
        <n v="6541"/>
        <n v="2517"/>
        <n v="3919"/>
        <n v="2254"/>
      </sharedItems>
    </cacheField>
    <cacheField name="2019" numFmtId="0">
      <sharedItems containsSemiMixedTypes="0" containsString="0" containsNumber="1" containsInteger="1" minValue="747" maxValue="8390" count="60">
        <n v="7063"/>
        <n v="4121"/>
        <n v="1634"/>
        <n v="2897"/>
        <n v="2722"/>
        <n v="7777"/>
        <n v="991"/>
        <n v="6582"/>
        <n v="5556"/>
        <n v="2027"/>
        <n v="5188"/>
        <n v="4068"/>
        <n v="3548"/>
        <n v="1810"/>
        <n v="4776"/>
        <n v="7438"/>
        <n v="5072"/>
        <n v="6247"/>
        <n v="8390"/>
        <n v="4592"/>
        <n v="1822"/>
        <n v="4535"/>
        <n v="5952"/>
        <n v="2844"/>
        <n v="7279"/>
        <n v="5791"/>
        <n v="3098"/>
        <n v="5123"/>
        <n v="6087"/>
        <n v="3461"/>
        <n v="5190"/>
        <n v="6750"/>
        <n v="7883"/>
        <n v="4928"/>
        <n v="4123"/>
        <n v="3984"/>
        <n v="4423"/>
        <n v="3898"/>
        <n v="5775"/>
        <n v="4373"/>
        <n v="4259"/>
        <n v="3712"/>
        <n v="5914"/>
        <n v="6956"/>
        <n v="7478"/>
        <n v="791"/>
        <n v="6238"/>
        <n v="6292"/>
        <n v="2797"/>
        <n v="7386"/>
        <n v="2804"/>
        <n v="6351"/>
        <n v="7534"/>
        <n v="5407"/>
        <n v="3612"/>
        <n v="747"/>
        <n v="3311"/>
        <n v="8042"/>
        <n v="4466"/>
        <n v="4534"/>
      </sharedItems>
    </cacheField>
    <cacheField name="2020" numFmtId="0">
      <sharedItems containsSemiMixedTypes="0" containsString="0" containsNumber="1" containsInteger="1" minValue="338" maxValue="9024" count="60">
        <n v="7208"/>
        <n v="6210"/>
        <n v="4302"/>
        <n v="4499"/>
        <n v="4410"/>
        <n v="7891"/>
        <n v="448"/>
        <n v="9024"/>
        <n v="5202"/>
        <n v="4881"/>
        <n v="3436"/>
        <n v="4278"/>
        <n v="3668"/>
        <n v="6510"/>
        <n v="4024"/>
        <n v="7443"/>
        <n v="5201"/>
        <n v="8495"/>
        <n v="8256"/>
        <n v="5143"/>
        <n v="7074"/>
        <n v="5476"/>
        <n v="1998"/>
        <n v="6877"/>
        <n v="8443"/>
        <n v="1759"/>
        <n v="7118"/>
        <n v="4968"/>
        <n v="7494"/>
        <n v="3850"/>
        <n v="8203"/>
        <n v="8254"/>
        <n v="7499"/>
        <n v="8451"/>
        <n v="4366"/>
        <n v="8803"/>
        <n v="8733"/>
        <n v="1857"/>
        <n v="7661"/>
        <n v="6803"/>
        <n v="4243"/>
        <n v="5819"/>
        <n v="5405"/>
        <n v="7929"/>
        <n v="8039"/>
        <n v="338"/>
        <n v="8922"/>
        <n v="6728"/>
        <n v="2245"/>
        <n v="8835"/>
        <n v="5718"/>
        <n v="8550"/>
        <n v="5080"/>
        <n v="6233"/>
        <n v="5066"/>
        <n v="1028"/>
        <n v="3254"/>
        <n v="8222"/>
        <n v="5568"/>
        <n v="6796"/>
      </sharedItems>
    </cacheField>
    <cacheField name="2021" numFmtId="0">
      <sharedItems containsSemiMixedTypes="0" containsString="0" containsNumber="1" containsInteger="1" minValue="44" maxValue="9983" count="60">
        <n v="9093"/>
        <n v="6909"/>
        <n v="9768"/>
        <n v="9428"/>
        <n v="5873"/>
        <n v="8758"/>
        <n v="211"/>
        <n v="9759"/>
        <n v="2373"/>
        <n v="6002"/>
        <n v="2359"/>
        <n v="5382"/>
        <n v="8592"/>
        <n v="9271"/>
        <n v="369"/>
        <n v="9225"/>
        <n v="7588"/>
        <n v="9236"/>
        <n v="3815"/>
        <n v="8100"/>
        <n v="8207"/>
        <n v="9983"/>
        <n v="375"/>
        <n v="9570"/>
        <n v="9571"/>
        <n v="969"/>
        <n v="8433"/>
        <n v="3857"/>
        <n v="8599"/>
        <n v="4657"/>
        <n v="8780"/>
        <n v="8656"/>
        <n v="6592"/>
        <n v="9585"/>
        <n v="9482"/>
        <n v="9338"/>
        <n v="9909"/>
        <n v="1512"/>
        <n v="9206"/>
        <n v="7578"/>
        <n v="907"/>
        <n v="9589"/>
        <n v="4031"/>
        <n v="8834"/>
        <n v="8271"/>
        <n v="44"/>
        <n v="9081"/>
        <n v="8202"/>
        <n v="1696"/>
        <n v="9766"/>
        <n v="9822"/>
        <n v="9272"/>
        <n v="4936"/>
        <n v="9681"/>
        <n v="5156"/>
        <n v="6357"/>
        <n v="2687"/>
        <n v="9686"/>
        <n v="6476"/>
        <n v="7730"/>
      </sharedItems>
    </cacheField>
    <cacheField name="5 YR CAGR" numFmtId="9">
      <sharedItems containsSemiMixedTypes="0" containsString="0" containsNumber="1" minValue="-0.72898466539472961" maxValue="3.3498147004699526"/>
    </cacheField>
  </cacheFields>
  <extLst>
    <ext xmlns:x14="http://schemas.microsoft.com/office/spreadsheetml/2009/9/main" uri="{725AE2AE-9491-48be-B2B4-4EB974FC3084}">
      <x14:pivotCacheDefinition pivotCacheId="9309435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58.859959837966" createdVersion="8" refreshedVersion="8" minRefreshableVersion="3" recordCount="5" xr:uid="{2F809687-4B99-4212-95AC-743461E5FD60}">
  <cacheSource type="worksheet">
    <worksheetSource name="Table5"/>
  </cacheSource>
  <cacheFields count="2">
    <cacheField name="Year" numFmtId="0">
      <sharedItems containsSemiMixedTypes="0" containsString="0" containsNumber="1" containsInteger="1" minValue="2017" maxValue="2021" count="5">
        <n v="2017"/>
        <n v="2018"/>
        <n v="2019"/>
        <n v="2020"/>
        <n v="2021"/>
      </sharedItems>
    </cacheField>
    <cacheField name="Sales" numFmtId="0">
      <sharedItems containsSemiMixedTypes="0" containsString="0" containsNumber="1" containsInteger="1" minValue="189976" maxValue="409194"/>
    </cacheField>
  </cacheFields>
  <extLst>
    <ext xmlns:x14="http://schemas.microsoft.com/office/spreadsheetml/2009/9/main" uri="{725AE2AE-9491-48be-B2B4-4EB974FC3084}">
      <x14:pivotCacheDefinition pivotCacheId="130114292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58.927050810184" createdVersion="8" refreshedVersion="8" minRefreshableVersion="3" recordCount="60" xr:uid="{B45BA856-8050-438D-AF6C-C94C592C7B1C}">
  <cacheSource type="worksheet">
    <worksheetSource name="Table6"/>
  </cacheSource>
  <cacheFields count="19">
    <cacheField name="Account Name" numFmtId="0">
      <sharedItems count="60">
        <s v="MB 1"/>
        <s v="MB 10"/>
        <s v="MB 11"/>
        <s v="MB 12"/>
        <s v="MB 13"/>
        <s v="MB 14"/>
        <s v="MB 15"/>
        <s v="MB 2"/>
        <s v="MB 3"/>
        <s v="MB 4"/>
        <s v="MB 5"/>
        <s v="MB 6"/>
        <s v="MB 7"/>
        <s v="MB 8"/>
        <s v="MB 9"/>
        <s v="OR 1"/>
        <s v="OR 10"/>
        <s v="OR 11"/>
        <s v="OR 12"/>
        <s v="OR 13"/>
        <s v="OR 14"/>
        <s v="OR 15"/>
        <s v="OR 2"/>
        <s v="OR 3"/>
        <s v="OR 4"/>
        <s v="OR 5"/>
        <s v="OR 6"/>
        <s v="OR 7"/>
        <s v="OR 8"/>
        <s v="OR 9"/>
        <s v="SB 1"/>
        <s v="SB 10"/>
        <s v="SB 11"/>
        <s v="SB 12"/>
        <s v="SB 13"/>
        <s v="SB 14"/>
        <s v="SB 15"/>
        <s v="SB 2"/>
        <s v="SB 3"/>
        <s v="SB 4"/>
        <s v="SB 5"/>
        <s v="SB 6"/>
        <s v="SB 7"/>
        <s v="SB 8"/>
        <s v="SB 9"/>
        <s v="WD 1"/>
        <s v="WD 10"/>
        <s v="WD 11"/>
        <s v="WD 12"/>
        <s v="WD 13"/>
        <s v="WD 14"/>
        <s v="WD 15"/>
        <s v="WD 2"/>
        <s v="WD 3"/>
        <s v="WD 4"/>
        <s v="WD 5"/>
        <s v="WD 6"/>
        <s v="WD 7"/>
        <s v="WD 8"/>
        <s v="WD 9"/>
      </sharedItems>
    </cacheField>
    <cacheField name="Account Address" numFmtId="0">
      <sharedItems count="60">
        <s v="9848 Linden St, New York NY 10011"/>
        <s v="267 Randall Mill Dr, New York NY 10033"/>
        <s v="12 Lees Creek St, Brooklyn NY 11211"/>
        <s v="240 W. Manhattan St, Bronx NY 10462"/>
        <s v="62 Lower River Road, Staten Island, NY 10306"/>
        <s v="48 S. Brandywine St, New York NY 10002"/>
        <s v="5 Tallwood St, Brooklyn NY 11233"/>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77 Stillwater St, Brooklyn NY 11213"/>
        <s v="596 Coffee St, Bronx NY 10472"/>
        <s v="92 Princess St, New York NY 10033"/>
        <s v="9151 River St, Brooklyn NY 11230"/>
        <s v="424 Hall Ave, New York NY 10128"/>
        <s v="81 Crescent St, Brooklyn NY 11210"/>
        <s v="7217 Birch Hill Dr, New York NY 10009"/>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2131 Patterson Road, Brooklyn NY 11201"/>
        <s v="102 Coffee Court, Bronx NY 10461"/>
        <s v="44 W. Pheasant Street, Brooklyn NY 11233"/>
        <s v="7488 N. Marconi Ave, Brooklyn NY 11237"/>
        <s v="9575 Shipley Court, Brooklyn NY 11201"/>
        <s v="8156 Lake View Street, New York, NY 10025"/>
        <s v="44 Madison Dr, New York NY 10032"/>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7184 Center Court, Brooklyn NY 11208"/>
        <s v="9760 Taylor Dr, Brooklyn NY 11211"/>
        <s v="419 E. Henry Ave, New York NY 10031"/>
        <s v="8083 8th St, Brooklyn NY 11209"/>
        <s v="2 Rock Maple Ave, New York NY 10029"/>
        <s v="9577 Nicolls Ave, Staten Island NY 10312"/>
        <s v="174 Del Monte St, Brooklyn NY 11224"/>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haredItems>
    </cacheField>
    <cacheField name="Decision Maker" numFmtId="0">
      <sharedItems/>
    </cacheField>
    <cacheField name="Phone Number" numFmtId="0">
      <sharedItems/>
    </cacheField>
    <cacheField name="Account Type" numFmtId="0">
      <sharedItems count="4">
        <s v="Medium Business"/>
        <s v="Online Retailer"/>
        <s v="Small Business"/>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No"/>
        <s v="Yes"/>
      </sharedItems>
    </cacheField>
    <cacheField name="Social Media" numFmtId="0">
      <sharedItems count="2">
        <s v="No"/>
        <s v="Yes"/>
      </sharedItems>
    </cacheField>
    <cacheField name="Coupons" numFmtId="0">
      <sharedItems count="2">
        <s v="No"/>
        <s v="Yes"/>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0">
      <sharedItems containsSemiMixedTypes="0" containsString="0" containsNumber="1" minValue="-0.72898466539472961" maxValue="3.3498147004699526"/>
    </cacheField>
    <cacheField name="Total" numFmtId="0" formula="'2017'+'2018'+'2019'+'2020'+'2021'" databaseField="0"/>
  </cacheFields>
  <extLst>
    <ext xmlns:x14="http://schemas.microsoft.com/office/spreadsheetml/2009/9/main" uri="{725AE2AE-9491-48be-B2B4-4EB974FC3084}">
      <x14:pivotCacheDefinition pivotCacheId="52682859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65.62415462963" createdVersion="8" refreshedVersion="8" minRefreshableVersion="3" recordCount="15" xr:uid="{E1A9A976-9A8C-4E2B-871B-6A6690166DF1}">
  <cacheSource type="worksheet">
    <worksheetSource name="Table10"/>
  </cacheSource>
  <cacheFields count="7">
    <cacheField name="Medium Business" numFmtId="0">
      <sharedItems count="15">
        <s v="MB 4"/>
        <s v="MB 1"/>
        <s v="MB 3"/>
        <s v="MB 10"/>
        <s v="MB 14"/>
        <s v="MB 13"/>
        <s v="MB 2"/>
        <s v="MB 7"/>
        <s v="MB 8"/>
        <s v="MB 9"/>
        <s v="MB 5"/>
        <s v="MB 11"/>
        <s v="MB 12"/>
        <s v="MB 6"/>
        <s v="MB 15"/>
      </sharedItems>
    </cacheField>
    <cacheField name="2017" numFmtId="0">
      <sharedItems containsSemiMixedTypes="0" containsString="0" containsNumber="1" containsInteger="1" minValue="73" maxValue="9773" count="15">
        <n v="9773"/>
        <n v="3501"/>
        <n v="700"/>
        <n v="570"/>
        <n v="712"/>
        <n v="6309"/>
        <n v="3916"/>
        <n v="1368"/>
        <n v="8331"/>
        <n v="1779"/>
        <n v="73"/>
        <n v="6156"/>
        <n v="209"/>
        <n v="238"/>
        <n v="2390"/>
      </sharedItems>
    </cacheField>
    <cacheField name="2018" numFmtId="0">
      <sharedItems containsSemiMixedTypes="0" containsString="0" containsNumber="1" containsInteger="1" minValue="621" maxValue="9179" count="15">
        <n v="9179"/>
        <n v="7079"/>
        <n v="5721"/>
        <n v="1322"/>
        <n v="4182"/>
        <n v="6227"/>
        <n v="4218"/>
        <n v="3447"/>
        <n v="7667"/>
        <n v="2124"/>
        <n v="3485"/>
        <n v="6110"/>
        <n v="621"/>
        <n v="1235"/>
        <n v="2415"/>
      </sharedItems>
    </cacheField>
    <cacheField name="2019" numFmtId="0">
      <sharedItems containsSemiMixedTypes="0" containsString="0" containsNumber="1" containsInteger="1" minValue="1822" maxValue="8390" count="15">
        <n v="8390"/>
        <n v="7438"/>
        <n v="6247"/>
        <n v="7279"/>
        <n v="6087"/>
        <n v="5123"/>
        <n v="5072"/>
        <n v="4535"/>
        <n v="5952"/>
        <n v="2844"/>
        <n v="4592"/>
        <n v="5791"/>
        <n v="3098"/>
        <n v="1822"/>
        <n v="3461"/>
      </sharedItems>
    </cacheField>
    <cacheField name="2020" numFmtId="0">
      <sharedItems containsSemiMixedTypes="0" containsString="0" containsNumber="1" containsInteger="1" minValue="1759" maxValue="8495" count="15">
        <n v="8256"/>
        <n v="7443"/>
        <n v="8495"/>
        <n v="8443"/>
        <n v="7494"/>
        <n v="4968"/>
        <n v="5201"/>
        <n v="5476"/>
        <n v="1998"/>
        <n v="6877"/>
        <n v="5143"/>
        <n v="1759"/>
        <n v="7118"/>
        <n v="7074"/>
        <n v="3850"/>
      </sharedItems>
    </cacheField>
    <cacheField name="2021" numFmtId="0">
      <sharedItems containsSemiMixedTypes="0" containsString="0" containsNumber="1" containsInteger="1" minValue="375" maxValue="9983" count="15">
        <n v="3815"/>
        <n v="9225"/>
        <n v="9236"/>
        <n v="9571"/>
        <n v="8599"/>
        <n v="3857"/>
        <n v="7588"/>
        <n v="9983"/>
        <n v="375"/>
        <n v="9570"/>
        <n v="8100"/>
        <n v="969"/>
        <n v="8433"/>
        <n v="8207"/>
        <n v="4657"/>
      </sharedItems>
    </cacheField>
    <cacheField name="Total" numFmtId="0">
      <sharedItems containsSemiMixedTypes="0" containsString="0" containsNumber="1" containsInteger="1" minValue="16773" maxValue="39413" count="15">
        <n v="39413"/>
        <n v="34686"/>
        <n v="30399"/>
        <n v="27185"/>
        <n v="27074"/>
        <n v="26484"/>
        <n v="25995"/>
        <n v="24809"/>
        <n v="24323"/>
        <n v="23194"/>
        <n v="21393"/>
        <n v="20785"/>
        <n v="19479"/>
        <n v="18576"/>
        <n v="16773"/>
      </sharedItems>
    </cacheField>
  </cacheFields>
  <extLst>
    <ext xmlns:x14="http://schemas.microsoft.com/office/spreadsheetml/2009/9/main" uri="{725AE2AE-9491-48be-B2B4-4EB974FC3084}">
      <x14:pivotCacheDefinition pivotCacheId="70479692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65.756756365743" createdVersion="8" refreshedVersion="8" minRefreshableVersion="3" recordCount="15" xr:uid="{05E10B83-0E1D-4619-A9B3-E390D36BDDA9}">
  <cacheSource type="worksheet">
    <worksheetSource name="Table1"/>
  </cacheSource>
  <cacheFields count="7">
    <cacheField name="Online Retailer" numFmtId="0">
      <sharedItems count="15">
        <s v="OR 3"/>
        <s v="OR 4"/>
        <s v="OR 15"/>
        <s v="OR 13"/>
        <s v="OR 14"/>
        <s v="OR 9"/>
        <s v="OR 1"/>
        <s v="OR 6"/>
        <s v="OR 7"/>
        <s v="OR 2"/>
        <s v="OR 12"/>
        <s v="OR 11"/>
        <s v="OR 5"/>
        <s v="OR 8"/>
        <s v="OR 10"/>
      </sharedItems>
    </cacheField>
    <cacheField name="2017" numFmtId="0">
      <sharedItems containsSemiMixedTypes="0" containsString="0" containsNumber="1" containsInteger="1" minValue="138" maxValue="8891"/>
    </cacheField>
    <cacheField name="2018" numFmtId="0">
      <sharedItems containsSemiMixedTypes="0" containsString="0" containsNumber="1" containsInteger="1" minValue="286" maxValue="8484"/>
    </cacheField>
    <cacheField name="2019" numFmtId="0">
      <sharedItems containsSemiMixedTypes="0" containsString="0" containsNumber="1" containsInteger="1" minValue="3712" maxValue="7883"/>
    </cacheField>
    <cacheField name="2020" numFmtId="0">
      <sharedItems containsSemiMixedTypes="0" containsString="0" containsNumber="1" containsInteger="1" minValue="1857" maxValue="8803"/>
    </cacheField>
    <cacheField name="2021" numFmtId="0">
      <sharedItems containsSemiMixedTypes="0" containsString="0" containsNumber="1" containsInteger="1" minValue="907" maxValue="9909"/>
    </cacheField>
    <cacheField name="Total" numFmtId="0">
      <sharedItems containsSemiMixedTypes="0" containsString="0" containsNumber="1" containsInteger="1" minValue="20019" maxValue="3933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65.766404513888" createdVersion="8" refreshedVersion="8" minRefreshableVersion="3" recordCount="15" xr:uid="{FD339B35-1134-4705-B730-F0AF7F0B09AE}">
  <cacheSource type="worksheet">
    <worksheetSource name="Table2"/>
  </cacheSource>
  <cacheFields count="7">
    <cacheField name="Small Business" numFmtId="0">
      <sharedItems count="15">
        <s v="SB 6"/>
        <s v="SB 8"/>
        <s v="SB 9"/>
        <s v="SB 1"/>
        <s v="SB 11"/>
        <s v="SB 2"/>
        <s v="SB 15"/>
        <s v="SB 14"/>
        <s v="SB 7"/>
        <s v="SB 4"/>
        <s v="SB 3"/>
        <s v="SB 12"/>
        <s v="SB 13"/>
        <s v="SB 5"/>
        <s v="SB 10"/>
      </sharedItems>
    </cacheField>
    <cacheField name="2017" numFmtId="0">
      <sharedItems containsSemiMixedTypes="0" containsString="0" containsNumber="1" containsInteger="1" minValue="24" maxValue="9766"/>
    </cacheField>
    <cacheField name="2018" numFmtId="0">
      <sharedItems containsSemiMixedTypes="0" containsString="0" containsNumber="1" containsInteger="1" minValue="1251" maxValue="8499"/>
    </cacheField>
    <cacheField name="2019" numFmtId="0">
      <sharedItems containsSemiMixedTypes="0" containsString="0" containsNumber="1" containsInteger="1" minValue="991" maxValue="7777"/>
    </cacheField>
    <cacheField name="2020" numFmtId="0">
      <sharedItems containsSemiMixedTypes="0" containsString="0" containsNumber="1" containsInteger="1" minValue="448" maxValue="9024"/>
    </cacheField>
    <cacheField name="2021" numFmtId="0">
      <sharedItems containsSemiMixedTypes="0" containsString="0" containsNumber="1" containsInteger="1" minValue="211" maxValue="9768"/>
    </cacheField>
    <cacheField name="Total" numFmtId="0">
      <sharedItems containsSemiMixedTypes="0" containsString="0" containsNumber="1" containsInteger="1" minValue="16060" maxValue="32872"/>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65.773523148149" createdVersion="8" refreshedVersion="8" minRefreshableVersion="3" recordCount="15" xr:uid="{7CCA20EC-E07D-4083-84BC-2AAE5A0E216B}">
  <cacheSource type="worksheet">
    <worksheetSource name="Table3"/>
  </cacheSource>
  <cacheFields count="7">
    <cacheField name="Wholesale Distributor" numFmtId="0">
      <sharedItems count="15">
        <s v="WD 8"/>
        <s v="WD 13"/>
        <s v="WD 5"/>
        <s v="WD 7"/>
        <s v="WD 3"/>
        <s v="WD 9"/>
        <s v="WD 2"/>
        <s v="WD 12"/>
        <s v="WD 15"/>
        <s v="WD 6"/>
        <s v="WD 14"/>
        <s v="WD 4"/>
        <s v="WD 10"/>
        <s v="WD 1"/>
        <s v="WD 11"/>
      </sharedItems>
    </cacheField>
    <cacheField name="2017" numFmtId="0">
      <sharedItems containsSemiMixedTypes="0" containsString="0" containsNumber="1" containsInteger="1" minValue="128" maxValue="9791"/>
    </cacheField>
    <cacheField name="2018" numFmtId="0">
      <sharedItems containsSemiMixedTypes="0" containsString="0" containsNumber="1" containsInteger="1" minValue="416" maxValue="9610"/>
    </cacheField>
    <cacheField name="2019" numFmtId="0">
      <sharedItems containsSemiMixedTypes="0" containsString="0" containsNumber="1" containsInteger="1" minValue="747" maxValue="8042"/>
    </cacheField>
    <cacheField name="2020" numFmtId="0">
      <sharedItems containsSemiMixedTypes="0" containsString="0" containsNumber="1" containsInteger="1" minValue="338" maxValue="8922"/>
    </cacheField>
    <cacheField name="2021" numFmtId="0">
      <sharedItems containsSemiMixedTypes="0" containsString="0" containsNumber="1" containsInteger="1" minValue="44" maxValue="9822"/>
    </cacheField>
    <cacheField name="Total" numFmtId="0">
      <sharedItems containsSemiMixedTypes="0" containsString="0" containsNumber="1" containsInteger="1" minValue="8676" maxValue="3695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ha Polsani" refreshedDate="45365.951539930553" createdVersion="8" refreshedVersion="8" minRefreshableVersion="3" recordCount="60" xr:uid="{6FC507D4-4BA4-496B-BE44-B8386B43503F}">
  <cacheSource type="worksheet">
    <worksheetSource name="Table6"/>
  </cacheSource>
  <cacheFields count="21">
    <cacheField name="Account Name" numFmtId="0">
      <sharedItems/>
    </cacheField>
    <cacheField name="Account Address" numFmtId="0">
      <sharedItems/>
    </cacheField>
    <cacheField name="Decision Maker" numFmtId="0">
      <sharedItems/>
    </cacheField>
    <cacheField name="Phone Number" numFmtId="0">
      <sharedItems/>
    </cacheField>
    <cacheField name="Account Type" numFmtId="0">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0">
      <sharedItems containsSemiMixedTypes="0" containsString="0" containsNumber="1" minValue="-0.72898466539472961" maxValue="3.3498147004699526"/>
    </cacheField>
    <cacheField name="Street" numFmtId="0">
      <sharedItems/>
    </cacheField>
    <cacheField name="City" numFmtId="0">
      <sharedItems/>
    </cacheField>
    <cacheField name="Region" numFmtId="0">
      <sharedItems count="5">
        <s v="New York NY"/>
        <s v="Brooklyn NY"/>
        <s v="Bronx NY"/>
        <s v="Staten Island NY"/>
        <s v="Yonkers NY"/>
      </sharedItems>
    </cacheField>
  </cacheFields>
  <extLst>
    <ext xmlns:x14="http://schemas.microsoft.com/office/spreadsheetml/2009/9/main" uri="{725AE2AE-9491-48be-B2B4-4EB974FC3084}">
      <x14:pivotCacheDefinition pivotCacheId="1968760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s v="Dorothy Rizzo"/>
    <s v="(880) 283-6803"/>
    <x v="0"/>
    <x v="0"/>
    <s v="Yes"/>
    <s v="Yes"/>
    <s v="Yes"/>
    <s v="Yes"/>
    <s v="Yes"/>
    <s v="Yes"/>
    <x v="0"/>
    <x v="0"/>
    <x v="0"/>
    <x v="0"/>
    <x v="0"/>
    <n v="0.46352749292411066"/>
  </r>
  <r>
    <x v="1"/>
    <x v="1"/>
    <s v="Lawson Moore"/>
    <s v="(711) 426-7350"/>
    <x v="0"/>
    <x v="0"/>
    <s v="Yes"/>
    <s v="Yes"/>
    <s v="No"/>
    <s v="Yes"/>
    <s v="Yes"/>
    <s v="Yes"/>
    <x v="1"/>
    <x v="1"/>
    <x v="1"/>
    <x v="1"/>
    <x v="1"/>
    <n v="0.25489826874508914"/>
  </r>
  <r>
    <x v="2"/>
    <x v="2"/>
    <s v="Vin Hudson"/>
    <s v="(952) 952-5573"/>
    <x v="0"/>
    <x v="0"/>
    <s v="Yes"/>
    <s v="Yes"/>
    <s v="Yes"/>
    <s v="Yes"/>
    <s v="Yes"/>
    <s v="Yes"/>
    <x v="2"/>
    <x v="2"/>
    <x v="2"/>
    <x v="2"/>
    <x v="2"/>
    <n v="0.68595057009486848"/>
  </r>
  <r>
    <x v="3"/>
    <x v="3"/>
    <s v="Susana Huels"/>
    <s v="(491) 505-6064"/>
    <x v="0"/>
    <x v="0"/>
    <s v="Yes"/>
    <s v="Yes"/>
    <s v="Yes"/>
    <s v="Yes"/>
    <s v="Yes"/>
    <s v="Yes"/>
    <x v="3"/>
    <x v="3"/>
    <x v="3"/>
    <x v="3"/>
    <x v="3"/>
    <n v="0.79606828454142997"/>
  </r>
  <r>
    <x v="4"/>
    <x v="4"/>
    <s v="Shanna Hettinger"/>
    <s v="(412) 570-0596"/>
    <x v="0"/>
    <x v="0"/>
    <s v="Yes"/>
    <s v="No"/>
    <s v="Yes"/>
    <s v="Yes"/>
    <s v="Yes"/>
    <s v="Yes"/>
    <x v="4"/>
    <x v="4"/>
    <x v="4"/>
    <x v="4"/>
    <x v="4"/>
    <n v="0.42582583880267388"/>
  </r>
  <r>
    <x v="5"/>
    <x v="5"/>
    <s v="Roy McGlynn"/>
    <s v="(594) 807-4187"/>
    <x v="0"/>
    <x v="0"/>
    <s v="Yes"/>
    <s v="Yes"/>
    <s v="No"/>
    <s v="Yes"/>
    <s v="Yes"/>
    <s v="No"/>
    <x v="5"/>
    <x v="5"/>
    <x v="5"/>
    <x v="5"/>
    <x v="5"/>
    <n v="0.390755806385503"/>
  </r>
  <r>
    <x v="6"/>
    <x v="6"/>
    <s v="Lorena Posacco"/>
    <s v="(678) 294-8103"/>
    <x v="0"/>
    <x v="0"/>
    <s v="No"/>
    <s v="No"/>
    <s v="No"/>
    <s v="No"/>
    <s v="Yes"/>
    <s v="No"/>
    <x v="6"/>
    <x v="6"/>
    <x v="6"/>
    <x v="6"/>
    <x v="6"/>
    <n v="-0.61139202601329412"/>
  </r>
  <r>
    <x v="7"/>
    <x v="7"/>
    <s v="Juanita Wisozk"/>
    <s v="(305) 531-1310"/>
    <x v="0"/>
    <x v="0"/>
    <s v="No"/>
    <s v="Yes"/>
    <s v="Yes"/>
    <s v="No"/>
    <s v="Yes"/>
    <s v="No"/>
    <x v="7"/>
    <x v="7"/>
    <x v="7"/>
    <x v="7"/>
    <x v="7"/>
    <n v="0.57622554654037406"/>
  </r>
  <r>
    <x v="8"/>
    <x v="8"/>
    <s v="Velma Riley"/>
    <s v="(697) 543-0310"/>
    <x v="0"/>
    <x v="0"/>
    <s v="No"/>
    <s v="No"/>
    <s v="No"/>
    <s v="No"/>
    <s v="Yes"/>
    <s v="No"/>
    <x v="8"/>
    <x v="8"/>
    <x v="8"/>
    <x v="8"/>
    <x v="8"/>
    <n v="-0.29790601141591733"/>
  </r>
  <r>
    <x v="9"/>
    <x v="9"/>
    <s v="Holly Gaines"/>
    <s v="(277) 456-4626"/>
    <x v="0"/>
    <x v="0"/>
    <s v="Yes"/>
    <s v="No"/>
    <s v="Yes"/>
    <s v="No"/>
    <s v="Yes"/>
    <s v="No"/>
    <x v="9"/>
    <x v="9"/>
    <x v="9"/>
    <x v="9"/>
    <x v="9"/>
    <n v="0.40734683274409145"/>
  </r>
  <r>
    <x v="10"/>
    <x v="10"/>
    <s v="Gary Brown"/>
    <s v="(459) 968-9453"/>
    <x v="0"/>
    <x v="0"/>
    <s v="No"/>
    <s v="No"/>
    <s v="No"/>
    <s v="No"/>
    <s v="No"/>
    <s v="No"/>
    <x v="10"/>
    <x v="10"/>
    <x v="10"/>
    <x v="10"/>
    <x v="10"/>
    <n v="-0.25247905109930902"/>
  </r>
  <r>
    <x v="11"/>
    <x v="11"/>
    <s v="Jeffrey Akins"/>
    <s v="(313) 417-8968"/>
    <x v="0"/>
    <x v="0"/>
    <s v="No"/>
    <s v="No"/>
    <s v="No"/>
    <s v="No"/>
    <s v="No"/>
    <s v="No"/>
    <x v="11"/>
    <x v="11"/>
    <x v="11"/>
    <x v="11"/>
    <x v="11"/>
    <n v="0.3690560602470212"/>
  </r>
  <r>
    <x v="12"/>
    <x v="12"/>
    <s v="Tim Young"/>
    <s v="(876) 653-1727"/>
    <x v="0"/>
    <x v="0"/>
    <s v="No"/>
    <s v="Yes"/>
    <s v="Yes"/>
    <s v="Yes"/>
    <s v="Yes"/>
    <s v="Yes"/>
    <x v="12"/>
    <x v="12"/>
    <x v="12"/>
    <x v="12"/>
    <x v="12"/>
    <n v="3.3498147004699526"/>
  </r>
  <r>
    <x v="13"/>
    <x v="13"/>
    <s v="Debra Kroll"/>
    <s v="(628) 832-4986"/>
    <x v="0"/>
    <x v="0"/>
    <s v="Yes"/>
    <s v="Yes"/>
    <s v="Yes"/>
    <s v="Yes"/>
    <s v="Yes"/>
    <s v="Yes"/>
    <x v="13"/>
    <x v="13"/>
    <x v="13"/>
    <x v="13"/>
    <x v="13"/>
    <n v="0.81146879617010592"/>
  </r>
  <r>
    <x v="14"/>
    <x v="14"/>
    <s v="Kelly Boyd"/>
    <s v="(220) 929-0797"/>
    <x v="0"/>
    <x v="0"/>
    <s v="Yes"/>
    <s v="No"/>
    <s v="No"/>
    <s v="No"/>
    <s v="No"/>
    <s v="No"/>
    <x v="14"/>
    <x v="14"/>
    <x v="14"/>
    <x v="14"/>
    <x v="14"/>
    <n v="-0.55073921414194782"/>
  </r>
  <r>
    <x v="15"/>
    <x v="15"/>
    <s v="Dan Hill"/>
    <s v="(248) 450-0797"/>
    <x v="1"/>
    <x v="0"/>
    <s v="Yes"/>
    <s v="No"/>
    <s v="No"/>
    <s v="No"/>
    <s v="No"/>
    <s v="No"/>
    <x v="15"/>
    <x v="15"/>
    <x v="15"/>
    <x v="15"/>
    <x v="15"/>
    <n v="0.27407081068210992"/>
  </r>
  <r>
    <x v="16"/>
    <x v="16"/>
    <s v="Javier George"/>
    <s v="(964) 214-3742"/>
    <x v="1"/>
    <x v="0"/>
    <s v="Yes"/>
    <s v="No"/>
    <s v="No"/>
    <s v="No"/>
    <s v="No"/>
    <s v="No"/>
    <x v="16"/>
    <x v="16"/>
    <x v="16"/>
    <x v="16"/>
    <x v="16"/>
    <n v="0.17983468576187267"/>
  </r>
  <r>
    <x v="17"/>
    <x v="17"/>
    <s v="Christopher Evans"/>
    <s v="(831) 406-6300"/>
    <x v="1"/>
    <x v="0"/>
    <s v="Yes"/>
    <s v="No"/>
    <s v="Yes"/>
    <s v="No"/>
    <s v="Yes"/>
    <s v="No"/>
    <x v="17"/>
    <x v="17"/>
    <x v="17"/>
    <x v="17"/>
    <x v="17"/>
    <n v="0.90588403033885334"/>
  </r>
  <r>
    <x v="18"/>
    <x v="18"/>
    <s v="Julie Ross"/>
    <s v="(778) 387-0744"/>
    <x v="1"/>
    <x v="0"/>
    <s v="Yes"/>
    <s v="No"/>
    <s v="No"/>
    <s v="No"/>
    <s v="No"/>
    <s v="No"/>
    <x v="18"/>
    <x v="18"/>
    <x v="18"/>
    <x v="18"/>
    <x v="18"/>
    <n v="-0.20956409258224717"/>
  </r>
  <r>
    <x v="19"/>
    <x v="19"/>
    <s v="Bill Callahan"/>
    <s v="(617) 419-7996"/>
    <x v="1"/>
    <x v="0"/>
    <s v="Yes"/>
    <s v="No"/>
    <s v="Yes"/>
    <s v="No"/>
    <s v="Yes"/>
    <s v="No"/>
    <x v="19"/>
    <x v="19"/>
    <x v="19"/>
    <x v="19"/>
    <x v="19"/>
    <n v="2.2455667067018901"/>
  </r>
  <r>
    <x v="20"/>
    <x v="20"/>
    <s v="Anthony Brooks"/>
    <s v="(349) 801-7566"/>
    <x v="1"/>
    <x v="0"/>
    <s v="Yes"/>
    <s v="No"/>
    <s v="Yes"/>
    <s v="No"/>
    <s v="Yes"/>
    <s v="No"/>
    <x v="20"/>
    <x v="20"/>
    <x v="20"/>
    <x v="20"/>
    <x v="20"/>
    <n v="1.4232703532020747"/>
  </r>
  <r>
    <x v="21"/>
    <x v="21"/>
    <s v="Charlotte Leroux"/>
    <s v="(784) 634-6873"/>
    <x v="1"/>
    <x v="0"/>
    <s v="Yes"/>
    <s v="No"/>
    <s v="Yes"/>
    <s v="No"/>
    <s v="Yes"/>
    <s v="No"/>
    <x v="21"/>
    <x v="21"/>
    <x v="21"/>
    <x v="21"/>
    <x v="21"/>
    <n v="0.64359095818904954"/>
  </r>
  <r>
    <x v="22"/>
    <x v="22"/>
    <s v="Nina Coulter"/>
    <s v="(938) 752-9381"/>
    <x v="1"/>
    <x v="0"/>
    <s v="No"/>
    <s v="No"/>
    <s v="No"/>
    <s v="Yes"/>
    <s v="No"/>
    <s v="No"/>
    <x v="22"/>
    <x v="22"/>
    <x v="22"/>
    <x v="22"/>
    <x v="22"/>
    <n v="-0.53938981874158332"/>
  </r>
  <r>
    <x v="23"/>
    <x v="23"/>
    <s v="Mia Ang"/>
    <s v="(253) 861-1301"/>
    <x v="1"/>
    <x v="0"/>
    <s v="Yes"/>
    <s v="No"/>
    <s v="Yes"/>
    <s v="Yes"/>
    <s v="Yes"/>
    <s v="No"/>
    <x v="23"/>
    <x v="23"/>
    <x v="23"/>
    <x v="23"/>
    <x v="23"/>
    <n v="0.52294422157633269"/>
  </r>
  <r>
    <x v="24"/>
    <x v="24"/>
    <s v="Kathy Rogers"/>
    <s v="(939) 738-6471"/>
    <x v="1"/>
    <x v="0"/>
    <s v="Yes"/>
    <s v="No"/>
    <s v="Yes"/>
    <s v="Yes"/>
    <s v="Yes"/>
    <s v="No"/>
    <x v="24"/>
    <x v="24"/>
    <x v="24"/>
    <x v="24"/>
    <x v="24"/>
    <n v="1.0242801438529217"/>
  </r>
  <r>
    <x v="25"/>
    <x v="25"/>
    <s v="Rita Varga"/>
    <s v="(754) 696-3109"/>
    <x v="1"/>
    <x v="0"/>
    <s v="No"/>
    <s v="No"/>
    <s v="No"/>
    <s v="Yes"/>
    <s v="No"/>
    <s v="No"/>
    <x v="25"/>
    <x v="25"/>
    <x v="25"/>
    <x v="25"/>
    <x v="25"/>
    <n v="-0.37012221518144006"/>
  </r>
  <r>
    <x v="26"/>
    <x v="26"/>
    <s v="Mel Berkowitz"/>
    <s v="(967) 547-1542"/>
    <x v="1"/>
    <x v="0"/>
    <s v="Yes"/>
    <s v="No"/>
    <s v="Yes"/>
    <s v="Yes"/>
    <s v="Yes"/>
    <s v="No"/>
    <x v="26"/>
    <x v="26"/>
    <x v="26"/>
    <x v="26"/>
    <x v="26"/>
    <n v="1.5203389637502625"/>
  </r>
  <r>
    <x v="27"/>
    <x v="27"/>
    <s v="Debra Martin"/>
    <s v="(743) 960-6716"/>
    <x v="1"/>
    <x v="0"/>
    <s v="Yes"/>
    <s v="No"/>
    <s v="No"/>
    <s v="No"/>
    <s v="No"/>
    <s v="No"/>
    <x v="27"/>
    <x v="27"/>
    <x v="27"/>
    <x v="27"/>
    <x v="27"/>
    <n v="-0.11575568185753915"/>
  </r>
  <r>
    <x v="28"/>
    <x v="28"/>
    <s v="Deshaun Fletcher"/>
    <s v="(845) 304-6511"/>
    <x v="1"/>
    <x v="0"/>
    <s v="Yes"/>
    <s v="No"/>
    <s v="Yes"/>
    <s v="No"/>
    <s v="Yes"/>
    <s v="No"/>
    <x v="28"/>
    <x v="28"/>
    <x v="28"/>
    <x v="28"/>
    <x v="28"/>
    <n v="0.86419779018759768"/>
  </r>
  <r>
    <x v="29"/>
    <x v="29"/>
    <s v="Kari Lenz"/>
    <s v="(886) 554-5339"/>
    <x v="1"/>
    <x v="0"/>
    <s v="Yes"/>
    <s v="No"/>
    <s v="No"/>
    <s v="No"/>
    <s v="No"/>
    <s v="No"/>
    <x v="29"/>
    <x v="29"/>
    <x v="29"/>
    <x v="29"/>
    <x v="29"/>
    <n v="0.18148193130433588"/>
  </r>
  <r>
    <x v="30"/>
    <x v="30"/>
    <s v="John Mackey"/>
    <s v="(831) 581-1892"/>
    <x v="2"/>
    <x v="0"/>
    <s v="Yes"/>
    <s v="Yes"/>
    <s v="No"/>
    <s v="No"/>
    <s v="Yes"/>
    <s v="No"/>
    <x v="30"/>
    <x v="30"/>
    <x v="30"/>
    <x v="30"/>
    <x v="30"/>
    <n v="0.36636455401735013"/>
  </r>
  <r>
    <x v="31"/>
    <x v="31"/>
    <s v="Raymond Heywin"/>
    <s v="(571) 843-1746"/>
    <x v="2"/>
    <x v="0"/>
    <s v="Yes"/>
    <s v="Yes"/>
    <s v="Yes"/>
    <s v="Yes"/>
    <s v="Yes"/>
    <s v="No"/>
    <x v="31"/>
    <x v="31"/>
    <x v="31"/>
    <x v="31"/>
    <x v="31"/>
    <n v="1.8142296888697582"/>
  </r>
  <r>
    <x v="32"/>
    <x v="32"/>
    <s v="Janie Roberson"/>
    <s v="(924) 516-6566"/>
    <x v="2"/>
    <x v="0"/>
    <s v="Yes"/>
    <s v="Yes"/>
    <s v="No"/>
    <s v="No"/>
    <s v="Yes"/>
    <s v="Yes"/>
    <x v="32"/>
    <x v="32"/>
    <x v="32"/>
    <x v="32"/>
    <x v="32"/>
    <n v="-7.1596691853915484E-2"/>
  </r>
  <r>
    <x v="33"/>
    <x v="33"/>
    <s v="Brooke Hayes"/>
    <s v="(247) 999-3394"/>
    <x v="2"/>
    <x v="0"/>
    <s v="Yes"/>
    <s v="Yes"/>
    <s v="No"/>
    <s v="No"/>
    <s v="Yes"/>
    <s v="Yes"/>
    <x v="33"/>
    <x v="33"/>
    <x v="33"/>
    <x v="33"/>
    <x v="33"/>
    <n v="0.30577482876902251"/>
  </r>
  <r>
    <x v="34"/>
    <x v="34"/>
    <s v="Lee Niemeyer"/>
    <s v="(920) 451-3973"/>
    <x v="2"/>
    <x v="0"/>
    <s v="Yes"/>
    <s v="Yes"/>
    <s v="Yes"/>
    <s v="Yes"/>
    <s v="Yes"/>
    <s v="Yes"/>
    <x v="34"/>
    <x v="34"/>
    <x v="34"/>
    <x v="34"/>
    <x v="34"/>
    <n v="0.71660086943635504"/>
  </r>
  <r>
    <x v="35"/>
    <x v="35"/>
    <s v="Stephen Harris"/>
    <s v="(258) 948-7479"/>
    <x v="2"/>
    <x v="0"/>
    <s v="Yes"/>
    <s v="Yes"/>
    <s v="No"/>
    <s v="No"/>
    <s v="Yes"/>
    <s v="Yes"/>
    <x v="35"/>
    <x v="35"/>
    <x v="35"/>
    <x v="35"/>
    <x v="35"/>
    <n v="0.38456165928272146"/>
  </r>
  <r>
    <x v="36"/>
    <x v="36"/>
    <s v="Juan Scott"/>
    <s v="(357) 532-0838"/>
    <x v="2"/>
    <x v="0"/>
    <s v="Yes"/>
    <s v="Yes"/>
    <s v="Yes"/>
    <s v="Yes"/>
    <s v="Yes"/>
    <s v="Yes"/>
    <x v="36"/>
    <x v="36"/>
    <x v="36"/>
    <x v="36"/>
    <x v="36"/>
    <n v="0.91164163510334228"/>
  </r>
  <r>
    <x v="37"/>
    <x v="37"/>
    <s v="Kurt Issacs"/>
    <s v="(454) 903-5770"/>
    <x v="2"/>
    <x v="0"/>
    <s v="No"/>
    <s v="No"/>
    <s v="No"/>
    <s v="No"/>
    <s v="Yes"/>
    <s v="Yes"/>
    <x v="37"/>
    <x v="37"/>
    <x v="37"/>
    <x v="37"/>
    <x v="37"/>
    <n v="-0.33438519484677687"/>
  </r>
  <r>
    <x v="38"/>
    <x v="38"/>
    <s v="Dominique Johnson"/>
    <s v="(336) 448-7026"/>
    <x v="2"/>
    <x v="0"/>
    <s v="Yes"/>
    <s v="Yes"/>
    <s v="Yes"/>
    <s v="Yes"/>
    <s v="Yes"/>
    <s v="Yes"/>
    <x v="38"/>
    <x v="38"/>
    <x v="38"/>
    <x v="38"/>
    <x v="38"/>
    <n v="1.084072328017021"/>
  </r>
  <r>
    <x v="39"/>
    <x v="39"/>
    <s v="Larry Alaimo"/>
    <s v="(242) 869-1226"/>
    <x v="2"/>
    <x v="0"/>
    <s v="Yes"/>
    <s v="Yes"/>
    <s v="Yes"/>
    <s v="Yes"/>
    <s v="Yes"/>
    <s v="Yes"/>
    <x v="39"/>
    <x v="39"/>
    <x v="39"/>
    <x v="39"/>
    <x v="39"/>
    <n v="1.1188084145320056"/>
  </r>
  <r>
    <x v="40"/>
    <x v="40"/>
    <s v="Carlos Moya"/>
    <s v="(485) 453-8693"/>
    <x v="2"/>
    <x v="0"/>
    <s v="No"/>
    <s v="No"/>
    <s v="No"/>
    <s v="No"/>
    <s v="Yes"/>
    <s v="Yes"/>
    <x v="40"/>
    <x v="40"/>
    <x v="40"/>
    <x v="40"/>
    <x v="40"/>
    <n v="-0.41679289513417705"/>
  </r>
  <r>
    <x v="41"/>
    <x v="41"/>
    <s v="Shaun Salvatore"/>
    <s v="(691) 657-1498"/>
    <x v="2"/>
    <x v="0"/>
    <s v="Yes"/>
    <s v="Yes"/>
    <s v="Yes"/>
    <s v="Yes"/>
    <s v="Yes"/>
    <s v="Yes"/>
    <x v="41"/>
    <x v="41"/>
    <x v="41"/>
    <x v="41"/>
    <x v="41"/>
    <n v="0.74338775485751718"/>
  </r>
  <r>
    <x v="42"/>
    <x v="42"/>
    <s v="Annie Fuentes"/>
    <s v="(462) 693-6254"/>
    <x v="2"/>
    <x v="0"/>
    <s v="Yes"/>
    <s v="No"/>
    <s v="No"/>
    <s v="No"/>
    <s v="No"/>
    <s v="No"/>
    <x v="42"/>
    <x v="42"/>
    <x v="42"/>
    <x v="42"/>
    <x v="42"/>
    <n v="-0.17943016656995925"/>
  </r>
  <r>
    <x v="43"/>
    <x v="43"/>
    <s v="Maria Sawyer"/>
    <s v="(881) 243-5276"/>
    <x v="2"/>
    <x v="0"/>
    <s v="Yes"/>
    <s v="Yes"/>
    <s v="Yes"/>
    <s v="No"/>
    <s v="No"/>
    <s v="No"/>
    <x v="43"/>
    <x v="43"/>
    <x v="43"/>
    <x v="43"/>
    <x v="43"/>
    <n v="0.61767741115573149"/>
  </r>
  <r>
    <x v="44"/>
    <x v="44"/>
    <s v="Darnell Straughter"/>
    <s v="(680) 628-4625"/>
    <x v="2"/>
    <x v="0"/>
    <s v="Yes"/>
    <s v="Yes"/>
    <s v="Yes"/>
    <s v="Yes"/>
    <s v="No"/>
    <s v="No"/>
    <x v="44"/>
    <x v="44"/>
    <x v="44"/>
    <x v="44"/>
    <x v="44"/>
    <n v="1.0930046233022455"/>
  </r>
  <r>
    <x v="45"/>
    <x v="45"/>
    <s v="Richard Breaux"/>
    <s v="(685) 981-8556"/>
    <x v="3"/>
    <x v="0"/>
    <s v="No"/>
    <s v="No"/>
    <s v="No"/>
    <s v="No"/>
    <s v="Yes"/>
    <s v="No"/>
    <x v="45"/>
    <x v="45"/>
    <x v="45"/>
    <x v="45"/>
    <x v="45"/>
    <n v="-0.72898466539472961"/>
  </r>
  <r>
    <x v="46"/>
    <x v="46"/>
    <s v="Craig Collins"/>
    <s v="(828) 840-2736"/>
    <x v="3"/>
    <x v="0"/>
    <s v="Yes"/>
    <s v="Yes"/>
    <s v="No"/>
    <s v="No"/>
    <s v="Yes"/>
    <s v="No"/>
    <x v="46"/>
    <x v="46"/>
    <x v="46"/>
    <x v="46"/>
    <x v="46"/>
    <n v="1.3475541667800686"/>
  </r>
  <r>
    <x v="47"/>
    <x v="47"/>
    <s v="Donna Lam"/>
    <s v="(931) 618-9558"/>
    <x v="3"/>
    <x v="0"/>
    <s v="Yes"/>
    <s v="Yes"/>
    <s v="No"/>
    <s v="No"/>
    <s v="Yes"/>
    <s v="No"/>
    <x v="47"/>
    <x v="47"/>
    <x v="47"/>
    <x v="47"/>
    <x v="47"/>
    <n v="0.57793816418173161"/>
  </r>
  <r>
    <x v="48"/>
    <x v="48"/>
    <s v="Teresa Vasbinder"/>
    <s v="(261) 690-0303"/>
    <x v="3"/>
    <x v="0"/>
    <s v="No"/>
    <s v="No"/>
    <s v="No"/>
    <s v="No"/>
    <s v="Yes"/>
    <s v="No"/>
    <x v="48"/>
    <x v="48"/>
    <x v="48"/>
    <x v="48"/>
    <x v="48"/>
    <n v="-0.33098339677163802"/>
  </r>
  <r>
    <x v="49"/>
    <x v="49"/>
    <s v="Andre Mobley"/>
    <s v="(597) 701-9429"/>
    <x v="3"/>
    <x v="0"/>
    <s v="Yes"/>
    <s v="Yes"/>
    <s v="No"/>
    <s v="No"/>
    <s v="Yes"/>
    <s v="No"/>
    <x v="49"/>
    <x v="49"/>
    <x v="49"/>
    <x v="49"/>
    <x v="49"/>
    <n v="0.83041416010220881"/>
  </r>
  <r>
    <x v="50"/>
    <x v="50"/>
    <s v="Ray Hernandez"/>
    <s v="(609) 345-8163"/>
    <x v="3"/>
    <x v="0"/>
    <s v="Yes"/>
    <s v="Yes"/>
    <s v="No"/>
    <s v="No"/>
    <s v="Yes"/>
    <s v="No"/>
    <x v="50"/>
    <x v="50"/>
    <x v="50"/>
    <x v="50"/>
    <x v="50"/>
    <n v="0.60045892388204325"/>
  </r>
  <r>
    <x v="51"/>
    <x v="51"/>
    <s v="Thomas Stewart"/>
    <s v="(381) 643-1230"/>
    <x v="3"/>
    <x v="0"/>
    <s v="Yes"/>
    <s v="Yes"/>
    <s v="No"/>
    <s v="No"/>
    <s v="Yes"/>
    <s v="No"/>
    <x v="51"/>
    <x v="51"/>
    <x v="51"/>
    <x v="51"/>
    <x v="51"/>
    <n v="0.71094693671276654"/>
  </r>
  <r>
    <x v="52"/>
    <x v="52"/>
    <s v="Henry Lange"/>
    <s v="(293) 473-1512"/>
    <x v="3"/>
    <x v="0"/>
    <s v="Yes"/>
    <s v="No"/>
    <s v="No"/>
    <s v="No"/>
    <s v="Yes"/>
    <s v="No"/>
    <x v="52"/>
    <x v="52"/>
    <x v="52"/>
    <x v="52"/>
    <x v="52"/>
    <n v="-0.15736979056747447"/>
  </r>
  <r>
    <x v="53"/>
    <x v="53"/>
    <s v="Danielle Tomas"/>
    <s v="(459) 261-2301"/>
    <x v="3"/>
    <x v="0"/>
    <s v="Yes"/>
    <s v="Yes"/>
    <s v="No"/>
    <s v="No"/>
    <s v="Yes"/>
    <s v="No"/>
    <x v="53"/>
    <x v="53"/>
    <x v="53"/>
    <x v="53"/>
    <x v="53"/>
    <n v="0.63431246502429839"/>
  </r>
  <r>
    <x v="54"/>
    <x v="54"/>
    <s v="Joe Schimke"/>
    <s v="(936) 816-9148"/>
    <x v="3"/>
    <x v="0"/>
    <s v="No"/>
    <s v="No"/>
    <s v="No"/>
    <s v="No"/>
    <s v="Yes"/>
    <s v="No"/>
    <x v="54"/>
    <x v="54"/>
    <x v="54"/>
    <x v="54"/>
    <x v="54"/>
    <n v="0.72970725225475852"/>
  </r>
  <r>
    <x v="55"/>
    <x v="55"/>
    <s v="Carlos Jackson"/>
    <s v="(201) 363-0653"/>
    <x v="3"/>
    <x v="0"/>
    <s v="Yes"/>
    <s v="Yes"/>
    <s v="No"/>
    <s v="No"/>
    <s v="Yes"/>
    <s v="No"/>
    <x v="55"/>
    <x v="55"/>
    <x v="55"/>
    <x v="55"/>
    <x v="55"/>
    <n v="1.6546701130112136"/>
  </r>
  <r>
    <x v="56"/>
    <x v="56"/>
    <s v="Russell Wallace"/>
    <s v="(237) 890-0247"/>
    <x v="3"/>
    <x v="0"/>
    <s v="No"/>
    <s v="No"/>
    <s v="No"/>
    <s v="No"/>
    <s v="No"/>
    <s v="No"/>
    <x v="56"/>
    <x v="56"/>
    <x v="56"/>
    <x v="56"/>
    <x v="56"/>
    <n v="-0.23952671916055424"/>
  </r>
  <r>
    <x v="57"/>
    <x v="57"/>
    <s v="Shameka West"/>
    <s v="(488) 656-0761"/>
    <x v="3"/>
    <x v="0"/>
    <s v="Yes"/>
    <s v="Yes"/>
    <s v="No"/>
    <s v="No"/>
    <s v="No"/>
    <s v="No"/>
    <x v="57"/>
    <x v="57"/>
    <x v="57"/>
    <x v="57"/>
    <x v="57"/>
    <n v="0.66412244620782168"/>
  </r>
  <r>
    <x v="58"/>
    <x v="58"/>
    <s v="Kevin Fleming"/>
    <s v="(650) 848-8284"/>
    <x v="3"/>
    <x v="0"/>
    <s v="Yes"/>
    <s v="Yes"/>
    <s v="No"/>
    <s v="No"/>
    <s v="No"/>
    <s v="No"/>
    <x v="58"/>
    <x v="58"/>
    <x v="58"/>
    <x v="58"/>
    <x v="58"/>
    <n v="0.58272982283102692"/>
  </r>
  <r>
    <x v="59"/>
    <x v="59"/>
    <s v="Anna Grey"/>
    <s v="(980) 437-1451"/>
    <x v="3"/>
    <x v="0"/>
    <s v="Yes"/>
    <s v="Yes"/>
    <s v="No"/>
    <s v="No"/>
    <s v="No"/>
    <s v="No"/>
    <x v="59"/>
    <x v="59"/>
    <x v="59"/>
    <x v="59"/>
    <x v="59"/>
    <n v="0.661634056133426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89976"/>
  </r>
  <r>
    <x v="1"/>
    <n v="242995"/>
  </r>
  <r>
    <x v="2"/>
    <n v="288449"/>
  </r>
  <r>
    <x v="3"/>
    <n v="350234"/>
  </r>
  <r>
    <x v="4"/>
    <n v="40919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s v="Dan Hill"/>
    <s v="(248) 450-0797"/>
    <x v="0"/>
    <x v="0"/>
    <x v="0"/>
    <x v="0"/>
    <x v="0"/>
    <x v="0"/>
    <s v="No"/>
    <s v="No"/>
    <n v="3501"/>
    <n v="7079"/>
    <n v="7438"/>
    <n v="7443"/>
    <n v="9225"/>
    <n v="0.27407081068210992"/>
  </r>
  <r>
    <x v="1"/>
    <x v="1"/>
    <s v="Kathy Rogers"/>
    <s v="(939) 738-6471"/>
    <x v="0"/>
    <x v="0"/>
    <x v="0"/>
    <x v="0"/>
    <x v="1"/>
    <x v="1"/>
    <s v="Yes"/>
    <s v="No"/>
    <n v="570"/>
    <n v="1322"/>
    <n v="7279"/>
    <n v="8443"/>
    <n v="9571"/>
    <n v="1.0242801438529217"/>
  </r>
  <r>
    <x v="2"/>
    <x v="2"/>
    <s v="Rita Varga"/>
    <s v="(754) 696-3109"/>
    <x v="0"/>
    <x v="0"/>
    <x v="1"/>
    <x v="0"/>
    <x v="0"/>
    <x v="1"/>
    <s v="No"/>
    <s v="No"/>
    <n v="6156"/>
    <n v="6110"/>
    <n v="5791"/>
    <n v="1759"/>
    <n v="969"/>
    <n v="-0.37012221518144006"/>
  </r>
  <r>
    <x v="3"/>
    <x v="3"/>
    <s v="Mel Berkowitz"/>
    <s v="(967) 547-1542"/>
    <x v="0"/>
    <x v="0"/>
    <x v="0"/>
    <x v="0"/>
    <x v="1"/>
    <x v="1"/>
    <s v="Yes"/>
    <s v="No"/>
    <n v="209"/>
    <n v="621"/>
    <n v="3098"/>
    <n v="7118"/>
    <n v="8433"/>
    <n v="1.5203389637502625"/>
  </r>
  <r>
    <x v="4"/>
    <x v="4"/>
    <s v="Debra Martin"/>
    <s v="(743) 960-6716"/>
    <x v="0"/>
    <x v="0"/>
    <x v="0"/>
    <x v="0"/>
    <x v="0"/>
    <x v="0"/>
    <s v="No"/>
    <s v="No"/>
    <n v="6309"/>
    <n v="6227"/>
    <n v="5123"/>
    <n v="4968"/>
    <n v="3857"/>
    <n v="-0.11575568185753915"/>
  </r>
  <r>
    <x v="5"/>
    <x v="5"/>
    <s v="Deshaun Fletcher"/>
    <s v="(845) 304-6511"/>
    <x v="0"/>
    <x v="0"/>
    <x v="0"/>
    <x v="0"/>
    <x v="1"/>
    <x v="0"/>
    <s v="Yes"/>
    <s v="No"/>
    <n v="712"/>
    <n v="4182"/>
    <n v="6087"/>
    <n v="7494"/>
    <n v="8599"/>
    <n v="0.86419779018759768"/>
  </r>
  <r>
    <x v="6"/>
    <x v="6"/>
    <s v="Kari Lenz"/>
    <s v="(886) 554-5339"/>
    <x v="0"/>
    <x v="0"/>
    <x v="0"/>
    <x v="0"/>
    <x v="0"/>
    <x v="0"/>
    <s v="No"/>
    <s v="No"/>
    <n v="2390"/>
    <n v="2415"/>
    <n v="3461"/>
    <n v="3850"/>
    <n v="4657"/>
    <n v="0.18148193130433588"/>
  </r>
  <r>
    <x v="7"/>
    <x v="7"/>
    <s v="Javier George"/>
    <s v="(964) 214-3742"/>
    <x v="0"/>
    <x v="0"/>
    <x v="0"/>
    <x v="0"/>
    <x v="0"/>
    <x v="0"/>
    <s v="No"/>
    <s v="No"/>
    <n v="3916"/>
    <n v="4218"/>
    <n v="5072"/>
    <n v="5201"/>
    <n v="7588"/>
    <n v="0.17983468576187267"/>
  </r>
  <r>
    <x v="8"/>
    <x v="8"/>
    <s v="Christopher Evans"/>
    <s v="(831) 406-6300"/>
    <x v="0"/>
    <x v="0"/>
    <x v="0"/>
    <x v="0"/>
    <x v="1"/>
    <x v="0"/>
    <s v="Yes"/>
    <s v="No"/>
    <n v="700"/>
    <n v="5721"/>
    <n v="6247"/>
    <n v="8495"/>
    <n v="9236"/>
    <n v="0.90588403033885334"/>
  </r>
  <r>
    <x v="9"/>
    <x v="9"/>
    <s v="Julie Ross"/>
    <s v="(778) 387-0744"/>
    <x v="0"/>
    <x v="0"/>
    <x v="0"/>
    <x v="0"/>
    <x v="0"/>
    <x v="0"/>
    <s v="No"/>
    <s v="No"/>
    <n v="9773"/>
    <n v="9179"/>
    <n v="8390"/>
    <n v="8256"/>
    <n v="3815"/>
    <n v="-0.20956409258224717"/>
  </r>
  <r>
    <x v="10"/>
    <x v="10"/>
    <s v="Bill Callahan"/>
    <s v="(617) 419-7996"/>
    <x v="0"/>
    <x v="0"/>
    <x v="0"/>
    <x v="0"/>
    <x v="1"/>
    <x v="0"/>
    <s v="Yes"/>
    <s v="No"/>
    <n v="73"/>
    <n v="3485"/>
    <n v="4592"/>
    <n v="5143"/>
    <n v="8100"/>
    <n v="2.2455667067018901"/>
  </r>
  <r>
    <x v="11"/>
    <x v="11"/>
    <s v="Anthony Brooks"/>
    <s v="(349) 801-7566"/>
    <x v="0"/>
    <x v="0"/>
    <x v="0"/>
    <x v="0"/>
    <x v="1"/>
    <x v="0"/>
    <s v="Yes"/>
    <s v="No"/>
    <n v="238"/>
    <n v="1235"/>
    <n v="1822"/>
    <n v="7074"/>
    <n v="8207"/>
    <n v="1.4232703532020747"/>
  </r>
  <r>
    <x v="12"/>
    <x v="12"/>
    <s v="Charlotte Leroux"/>
    <s v="(784) 634-6873"/>
    <x v="0"/>
    <x v="0"/>
    <x v="0"/>
    <x v="0"/>
    <x v="1"/>
    <x v="0"/>
    <s v="Yes"/>
    <s v="No"/>
    <n v="1368"/>
    <n v="3447"/>
    <n v="4535"/>
    <n v="5476"/>
    <n v="9983"/>
    <n v="0.64359095818904954"/>
  </r>
  <r>
    <x v="13"/>
    <x v="13"/>
    <s v="Nina Coulter"/>
    <s v="(938) 752-9381"/>
    <x v="0"/>
    <x v="0"/>
    <x v="1"/>
    <x v="0"/>
    <x v="0"/>
    <x v="1"/>
    <s v="No"/>
    <s v="No"/>
    <n v="8331"/>
    <n v="7667"/>
    <n v="5952"/>
    <n v="1998"/>
    <n v="375"/>
    <n v="-0.53938981874158332"/>
  </r>
  <r>
    <x v="14"/>
    <x v="14"/>
    <s v="Mia Ang"/>
    <s v="(253) 861-1301"/>
    <x v="0"/>
    <x v="0"/>
    <x v="0"/>
    <x v="0"/>
    <x v="1"/>
    <x v="1"/>
    <s v="Yes"/>
    <s v="No"/>
    <n v="1779"/>
    <n v="2124"/>
    <n v="2844"/>
    <n v="6877"/>
    <n v="9570"/>
    <n v="0.52294422157633269"/>
  </r>
  <r>
    <x v="15"/>
    <x v="15"/>
    <s v="John Mackey"/>
    <s v="(831) 581-1892"/>
    <x v="1"/>
    <x v="0"/>
    <x v="0"/>
    <x v="1"/>
    <x v="0"/>
    <x v="0"/>
    <s v="Yes"/>
    <s v="No"/>
    <n v="2519"/>
    <n v="3938"/>
    <n v="5190"/>
    <n v="8203"/>
    <n v="8780"/>
    <n v="0.36636455401735013"/>
  </r>
  <r>
    <x v="16"/>
    <x v="16"/>
    <s v="Larry Alaimo"/>
    <s v="(242) 869-1226"/>
    <x v="1"/>
    <x v="0"/>
    <x v="0"/>
    <x v="1"/>
    <x v="1"/>
    <x v="1"/>
    <s v="Yes"/>
    <s v="Yes"/>
    <n v="376"/>
    <n v="889"/>
    <n v="4373"/>
    <n v="6803"/>
    <n v="7578"/>
    <n v="1.1188084145320056"/>
  </r>
  <r>
    <x v="17"/>
    <x v="17"/>
    <s v="Carlos Moya"/>
    <s v="(485) 453-8693"/>
    <x v="1"/>
    <x v="0"/>
    <x v="1"/>
    <x v="0"/>
    <x v="0"/>
    <x v="0"/>
    <s v="Yes"/>
    <s v="Yes"/>
    <n v="7840"/>
    <n v="5804"/>
    <n v="4259"/>
    <n v="4243"/>
    <n v="907"/>
    <n v="-0.41679289513417705"/>
  </r>
  <r>
    <x v="18"/>
    <x v="18"/>
    <s v="Shaun Salvatore"/>
    <s v="(691) 657-1498"/>
    <x v="1"/>
    <x v="0"/>
    <x v="0"/>
    <x v="1"/>
    <x v="1"/>
    <x v="1"/>
    <s v="Yes"/>
    <s v="Yes"/>
    <n v="1038"/>
    <n v="3615"/>
    <n v="3712"/>
    <n v="5819"/>
    <n v="9589"/>
    <n v="0.74338775485751718"/>
  </r>
  <r>
    <x v="19"/>
    <x v="19"/>
    <s v="Annie Fuentes"/>
    <s v="(462) 693-6254"/>
    <x v="1"/>
    <x v="0"/>
    <x v="0"/>
    <x v="0"/>
    <x v="0"/>
    <x v="0"/>
    <s v="No"/>
    <s v="No"/>
    <n v="8891"/>
    <n v="5952"/>
    <n v="5914"/>
    <n v="5405"/>
    <n v="4031"/>
    <n v="-0.17943016656995925"/>
  </r>
  <r>
    <x v="20"/>
    <x v="20"/>
    <s v="Maria Sawyer"/>
    <s v="(881) 243-5276"/>
    <x v="1"/>
    <x v="0"/>
    <x v="0"/>
    <x v="1"/>
    <x v="1"/>
    <x v="0"/>
    <s v="No"/>
    <s v="No"/>
    <n v="1290"/>
    <n v="4033"/>
    <n v="6956"/>
    <n v="7929"/>
    <n v="8834"/>
    <n v="0.61767741115573149"/>
  </r>
  <r>
    <x v="21"/>
    <x v="21"/>
    <s v="Darnell Straughter"/>
    <s v="(680) 628-4625"/>
    <x v="1"/>
    <x v="0"/>
    <x v="0"/>
    <x v="1"/>
    <x v="1"/>
    <x v="1"/>
    <s v="No"/>
    <s v="No"/>
    <n v="431"/>
    <n v="6231"/>
    <n v="7478"/>
    <n v="8039"/>
    <n v="8271"/>
    <n v="1.0930046233022455"/>
  </r>
  <r>
    <x v="22"/>
    <x v="22"/>
    <s v="Raymond Heywin"/>
    <s v="(571) 843-1746"/>
    <x v="1"/>
    <x v="0"/>
    <x v="0"/>
    <x v="1"/>
    <x v="1"/>
    <x v="1"/>
    <s v="Yes"/>
    <s v="No"/>
    <n v="138"/>
    <n v="286"/>
    <n v="6750"/>
    <n v="8254"/>
    <n v="8656"/>
    <n v="1.8142296888697582"/>
  </r>
  <r>
    <x v="23"/>
    <x v="23"/>
    <s v="Janie Roberson"/>
    <s v="(924) 516-6566"/>
    <x v="1"/>
    <x v="0"/>
    <x v="0"/>
    <x v="1"/>
    <x v="0"/>
    <x v="0"/>
    <s v="Yes"/>
    <s v="Yes"/>
    <n v="8873"/>
    <n v="8484"/>
    <n v="7883"/>
    <n v="7499"/>
    <n v="6592"/>
    <n v="-7.1596691853915484E-2"/>
  </r>
  <r>
    <x v="24"/>
    <x v="24"/>
    <s v="Brooke Hayes"/>
    <s v="(247) 999-3394"/>
    <x v="1"/>
    <x v="0"/>
    <x v="0"/>
    <x v="1"/>
    <x v="0"/>
    <x v="0"/>
    <s v="Yes"/>
    <s v="Yes"/>
    <n v="3297"/>
    <n v="4866"/>
    <n v="4928"/>
    <n v="8451"/>
    <n v="9585"/>
    <n v="0.30577482876902251"/>
  </r>
  <r>
    <x v="25"/>
    <x v="25"/>
    <s v="Lee Niemeyer"/>
    <s v="(920) 451-3973"/>
    <x v="1"/>
    <x v="0"/>
    <x v="0"/>
    <x v="1"/>
    <x v="1"/>
    <x v="1"/>
    <s v="Yes"/>
    <s v="Yes"/>
    <n v="1092"/>
    <n v="3140"/>
    <n v="4123"/>
    <n v="4366"/>
    <n v="9482"/>
    <n v="0.71660086943635504"/>
  </r>
  <r>
    <x v="26"/>
    <x v="26"/>
    <s v="Stephen Harris"/>
    <s v="(258) 948-7479"/>
    <x v="1"/>
    <x v="0"/>
    <x v="0"/>
    <x v="1"/>
    <x v="0"/>
    <x v="0"/>
    <s v="Yes"/>
    <s v="Yes"/>
    <n v="2541"/>
    <n v="3794"/>
    <n v="3984"/>
    <n v="8803"/>
    <n v="9338"/>
    <n v="0.38456165928272146"/>
  </r>
  <r>
    <x v="27"/>
    <x v="27"/>
    <s v="Juan Scott"/>
    <s v="(357) 532-0838"/>
    <x v="1"/>
    <x v="0"/>
    <x v="0"/>
    <x v="1"/>
    <x v="1"/>
    <x v="1"/>
    <s v="Yes"/>
    <s v="Yes"/>
    <n v="742"/>
    <n v="3751"/>
    <n v="4423"/>
    <n v="8733"/>
    <n v="9909"/>
    <n v="0.91164163510334228"/>
  </r>
  <r>
    <x v="28"/>
    <x v="28"/>
    <s v="Kurt Issacs"/>
    <s v="(454) 903-5770"/>
    <x v="1"/>
    <x v="0"/>
    <x v="1"/>
    <x v="0"/>
    <x v="0"/>
    <x v="0"/>
    <s v="Yes"/>
    <s v="Yes"/>
    <n v="7703"/>
    <n v="6957"/>
    <n v="3898"/>
    <n v="1857"/>
    <n v="1512"/>
    <n v="-0.33438519484677687"/>
  </r>
  <r>
    <x v="29"/>
    <x v="29"/>
    <s v="Dominique Johnson"/>
    <s v="(336) 448-7026"/>
    <x v="1"/>
    <x v="0"/>
    <x v="0"/>
    <x v="1"/>
    <x v="1"/>
    <x v="1"/>
    <s v="Yes"/>
    <s v="Yes"/>
    <n v="488"/>
    <n v="5535"/>
    <n v="5775"/>
    <n v="7661"/>
    <n v="9206"/>
    <n v="1.084072328017021"/>
  </r>
  <r>
    <x v="30"/>
    <x v="30"/>
    <s v="Dorothy Rizzo"/>
    <s v="(880) 283-6803"/>
    <x v="2"/>
    <x v="0"/>
    <x v="0"/>
    <x v="1"/>
    <x v="1"/>
    <x v="1"/>
    <s v="Yes"/>
    <s v="Yes"/>
    <n v="1982"/>
    <n v="5388"/>
    <n v="7063"/>
    <n v="7208"/>
    <n v="9093"/>
    <n v="0.46352749292411066"/>
  </r>
  <r>
    <x v="31"/>
    <x v="31"/>
    <s v="Holly Gaines"/>
    <s v="(277) 456-4626"/>
    <x v="2"/>
    <x v="0"/>
    <x v="0"/>
    <x v="0"/>
    <x v="1"/>
    <x v="0"/>
    <s v="Yes"/>
    <s v="No"/>
    <n v="1530"/>
    <n v="1620"/>
    <n v="2027"/>
    <n v="4881"/>
    <n v="6002"/>
    <n v="0.40734683274409145"/>
  </r>
  <r>
    <x v="32"/>
    <x v="32"/>
    <s v="Gary Brown"/>
    <s v="(459) 968-9453"/>
    <x v="2"/>
    <x v="0"/>
    <x v="1"/>
    <x v="0"/>
    <x v="0"/>
    <x v="0"/>
    <s v="No"/>
    <s v="No"/>
    <n v="7555"/>
    <n v="6551"/>
    <n v="5188"/>
    <n v="3436"/>
    <n v="2359"/>
    <n v="-0.25247905109930902"/>
  </r>
  <r>
    <x v="33"/>
    <x v="33"/>
    <s v="Jeffrey Akins"/>
    <s v="(313) 417-8968"/>
    <x v="2"/>
    <x v="0"/>
    <x v="1"/>
    <x v="0"/>
    <x v="0"/>
    <x v="0"/>
    <s v="No"/>
    <s v="No"/>
    <n v="1532"/>
    <n v="2678"/>
    <n v="4068"/>
    <n v="4278"/>
    <n v="5382"/>
    <n v="0.3690560602470212"/>
  </r>
  <r>
    <x v="34"/>
    <x v="34"/>
    <s v="Tim Young"/>
    <s v="(876) 653-1727"/>
    <x v="2"/>
    <x v="0"/>
    <x v="1"/>
    <x v="1"/>
    <x v="1"/>
    <x v="1"/>
    <s v="Yes"/>
    <s v="Yes"/>
    <n v="24"/>
    <n v="1797"/>
    <n v="3548"/>
    <n v="3668"/>
    <n v="8592"/>
    <n v="3.3498147004699526"/>
  </r>
  <r>
    <x v="35"/>
    <x v="35"/>
    <s v="Debra Kroll"/>
    <s v="(628) 832-4986"/>
    <x v="2"/>
    <x v="0"/>
    <x v="0"/>
    <x v="1"/>
    <x v="1"/>
    <x v="1"/>
    <s v="Yes"/>
    <s v="Yes"/>
    <n v="861"/>
    <n v="1314"/>
    <n v="1810"/>
    <n v="6510"/>
    <n v="9271"/>
    <n v="0.81146879617010592"/>
  </r>
  <r>
    <x v="36"/>
    <x v="36"/>
    <s v="Kelly Boyd"/>
    <s v="(220) 929-0797"/>
    <x v="2"/>
    <x v="0"/>
    <x v="0"/>
    <x v="0"/>
    <x v="0"/>
    <x v="0"/>
    <s v="No"/>
    <s v="No"/>
    <n v="9058"/>
    <n v="4839"/>
    <n v="4776"/>
    <n v="4024"/>
    <n v="369"/>
    <n v="-0.55073921414194782"/>
  </r>
  <r>
    <x v="37"/>
    <x v="37"/>
    <s v="Lawson Moore"/>
    <s v="(711) 426-7350"/>
    <x v="2"/>
    <x v="0"/>
    <x v="0"/>
    <x v="1"/>
    <x v="0"/>
    <x v="1"/>
    <s v="Yes"/>
    <s v="Yes"/>
    <n v="2786"/>
    <n v="3804"/>
    <n v="4121"/>
    <n v="6210"/>
    <n v="6909"/>
    <n v="0.25489826874508914"/>
  </r>
  <r>
    <x v="38"/>
    <x v="38"/>
    <s v="Vin Hudson"/>
    <s v="(952) 952-5573"/>
    <x v="2"/>
    <x v="0"/>
    <x v="0"/>
    <x v="1"/>
    <x v="1"/>
    <x v="1"/>
    <s v="Yes"/>
    <s v="Yes"/>
    <n v="1209"/>
    <n v="1534"/>
    <n v="1634"/>
    <n v="4302"/>
    <n v="9768"/>
    <n v="0.68595057009486848"/>
  </r>
  <r>
    <x v="39"/>
    <x v="39"/>
    <s v="Susana Huels"/>
    <s v="(491) 505-6064"/>
    <x v="2"/>
    <x v="0"/>
    <x v="0"/>
    <x v="1"/>
    <x v="1"/>
    <x v="1"/>
    <s v="Yes"/>
    <s v="Yes"/>
    <n v="906"/>
    <n v="1251"/>
    <n v="2897"/>
    <n v="4499"/>
    <n v="9428"/>
    <n v="0.79606828454142997"/>
  </r>
  <r>
    <x v="40"/>
    <x v="40"/>
    <s v="Shanna Hettinger"/>
    <s v="(412) 570-0596"/>
    <x v="2"/>
    <x v="0"/>
    <x v="0"/>
    <x v="0"/>
    <x v="1"/>
    <x v="1"/>
    <s v="Yes"/>
    <s v="Yes"/>
    <n v="1421"/>
    <n v="1893"/>
    <n v="2722"/>
    <n v="4410"/>
    <n v="5873"/>
    <n v="0.42582583880267388"/>
  </r>
  <r>
    <x v="41"/>
    <x v="41"/>
    <s v="Roy McGlynn"/>
    <s v="(594) 807-4187"/>
    <x v="2"/>
    <x v="0"/>
    <x v="0"/>
    <x v="1"/>
    <x v="0"/>
    <x v="1"/>
    <s v="Yes"/>
    <s v="No"/>
    <n v="2341"/>
    <n v="6105"/>
    <n v="7777"/>
    <n v="7891"/>
    <n v="8758"/>
    <n v="0.390755806385503"/>
  </r>
  <r>
    <x v="42"/>
    <x v="42"/>
    <s v="Lorena Posacco"/>
    <s v="(678) 294-8103"/>
    <x v="2"/>
    <x v="0"/>
    <x v="1"/>
    <x v="0"/>
    <x v="0"/>
    <x v="0"/>
    <s v="Yes"/>
    <s v="No"/>
    <n v="9252"/>
    <n v="8499"/>
    <n v="991"/>
    <n v="448"/>
    <n v="211"/>
    <n v="-0.61139202601329412"/>
  </r>
  <r>
    <x v="43"/>
    <x v="43"/>
    <s v="Juanita Wisozk"/>
    <s v="(305) 531-1310"/>
    <x v="2"/>
    <x v="0"/>
    <x v="1"/>
    <x v="1"/>
    <x v="1"/>
    <x v="0"/>
    <s v="Yes"/>
    <s v="No"/>
    <n v="1581"/>
    <n v="4799"/>
    <n v="6582"/>
    <n v="9024"/>
    <n v="9759"/>
    <n v="0.57622554654037406"/>
  </r>
  <r>
    <x v="44"/>
    <x v="44"/>
    <s v="Velma Riley"/>
    <s v="(697) 543-0310"/>
    <x v="2"/>
    <x v="0"/>
    <x v="1"/>
    <x v="0"/>
    <x v="0"/>
    <x v="0"/>
    <s v="Yes"/>
    <s v="No"/>
    <n v="9766"/>
    <n v="8049"/>
    <n v="5556"/>
    <n v="5202"/>
    <n v="2373"/>
    <n v="-0.29790601141591733"/>
  </r>
  <r>
    <x v="45"/>
    <x v="45"/>
    <s v="Richard Breaux"/>
    <s v="(685) 981-8556"/>
    <x v="3"/>
    <x v="0"/>
    <x v="1"/>
    <x v="0"/>
    <x v="0"/>
    <x v="0"/>
    <s v="Yes"/>
    <s v="No"/>
    <n v="8156"/>
    <n v="1245"/>
    <n v="791"/>
    <n v="338"/>
    <n v="44"/>
    <n v="-0.72898466539472961"/>
  </r>
  <r>
    <x v="46"/>
    <x v="46"/>
    <s v="Joe Schimke"/>
    <s v="(936) 816-9148"/>
    <x v="3"/>
    <x v="0"/>
    <x v="1"/>
    <x v="0"/>
    <x v="0"/>
    <x v="0"/>
    <s v="Yes"/>
    <s v="No"/>
    <n v="576"/>
    <n v="2628"/>
    <n v="3612"/>
    <n v="5066"/>
    <n v="5156"/>
    <n v="0.72970725225475852"/>
  </r>
  <r>
    <x v="47"/>
    <x v="47"/>
    <s v="Carlos Jackson"/>
    <s v="(201) 363-0653"/>
    <x v="3"/>
    <x v="0"/>
    <x v="0"/>
    <x v="1"/>
    <x v="0"/>
    <x v="0"/>
    <s v="Yes"/>
    <s v="No"/>
    <n v="128"/>
    <n v="416"/>
    <n v="747"/>
    <n v="1028"/>
    <n v="6357"/>
    <n v="1.6546701130112136"/>
  </r>
  <r>
    <x v="48"/>
    <x v="48"/>
    <s v="Russell Wallace"/>
    <s v="(237) 890-0247"/>
    <x v="3"/>
    <x v="0"/>
    <x v="1"/>
    <x v="0"/>
    <x v="0"/>
    <x v="0"/>
    <s v="No"/>
    <s v="No"/>
    <n v="8034"/>
    <n v="6541"/>
    <n v="3311"/>
    <n v="3254"/>
    <n v="2687"/>
    <n v="-0.23952671916055424"/>
  </r>
  <r>
    <x v="49"/>
    <x v="49"/>
    <s v="Shameka West"/>
    <s v="(488) 656-0761"/>
    <x v="3"/>
    <x v="0"/>
    <x v="0"/>
    <x v="1"/>
    <x v="0"/>
    <x v="0"/>
    <s v="No"/>
    <s v="No"/>
    <n v="1263"/>
    <n v="2517"/>
    <n v="8042"/>
    <n v="8222"/>
    <n v="9686"/>
    <n v="0.66412244620782168"/>
  </r>
  <r>
    <x v="50"/>
    <x v="50"/>
    <s v="Kevin Fleming"/>
    <s v="(650) 848-8284"/>
    <x v="3"/>
    <x v="0"/>
    <x v="0"/>
    <x v="1"/>
    <x v="0"/>
    <x v="0"/>
    <s v="No"/>
    <s v="No"/>
    <n v="1032"/>
    <n v="3919"/>
    <n v="4466"/>
    <n v="5568"/>
    <n v="6476"/>
    <n v="0.58272982283102692"/>
  </r>
  <r>
    <x v="51"/>
    <x v="51"/>
    <s v="Anna Grey"/>
    <s v="(980) 437-1451"/>
    <x v="3"/>
    <x v="0"/>
    <x v="0"/>
    <x v="1"/>
    <x v="0"/>
    <x v="0"/>
    <s v="No"/>
    <s v="No"/>
    <n v="1014"/>
    <n v="2254"/>
    <n v="4534"/>
    <n v="6796"/>
    <n v="7730"/>
    <n v="0.66163405613342663"/>
  </r>
  <r>
    <x v="52"/>
    <x v="52"/>
    <s v="Craig Collins"/>
    <s v="(828) 840-2736"/>
    <x v="3"/>
    <x v="0"/>
    <x v="0"/>
    <x v="1"/>
    <x v="0"/>
    <x v="0"/>
    <s v="Yes"/>
    <s v="No"/>
    <n v="299"/>
    <n v="657"/>
    <n v="6238"/>
    <n v="8922"/>
    <n v="9081"/>
    <n v="1.3475541667800686"/>
  </r>
  <r>
    <x v="53"/>
    <x v="53"/>
    <s v="Donna Lam"/>
    <s v="(931) 618-9558"/>
    <x v="3"/>
    <x v="0"/>
    <x v="0"/>
    <x v="1"/>
    <x v="0"/>
    <x v="0"/>
    <s v="Yes"/>
    <s v="No"/>
    <n v="1323"/>
    <n v="4963"/>
    <n v="6292"/>
    <n v="6728"/>
    <n v="8202"/>
    <n v="0.57793816418173161"/>
  </r>
  <r>
    <x v="54"/>
    <x v="54"/>
    <s v="Teresa Vasbinder"/>
    <s v="(261) 690-0303"/>
    <x v="3"/>
    <x v="0"/>
    <x v="1"/>
    <x v="0"/>
    <x v="0"/>
    <x v="0"/>
    <s v="Yes"/>
    <s v="No"/>
    <n v="8466"/>
    <n v="4079"/>
    <n v="2797"/>
    <n v="2245"/>
    <n v="1696"/>
    <n v="-0.33098339677163802"/>
  </r>
  <r>
    <x v="55"/>
    <x v="55"/>
    <s v="Andre Mobley"/>
    <s v="(597) 701-9429"/>
    <x v="3"/>
    <x v="0"/>
    <x v="0"/>
    <x v="1"/>
    <x v="0"/>
    <x v="0"/>
    <s v="Yes"/>
    <s v="No"/>
    <n v="870"/>
    <n v="2428"/>
    <n v="7386"/>
    <n v="8835"/>
    <n v="9766"/>
    <n v="0.83041416010220881"/>
  </r>
  <r>
    <x v="56"/>
    <x v="56"/>
    <s v="Ray Hernandez"/>
    <s v="(609) 345-8163"/>
    <x v="3"/>
    <x v="0"/>
    <x v="0"/>
    <x v="1"/>
    <x v="0"/>
    <x v="0"/>
    <s v="Yes"/>
    <s v="No"/>
    <n v="1497"/>
    <n v="1768"/>
    <n v="2804"/>
    <n v="5718"/>
    <n v="9822"/>
    <n v="0.60045892388204325"/>
  </r>
  <r>
    <x v="57"/>
    <x v="57"/>
    <s v="Thomas Stewart"/>
    <s v="(381) 643-1230"/>
    <x v="3"/>
    <x v="0"/>
    <x v="0"/>
    <x v="1"/>
    <x v="0"/>
    <x v="0"/>
    <s v="Yes"/>
    <s v="No"/>
    <n v="1082"/>
    <n v="3353"/>
    <n v="6351"/>
    <n v="8550"/>
    <n v="9272"/>
    <n v="0.71094693671276654"/>
  </r>
  <r>
    <x v="58"/>
    <x v="58"/>
    <s v="Henry Lange"/>
    <s v="(293) 473-1512"/>
    <x v="3"/>
    <x v="0"/>
    <x v="0"/>
    <x v="0"/>
    <x v="0"/>
    <x v="0"/>
    <s v="Yes"/>
    <s v="No"/>
    <n v="9791"/>
    <n v="9610"/>
    <n v="7534"/>
    <n v="5080"/>
    <n v="4936"/>
    <n v="-0.15736979056747447"/>
  </r>
  <r>
    <x v="59"/>
    <x v="59"/>
    <s v="Danielle Tomas"/>
    <s v="(459) 261-2301"/>
    <x v="3"/>
    <x v="0"/>
    <x v="0"/>
    <x v="1"/>
    <x v="0"/>
    <x v="0"/>
    <s v="Yes"/>
    <s v="No"/>
    <n v="1357"/>
    <n v="4189"/>
    <n v="5407"/>
    <n v="6233"/>
    <n v="9681"/>
    <n v="0.6343124650242983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x v="0"/>
    <x v="0"/>
    <x v="0"/>
  </r>
  <r>
    <x v="1"/>
    <x v="1"/>
    <x v="1"/>
    <x v="1"/>
    <x v="1"/>
    <x v="1"/>
    <x v="1"/>
  </r>
  <r>
    <x v="2"/>
    <x v="2"/>
    <x v="2"/>
    <x v="2"/>
    <x v="2"/>
    <x v="2"/>
    <x v="2"/>
  </r>
  <r>
    <x v="3"/>
    <x v="3"/>
    <x v="3"/>
    <x v="3"/>
    <x v="3"/>
    <x v="3"/>
    <x v="3"/>
  </r>
  <r>
    <x v="4"/>
    <x v="4"/>
    <x v="4"/>
    <x v="4"/>
    <x v="4"/>
    <x v="4"/>
    <x v="4"/>
  </r>
  <r>
    <x v="5"/>
    <x v="5"/>
    <x v="5"/>
    <x v="5"/>
    <x v="5"/>
    <x v="5"/>
    <x v="5"/>
  </r>
  <r>
    <x v="6"/>
    <x v="6"/>
    <x v="6"/>
    <x v="6"/>
    <x v="6"/>
    <x v="6"/>
    <x v="6"/>
  </r>
  <r>
    <x v="7"/>
    <x v="7"/>
    <x v="7"/>
    <x v="7"/>
    <x v="7"/>
    <x v="7"/>
    <x v="7"/>
  </r>
  <r>
    <x v="8"/>
    <x v="8"/>
    <x v="8"/>
    <x v="8"/>
    <x v="8"/>
    <x v="8"/>
    <x v="8"/>
  </r>
  <r>
    <x v="9"/>
    <x v="9"/>
    <x v="9"/>
    <x v="9"/>
    <x v="9"/>
    <x v="9"/>
    <x v="9"/>
  </r>
  <r>
    <x v="10"/>
    <x v="10"/>
    <x v="10"/>
    <x v="10"/>
    <x v="10"/>
    <x v="10"/>
    <x v="10"/>
  </r>
  <r>
    <x v="11"/>
    <x v="11"/>
    <x v="11"/>
    <x v="11"/>
    <x v="11"/>
    <x v="11"/>
    <x v="11"/>
  </r>
  <r>
    <x v="12"/>
    <x v="12"/>
    <x v="12"/>
    <x v="12"/>
    <x v="12"/>
    <x v="12"/>
    <x v="12"/>
  </r>
  <r>
    <x v="13"/>
    <x v="13"/>
    <x v="13"/>
    <x v="13"/>
    <x v="13"/>
    <x v="13"/>
    <x v="13"/>
  </r>
  <r>
    <x v="14"/>
    <x v="14"/>
    <x v="14"/>
    <x v="14"/>
    <x v="14"/>
    <x v="14"/>
    <x v="1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8873"/>
    <n v="8484"/>
    <n v="7883"/>
    <n v="7499"/>
    <n v="6592"/>
    <n v="39331"/>
  </r>
  <r>
    <x v="1"/>
    <n v="3297"/>
    <n v="4866"/>
    <n v="4928"/>
    <n v="8451"/>
    <n v="9585"/>
    <n v="31127"/>
  </r>
  <r>
    <x v="2"/>
    <n v="431"/>
    <n v="6231"/>
    <n v="7478"/>
    <n v="8039"/>
    <n v="8271"/>
    <n v="30450"/>
  </r>
  <r>
    <x v="3"/>
    <n v="8891"/>
    <n v="5952"/>
    <n v="5914"/>
    <n v="5405"/>
    <n v="4031"/>
    <n v="30193"/>
  </r>
  <r>
    <x v="4"/>
    <n v="1290"/>
    <n v="4033"/>
    <n v="6956"/>
    <n v="7929"/>
    <n v="8834"/>
    <n v="29042"/>
  </r>
  <r>
    <x v="5"/>
    <n v="488"/>
    <n v="5535"/>
    <n v="5775"/>
    <n v="7661"/>
    <n v="9206"/>
    <n v="28665"/>
  </r>
  <r>
    <x v="6"/>
    <n v="2519"/>
    <n v="3938"/>
    <n v="5190"/>
    <n v="8203"/>
    <n v="8780"/>
    <n v="28630"/>
  </r>
  <r>
    <x v="7"/>
    <n v="2541"/>
    <n v="3794"/>
    <n v="3984"/>
    <n v="8803"/>
    <n v="9338"/>
    <n v="28460"/>
  </r>
  <r>
    <x v="8"/>
    <n v="742"/>
    <n v="3751"/>
    <n v="4423"/>
    <n v="8733"/>
    <n v="9909"/>
    <n v="27558"/>
  </r>
  <r>
    <x v="9"/>
    <n v="138"/>
    <n v="286"/>
    <n v="6750"/>
    <n v="8254"/>
    <n v="8656"/>
    <n v="24084"/>
  </r>
  <r>
    <x v="10"/>
    <n v="1038"/>
    <n v="3615"/>
    <n v="3712"/>
    <n v="5819"/>
    <n v="9589"/>
    <n v="23773"/>
  </r>
  <r>
    <x v="11"/>
    <n v="7840"/>
    <n v="5804"/>
    <n v="4259"/>
    <n v="4243"/>
    <n v="907"/>
    <n v="23053"/>
  </r>
  <r>
    <x v="12"/>
    <n v="1092"/>
    <n v="3140"/>
    <n v="4123"/>
    <n v="4366"/>
    <n v="9482"/>
    <n v="22203"/>
  </r>
  <r>
    <x v="13"/>
    <n v="7703"/>
    <n v="6957"/>
    <n v="3898"/>
    <n v="1857"/>
    <n v="1512"/>
    <n v="21927"/>
  </r>
  <r>
    <x v="14"/>
    <n v="376"/>
    <n v="889"/>
    <n v="4373"/>
    <n v="6803"/>
    <n v="7578"/>
    <n v="2001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2341"/>
    <n v="6105"/>
    <n v="7777"/>
    <n v="7891"/>
    <n v="8758"/>
    <n v="32872"/>
  </r>
  <r>
    <x v="1"/>
    <n v="1581"/>
    <n v="4799"/>
    <n v="6582"/>
    <n v="9024"/>
    <n v="9759"/>
    <n v="31745"/>
  </r>
  <r>
    <x v="2"/>
    <n v="9766"/>
    <n v="8049"/>
    <n v="5556"/>
    <n v="5202"/>
    <n v="2373"/>
    <n v="30946"/>
  </r>
  <r>
    <x v="3"/>
    <n v="1982"/>
    <n v="5388"/>
    <n v="7063"/>
    <n v="7208"/>
    <n v="9093"/>
    <n v="30734"/>
  </r>
  <r>
    <x v="4"/>
    <n v="7555"/>
    <n v="6551"/>
    <n v="5188"/>
    <n v="3436"/>
    <n v="2359"/>
    <n v="25089"/>
  </r>
  <r>
    <x v="5"/>
    <n v="2786"/>
    <n v="3804"/>
    <n v="4121"/>
    <n v="6210"/>
    <n v="6909"/>
    <n v="23830"/>
  </r>
  <r>
    <x v="6"/>
    <n v="9058"/>
    <n v="4839"/>
    <n v="4776"/>
    <n v="4024"/>
    <n v="369"/>
    <n v="23066"/>
  </r>
  <r>
    <x v="7"/>
    <n v="861"/>
    <n v="1314"/>
    <n v="1810"/>
    <n v="6510"/>
    <n v="9271"/>
    <n v="19766"/>
  </r>
  <r>
    <x v="8"/>
    <n v="9252"/>
    <n v="8499"/>
    <n v="991"/>
    <n v="448"/>
    <n v="211"/>
    <n v="19401"/>
  </r>
  <r>
    <x v="9"/>
    <n v="906"/>
    <n v="1251"/>
    <n v="2897"/>
    <n v="4499"/>
    <n v="9428"/>
    <n v="18981"/>
  </r>
  <r>
    <x v="10"/>
    <n v="1209"/>
    <n v="1534"/>
    <n v="1634"/>
    <n v="4302"/>
    <n v="9768"/>
    <n v="18447"/>
  </r>
  <r>
    <x v="11"/>
    <n v="1532"/>
    <n v="2678"/>
    <n v="4068"/>
    <n v="4278"/>
    <n v="5382"/>
    <n v="17938"/>
  </r>
  <r>
    <x v="12"/>
    <n v="24"/>
    <n v="1797"/>
    <n v="3548"/>
    <n v="3668"/>
    <n v="8592"/>
    <n v="17629"/>
  </r>
  <r>
    <x v="13"/>
    <n v="1421"/>
    <n v="1893"/>
    <n v="2722"/>
    <n v="4410"/>
    <n v="5873"/>
    <n v="16319"/>
  </r>
  <r>
    <x v="14"/>
    <n v="1530"/>
    <n v="1620"/>
    <n v="2027"/>
    <n v="4881"/>
    <n v="6002"/>
    <n v="1606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9791"/>
    <n v="9610"/>
    <n v="7534"/>
    <n v="5080"/>
    <n v="4936"/>
    <n v="36951"/>
  </r>
  <r>
    <x v="1"/>
    <n v="1263"/>
    <n v="2517"/>
    <n v="8042"/>
    <n v="8222"/>
    <n v="9686"/>
    <n v="29730"/>
  </r>
  <r>
    <x v="2"/>
    <n v="870"/>
    <n v="2428"/>
    <n v="7386"/>
    <n v="8835"/>
    <n v="9766"/>
    <n v="29285"/>
  </r>
  <r>
    <x v="3"/>
    <n v="1082"/>
    <n v="3353"/>
    <n v="6351"/>
    <n v="8550"/>
    <n v="9272"/>
    <n v="28608"/>
  </r>
  <r>
    <x v="4"/>
    <n v="1323"/>
    <n v="4963"/>
    <n v="6292"/>
    <n v="6728"/>
    <n v="8202"/>
    <n v="27508"/>
  </r>
  <r>
    <x v="5"/>
    <n v="1357"/>
    <n v="4189"/>
    <n v="5407"/>
    <n v="6233"/>
    <n v="9681"/>
    <n v="26867"/>
  </r>
  <r>
    <x v="6"/>
    <n v="299"/>
    <n v="657"/>
    <n v="6238"/>
    <n v="8922"/>
    <n v="9081"/>
    <n v="25197"/>
  </r>
  <r>
    <x v="7"/>
    <n v="8034"/>
    <n v="6541"/>
    <n v="3311"/>
    <n v="3254"/>
    <n v="2687"/>
    <n v="23827"/>
  </r>
  <r>
    <x v="8"/>
    <n v="1014"/>
    <n v="2254"/>
    <n v="4534"/>
    <n v="6796"/>
    <n v="7730"/>
    <n v="22328"/>
  </r>
  <r>
    <x v="9"/>
    <n v="1497"/>
    <n v="1768"/>
    <n v="2804"/>
    <n v="5718"/>
    <n v="9822"/>
    <n v="21609"/>
  </r>
  <r>
    <x v="10"/>
    <n v="1032"/>
    <n v="3919"/>
    <n v="4466"/>
    <n v="5568"/>
    <n v="6476"/>
    <n v="21461"/>
  </r>
  <r>
    <x v="11"/>
    <n v="8466"/>
    <n v="4079"/>
    <n v="2797"/>
    <n v="2245"/>
    <n v="1696"/>
    <n v="19283"/>
  </r>
  <r>
    <x v="12"/>
    <n v="576"/>
    <n v="2628"/>
    <n v="3612"/>
    <n v="5066"/>
    <n v="5156"/>
    <n v="17038"/>
  </r>
  <r>
    <x v="13"/>
    <n v="8156"/>
    <n v="1245"/>
    <n v="791"/>
    <n v="338"/>
    <n v="44"/>
    <n v="10574"/>
  </r>
  <r>
    <x v="14"/>
    <n v="128"/>
    <n v="416"/>
    <n v="747"/>
    <n v="1028"/>
    <n v="6357"/>
    <n v="867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MB 1"/>
    <s v="9848 Linden St, New York NY 10011"/>
    <s v="Dan Hill"/>
    <s v="(248) 450-0797"/>
    <s v="Medium Business"/>
    <s v="Yes"/>
    <s v="Yes"/>
    <s v="No"/>
    <s v="No"/>
    <s v="No"/>
    <s v="No"/>
    <s v="No"/>
    <n v="3501"/>
    <n v="7079"/>
    <n v="7438"/>
    <n v="7443"/>
    <n v="9225"/>
    <n v="0.27407081068210992"/>
    <s v="9848 Linden St"/>
    <s v=" New York NY 10011"/>
    <x v="0"/>
  </r>
  <r>
    <s v="MB 10"/>
    <s v="267 Randall Mill Dr, New York NY 10033"/>
    <s v="Kathy Rogers"/>
    <s v="(939) 738-6471"/>
    <s v="Medium Business"/>
    <s v="Yes"/>
    <s v="Yes"/>
    <s v="No"/>
    <s v="Yes"/>
    <s v="Yes"/>
    <s v="Yes"/>
    <s v="No"/>
    <n v="570"/>
    <n v="1322"/>
    <n v="7279"/>
    <n v="8443"/>
    <n v="9571"/>
    <n v="1.0242801438529217"/>
    <s v="267 Randall Mill Dr"/>
    <s v=" New York NY 10033"/>
    <x v="0"/>
  </r>
  <r>
    <s v="MB 11"/>
    <s v="12 Lees Creek St, Brooklyn NY 11211"/>
    <s v="Rita Varga"/>
    <s v="(754) 696-3109"/>
    <s v="Medium Business"/>
    <s v="Yes"/>
    <s v="No"/>
    <s v="No"/>
    <s v="No"/>
    <s v="Yes"/>
    <s v="No"/>
    <s v="No"/>
    <n v="6156"/>
    <n v="6110"/>
    <n v="5791"/>
    <n v="1759"/>
    <n v="969"/>
    <n v="-0.37012221518144006"/>
    <s v="12 Lees Creek St"/>
    <s v=" Brooklyn NY 11211"/>
    <x v="1"/>
  </r>
  <r>
    <s v="MB 12"/>
    <s v="240 W. Manhattan St, Bronx NY 10462"/>
    <s v="Mel Berkowitz"/>
    <s v="(967) 547-1542"/>
    <s v="Medium Business"/>
    <s v="Yes"/>
    <s v="Yes"/>
    <s v="No"/>
    <s v="Yes"/>
    <s v="Yes"/>
    <s v="Yes"/>
    <s v="No"/>
    <n v="209"/>
    <n v="621"/>
    <n v="3098"/>
    <n v="7118"/>
    <n v="8433"/>
    <n v="1.5203389637502625"/>
    <s v="240 W. Manhattan St"/>
    <s v=" Bronx NY 10462"/>
    <x v="2"/>
  </r>
  <r>
    <s v="MB 13"/>
    <s v="62 Lower River Road, Staten Island, NY 10306"/>
    <s v="Debra Martin"/>
    <s v="(743) 960-6716"/>
    <s v="Medium Business"/>
    <s v="Yes"/>
    <s v="Yes"/>
    <s v="No"/>
    <s v="No"/>
    <s v="No"/>
    <s v="No"/>
    <s v="No"/>
    <n v="6309"/>
    <n v="6227"/>
    <n v="5123"/>
    <n v="4968"/>
    <n v="3857"/>
    <n v="-0.11575568185753915"/>
    <s v="62 Lower River Road"/>
    <s v=" Staten Island NY 10306"/>
    <x v="3"/>
  </r>
  <r>
    <s v="MB 14"/>
    <s v="48 S. Brandywine St, New York NY 10002"/>
    <s v="Deshaun Fletcher"/>
    <s v="(845) 304-6511"/>
    <s v="Medium Business"/>
    <s v="Yes"/>
    <s v="Yes"/>
    <s v="No"/>
    <s v="Yes"/>
    <s v="No"/>
    <s v="Yes"/>
    <s v="No"/>
    <n v="712"/>
    <n v="4182"/>
    <n v="6087"/>
    <n v="7494"/>
    <n v="8599"/>
    <n v="0.86419779018759768"/>
    <s v="48 S. Brandywine St"/>
    <s v=" New York NY 10002"/>
    <x v="0"/>
  </r>
  <r>
    <s v="MB 15"/>
    <s v="5 Tallwood St, Brooklyn NY 11233"/>
    <s v="Kari Lenz"/>
    <s v="(886) 554-5339"/>
    <s v="Medium Business"/>
    <s v="Yes"/>
    <s v="Yes"/>
    <s v="No"/>
    <s v="No"/>
    <s v="No"/>
    <s v="No"/>
    <s v="No"/>
    <n v="2390"/>
    <n v="2415"/>
    <n v="3461"/>
    <n v="3850"/>
    <n v="4657"/>
    <n v="0.18148193130433588"/>
    <s v="5 Tallwood St"/>
    <s v=" Brooklyn NY 11233"/>
    <x v="1"/>
  </r>
  <r>
    <s v="MB 2"/>
    <s v="805 South Pilgrim Court, Brooklyn NY 11225"/>
    <s v="Javier George"/>
    <s v="(964) 214-3742"/>
    <s v="Medium Business"/>
    <s v="Yes"/>
    <s v="Yes"/>
    <s v="No"/>
    <s v="No"/>
    <s v="No"/>
    <s v="No"/>
    <s v="No"/>
    <n v="3916"/>
    <n v="4218"/>
    <n v="5072"/>
    <n v="5201"/>
    <n v="7588"/>
    <n v="0.17983468576187267"/>
    <s v="805 South Pilgrim Court"/>
    <s v=" Brooklyn NY 11225"/>
    <x v="1"/>
  </r>
  <r>
    <s v="MB 3"/>
    <s v="9132 Redwood Rd, Bronx NY 10466"/>
    <s v="Christopher Evans"/>
    <s v="(831) 406-6300"/>
    <s v="Medium Business"/>
    <s v="Yes"/>
    <s v="Yes"/>
    <s v="No"/>
    <s v="Yes"/>
    <s v="No"/>
    <s v="Yes"/>
    <s v="No"/>
    <n v="700"/>
    <n v="5721"/>
    <n v="6247"/>
    <n v="8495"/>
    <n v="9236"/>
    <n v="0.90588403033885334"/>
    <s v="9132 Redwood Rd"/>
    <s v=" Bronx NY 10466"/>
    <x v="2"/>
  </r>
  <r>
    <s v="MB 4"/>
    <s v="3 Warren Drive, New York NY 10040"/>
    <s v="Julie Ross"/>
    <s v="(778) 387-0744"/>
    <s v="Medium Business"/>
    <s v="Yes"/>
    <s v="Yes"/>
    <s v="No"/>
    <s v="No"/>
    <s v="No"/>
    <s v="No"/>
    <s v="No"/>
    <n v="9773"/>
    <n v="9179"/>
    <n v="8390"/>
    <n v="8256"/>
    <n v="3815"/>
    <n v="-0.20956409258224717"/>
    <s v="3 Warren Drive"/>
    <s v=" New York NY 10040"/>
    <x v="0"/>
  </r>
  <r>
    <s v="MB 5"/>
    <s v="402 Bridgeton Lane, Bronx NY 10468"/>
    <s v="Bill Callahan"/>
    <s v="(617) 419-7996"/>
    <s v="Medium Business"/>
    <s v="Yes"/>
    <s v="Yes"/>
    <s v="No"/>
    <s v="Yes"/>
    <s v="No"/>
    <s v="Yes"/>
    <s v="No"/>
    <n v="73"/>
    <n v="3485"/>
    <n v="4592"/>
    <n v="5143"/>
    <n v="8100"/>
    <n v="2.2455667067018901"/>
    <s v="402 Bridgeton Lane"/>
    <s v=" Bronx NY 10468"/>
    <x v="2"/>
  </r>
  <r>
    <s v="MB 6"/>
    <s v="6 E. Nichols Ave, New York NY 10027"/>
    <s v="Anthony Brooks"/>
    <s v="(349) 801-7566"/>
    <s v="Medium Business"/>
    <s v="Yes"/>
    <s v="Yes"/>
    <s v="No"/>
    <s v="Yes"/>
    <s v="No"/>
    <s v="Yes"/>
    <s v="No"/>
    <n v="238"/>
    <n v="1235"/>
    <n v="1822"/>
    <n v="7074"/>
    <n v="8207"/>
    <n v="1.4232703532020747"/>
    <s v="6 E. Nichols Ave"/>
    <s v=" New York NY 10027"/>
    <x v="0"/>
  </r>
  <r>
    <s v="MB 7"/>
    <s v="323 North Edgewood St, Bronx NY 10457"/>
    <s v="Charlotte Leroux"/>
    <s v="(784) 634-6873"/>
    <s v="Medium Business"/>
    <s v="Yes"/>
    <s v="Yes"/>
    <s v="No"/>
    <s v="Yes"/>
    <s v="No"/>
    <s v="Yes"/>
    <s v="No"/>
    <n v="1368"/>
    <n v="3447"/>
    <n v="4535"/>
    <n v="5476"/>
    <n v="9983"/>
    <n v="0.64359095818904954"/>
    <s v="323 North Edgewood St"/>
    <s v=" Bronx NY 10457"/>
    <x v="2"/>
  </r>
  <r>
    <s v="MB 8"/>
    <s v="484 Thorne St, New York NY 10128"/>
    <s v="Nina Coulter"/>
    <s v="(938) 752-9381"/>
    <s v="Medium Business"/>
    <s v="Yes"/>
    <s v="No"/>
    <s v="No"/>
    <s v="No"/>
    <s v="Yes"/>
    <s v="No"/>
    <s v="No"/>
    <n v="8331"/>
    <n v="7667"/>
    <n v="5952"/>
    <n v="1998"/>
    <n v="375"/>
    <n v="-0.53938981874158332"/>
    <s v="484 Thorne St"/>
    <s v=" New York NY 10128"/>
    <x v="0"/>
  </r>
  <r>
    <s v="MB 9"/>
    <s v="861 Gonzales Lane, Bronx NY 10472"/>
    <s v="Mia Ang"/>
    <s v="(253) 861-1301"/>
    <s v="Medium Business"/>
    <s v="Yes"/>
    <s v="Yes"/>
    <s v="No"/>
    <s v="Yes"/>
    <s v="Yes"/>
    <s v="Yes"/>
    <s v="No"/>
    <n v="1779"/>
    <n v="2124"/>
    <n v="2844"/>
    <n v="6877"/>
    <n v="9570"/>
    <n v="0.52294422157633269"/>
    <s v="861 Gonzales Lane"/>
    <s v=" Bronx NY 10472"/>
    <x v="2"/>
  </r>
  <r>
    <s v="OR 1"/>
    <s v="77 Stillwater St, Brooklyn NY 11213"/>
    <s v="John Mackey"/>
    <s v="(831) 581-1892"/>
    <s v="Online Retailer"/>
    <s v="Yes"/>
    <s v="Yes"/>
    <s v="Yes"/>
    <s v="No"/>
    <s v="No"/>
    <s v="Yes"/>
    <s v="No"/>
    <n v="2519"/>
    <n v="3938"/>
    <n v="5190"/>
    <n v="8203"/>
    <n v="8780"/>
    <n v="0.36636455401735013"/>
    <s v="77 Stillwater St"/>
    <s v=" Brooklyn NY 11213"/>
    <x v="1"/>
  </r>
  <r>
    <s v="OR 10"/>
    <s v="596 Coffee St, Bronx NY 10472"/>
    <s v="Larry Alaimo"/>
    <s v="(242) 869-1226"/>
    <s v="Online Retailer"/>
    <s v="Yes"/>
    <s v="Yes"/>
    <s v="Yes"/>
    <s v="Yes"/>
    <s v="Yes"/>
    <s v="Yes"/>
    <s v="Yes"/>
    <n v="376"/>
    <n v="889"/>
    <n v="4373"/>
    <n v="6803"/>
    <n v="7578"/>
    <n v="1.1188084145320056"/>
    <s v="596 Coffee St"/>
    <s v=" Bronx NY 10472"/>
    <x v="2"/>
  </r>
  <r>
    <s v="OR 11"/>
    <s v="92 Princess St, New York NY 10033"/>
    <s v="Carlos Moya"/>
    <s v="(485) 453-8693"/>
    <s v="Online Retailer"/>
    <s v="Yes"/>
    <s v="No"/>
    <s v="No"/>
    <s v="No"/>
    <s v="No"/>
    <s v="Yes"/>
    <s v="Yes"/>
    <n v="7840"/>
    <n v="5804"/>
    <n v="4259"/>
    <n v="4243"/>
    <n v="907"/>
    <n v="-0.41679289513417705"/>
    <s v="92 Princess St"/>
    <s v=" New York NY 10033"/>
    <x v="0"/>
  </r>
  <r>
    <s v="OR 12"/>
    <s v="9151 River St, Brooklyn NY 11230"/>
    <s v="Shaun Salvatore"/>
    <s v="(691) 657-1498"/>
    <s v="Online Retailer"/>
    <s v="Yes"/>
    <s v="Yes"/>
    <s v="Yes"/>
    <s v="Yes"/>
    <s v="Yes"/>
    <s v="Yes"/>
    <s v="Yes"/>
    <n v="1038"/>
    <n v="3615"/>
    <n v="3712"/>
    <n v="5819"/>
    <n v="9589"/>
    <n v="0.74338775485751718"/>
    <s v="9151 River St"/>
    <s v=" Brooklyn NY 11230"/>
    <x v="1"/>
  </r>
  <r>
    <s v="OR 13"/>
    <s v="424 Hall Ave, New York NY 10128"/>
    <s v="Annie Fuentes"/>
    <s v="(462) 693-6254"/>
    <s v="Online Retailer"/>
    <s v="Yes"/>
    <s v="Yes"/>
    <s v="No"/>
    <s v="No"/>
    <s v="No"/>
    <s v="No"/>
    <s v="No"/>
    <n v="8891"/>
    <n v="5952"/>
    <n v="5914"/>
    <n v="5405"/>
    <n v="4031"/>
    <n v="-0.17943016656995925"/>
    <s v="424 Hall Ave"/>
    <s v=" New York NY 10128"/>
    <x v="0"/>
  </r>
  <r>
    <s v="OR 14"/>
    <s v="81 Crescent St, Brooklyn NY 11210"/>
    <s v="Maria Sawyer"/>
    <s v="(881) 243-5276"/>
    <s v="Online Retailer"/>
    <s v="Yes"/>
    <s v="Yes"/>
    <s v="Yes"/>
    <s v="Yes"/>
    <s v="No"/>
    <s v="No"/>
    <s v="No"/>
    <n v="1290"/>
    <n v="4033"/>
    <n v="6956"/>
    <n v="7929"/>
    <n v="8834"/>
    <n v="0.61767741115573149"/>
    <s v="81 Crescent St"/>
    <s v=" Brooklyn NY 11210"/>
    <x v="1"/>
  </r>
  <r>
    <s v="OR 15"/>
    <s v="7217 Birch Hill Dr, New York NY 10009"/>
    <s v="Darnell Straughter"/>
    <s v="(680) 628-4625"/>
    <s v="Online Retailer"/>
    <s v="Yes"/>
    <s v="Yes"/>
    <s v="Yes"/>
    <s v="Yes"/>
    <s v="Yes"/>
    <s v="No"/>
    <s v="No"/>
    <n v="431"/>
    <n v="6231"/>
    <n v="7478"/>
    <n v="8039"/>
    <n v="8271"/>
    <n v="1.0930046233022455"/>
    <s v="7217 Birch Hill Dr"/>
    <s v=" New York NY 10009"/>
    <x v="0"/>
  </r>
  <r>
    <s v="OR 2"/>
    <s v="7061 Bishop St, Yonkers NY 10701"/>
    <s v="Raymond Heywin"/>
    <s v="(571) 843-1746"/>
    <s v="Online Retailer"/>
    <s v="Yes"/>
    <s v="Yes"/>
    <s v="Yes"/>
    <s v="Yes"/>
    <s v="Yes"/>
    <s v="Yes"/>
    <s v="No"/>
    <n v="138"/>
    <n v="286"/>
    <n v="6750"/>
    <n v="8254"/>
    <n v="8656"/>
    <n v="1.8142296888697582"/>
    <s v="7061 Bishop St"/>
    <s v=" Yonkers NY 10701"/>
    <x v="4"/>
  </r>
  <r>
    <s v="OR 3"/>
    <s v="7223 Cedarwood Ave, Brooklyn NY 11221"/>
    <s v="Janie Roberson"/>
    <s v="(924) 516-6566"/>
    <s v="Online Retailer"/>
    <s v="Yes"/>
    <s v="Yes"/>
    <s v="Yes"/>
    <s v="No"/>
    <s v="No"/>
    <s v="Yes"/>
    <s v="Yes"/>
    <n v="8873"/>
    <n v="8484"/>
    <n v="7883"/>
    <n v="7499"/>
    <n v="6592"/>
    <n v="-7.1596691853915484E-2"/>
    <s v="7223 Cedarwood Ave"/>
    <s v=" Brooklyn NY 11221"/>
    <x v="1"/>
  </r>
  <r>
    <s v="OR 4"/>
    <s v="62 Lafayette Ave, Bronx NY 10462"/>
    <s v="Brooke Hayes"/>
    <s v="(247) 999-3394"/>
    <s v="Online Retailer"/>
    <s v="Yes"/>
    <s v="Yes"/>
    <s v="Yes"/>
    <s v="No"/>
    <s v="No"/>
    <s v="Yes"/>
    <s v="Yes"/>
    <n v="3297"/>
    <n v="4866"/>
    <n v="4928"/>
    <n v="8451"/>
    <n v="9585"/>
    <n v="0.30577482876902251"/>
    <s v="62 Lafayette Ave"/>
    <s v=" Bronx NY 10462"/>
    <x v="2"/>
  </r>
  <r>
    <s v="OR 5"/>
    <s v="7839 Elm St, Staten Island NY 10306"/>
    <s v="Lee Niemeyer"/>
    <s v="(920) 451-3973"/>
    <s v="Online Retailer"/>
    <s v="Yes"/>
    <s v="Yes"/>
    <s v="Yes"/>
    <s v="Yes"/>
    <s v="Yes"/>
    <s v="Yes"/>
    <s v="Yes"/>
    <n v="1092"/>
    <n v="3140"/>
    <n v="4123"/>
    <n v="4366"/>
    <n v="9482"/>
    <n v="0.71660086943635504"/>
    <s v="7839 Elm St"/>
    <s v=" Staten Island NY 10306"/>
    <x v="3"/>
  </r>
  <r>
    <s v="OR 6"/>
    <s v="429 Stonybrook Dr, Brooklyn NY 11203"/>
    <s v="Stephen Harris"/>
    <s v="(258) 948-7479"/>
    <s v="Online Retailer"/>
    <s v="Yes"/>
    <s v="Yes"/>
    <s v="Yes"/>
    <s v="No"/>
    <s v="No"/>
    <s v="Yes"/>
    <s v="Yes"/>
    <n v="2541"/>
    <n v="3794"/>
    <n v="3984"/>
    <n v="8803"/>
    <n v="9338"/>
    <n v="0.38456165928272146"/>
    <s v="429 Stonybrook Dr"/>
    <s v=" Brooklyn NY 11203"/>
    <x v="1"/>
  </r>
  <r>
    <s v="OR 7"/>
    <s v="640 Beechwood Dr, Bronx NY 10461"/>
    <s v="Juan Scott"/>
    <s v="(357) 532-0838"/>
    <s v="Online Retailer"/>
    <s v="Yes"/>
    <s v="Yes"/>
    <s v="Yes"/>
    <s v="Yes"/>
    <s v="Yes"/>
    <s v="Yes"/>
    <s v="Yes"/>
    <n v="742"/>
    <n v="3751"/>
    <n v="4423"/>
    <n v="8733"/>
    <n v="9909"/>
    <n v="0.91164163510334228"/>
    <s v="640 Beechwood Dr"/>
    <s v=" Bronx NY 10461"/>
    <x v="2"/>
  </r>
  <r>
    <s v="OR 8"/>
    <s v="9453 N. Wagon Lane, Brooklyn NY 11237"/>
    <s v="Kurt Issacs"/>
    <s v="(454) 903-5770"/>
    <s v="Online Retailer"/>
    <s v="Yes"/>
    <s v="No"/>
    <s v="No"/>
    <s v="No"/>
    <s v="No"/>
    <s v="Yes"/>
    <s v="Yes"/>
    <n v="7703"/>
    <n v="6957"/>
    <n v="3898"/>
    <n v="1857"/>
    <n v="1512"/>
    <n v="-0.33438519484677687"/>
    <s v="9453 N. Wagon Lane"/>
    <s v=" Brooklyn NY 11237"/>
    <x v="1"/>
  </r>
  <r>
    <s v="OR 9"/>
    <s v="81 San Carlos Road, Bronx NY 10463"/>
    <s v="Dominique Johnson"/>
    <s v="(336) 448-7026"/>
    <s v="Online Retailer"/>
    <s v="Yes"/>
    <s v="Yes"/>
    <s v="Yes"/>
    <s v="Yes"/>
    <s v="Yes"/>
    <s v="Yes"/>
    <s v="Yes"/>
    <n v="488"/>
    <n v="5535"/>
    <n v="5775"/>
    <n v="7661"/>
    <n v="9206"/>
    <n v="1.084072328017021"/>
    <s v="81 San Carlos Road"/>
    <s v=" Bronx NY 10463"/>
    <x v="2"/>
  </r>
  <r>
    <s v="SB 1"/>
    <s v="2131 Patterson Road, Brooklyn NY 11201"/>
    <s v="Dorothy Rizzo"/>
    <s v="(880) 283-6803"/>
    <s v="Small Business"/>
    <s v="Yes"/>
    <s v="Yes"/>
    <s v="Yes"/>
    <s v="Yes"/>
    <s v="Yes"/>
    <s v="Yes"/>
    <s v="Yes"/>
    <n v="1982"/>
    <n v="5388"/>
    <n v="7063"/>
    <n v="7208"/>
    <n v="9093"/>
    <n v="0.46352749292411066"/>
    <s v="2131 Patterson Road"/>
    <s v=" Brooklyn NY 11201"/>
    <x v="1"/>
  </r>
  <r>
    <s v="SB 10"/>
    <s v="102 Coffee Court, Bronx NY 10461"/>
    <s v="Holly Gaines"/>
    <s v="(277) 456-4626"/>
    <s v="Small Business"/>
    <s v="Yes"/>
    <s v="Yes"/>
    <s v="No"/>
    <s v="Yes"/>
    <s v="No"/>
    <s v="Yes"/>
    <s v="No"/>
    <n v="1530"/>
    <n v="1620"/>
    <n v="2027"/>
    <n v="4881"/>
    <n v="6002"/>
    <n v="0.40734683274409145"/>
    <s v="102 Coffee Court"/>
    <s v=" Bronx NY 10461"/>
    <x v="2"/>
  </r>
  <r>
    <s v="SB 11"/>
    <s v="44 W. Pheasant Street, Brooklyn NY 11233"/>
    <s v="Gary Brown"/>
    <s v="(459) 968-9453"/>
    <s v="Small Business"/>
    <s v="Yes"/>
    <s v="No"/>
    <s v="No"/>
    <s v="No"/>
    <s v="No"/>
    <s v="No"/>
    <s v="No"/>
    <n v="7555"/>
    <n v="6551"/>
    <n v="5188"/>
    <n v="3436"/>
    <n v="2359"/>
    <n v="-0.25247905109930902"/>
    <s v="44 W. Pheasant Street"/>
    <s v=" Brooklyn NY 11233"/>
    <x v="1"/>
  </r>
  <r>
    <s v="SB 12"/>
    <s v="7488 N. Marconi Ave, Brooklyn NY 11237"/>
    <s v="Jeffrey Akins"/>
    <s v="(313) 417-8968"/>
    <s v="Small Business"/>
    <s v="Yes"/>
    <s v="No"/>
    <s v="No"/>
    <s v="No"/>
    <s v="No"/>
    <s v="No"/>
    <s v="No"/>
    <n v="1532"/>
    <n v="2678"/>
    <n v="4068"/>
    <n v="4278"/>
    <n v="5382"/>
    <n v="0.3690560602470212"/>
    <s v="7488 N. Marconi Ave"/>
    <s v=" Brooklyn NY 11237"/>
    <x v="1"/>
  </r>
  <r>
    <s v="SB 13"/>
    <s v="9575 Shipley Court, Brooklyn NY 11201"/>
    <s v="Tim Young"/>
    <s v="(876) 653-1727"/>
    <s v="Small Business"/>
    <s v="Yes"/>
    <s v="No"/>
    <s v="Yes"/>
    <s v="Yes"/>
    <s v="Yes"/>
    <s v="Yes"/>
    <s v="Yes"/>
    <n v="24"/>
    <n v="1797"/>
    <n v="3548"/>
    <n v="3668"/>
    <n v="8592"/>
    <n v="3.3498147004699526"/>
    <s v="9575 Shipley Court"/>
    <s v=" Brooklyn NY 11201"/>
    <x v="1"/>
  </r>
  <r>
    <s v="SB 14"/>
    <s v="8156 Lake View Street, New York, NY 10025"/>
    <s v="Debra Kroll"/>
    <s v="(628) 832-4986"/>
    <s v="Small Business"/>
    <s v="Yes"/>
    <s v="Yes"/>
    <s v="Yes"/>
    <s v="Yes"/>
    <s v="Yes"/>
    <s v="Yes"/>
    <s v="Yes"/>
    <n v="861"/>
    <n v="1314"/>
    <n v="1810"/>
    <n v="6510"/>
    <n v="9271"/>
    <n v="0.81146879617010592"/>
    <s v="8156 Lake View Street"/>
    <s v=" New York NY 10025"/>
    <x v="0"/>
  </r>
  <r>
    <s v="SB 15"/>
    <s v="44 Madison Dr, New York NY 10032"/>
    <s v="Kelly Boyd"/>
    <s v="(220) 929-0797"/>
    <s v="Small Business"/>
    <s v="Yes"/>
    <s v="Yes"/>
    <s v="No"/>
    <s v="No"/>
    <s v="No"/>
    <s v="No"/>
    <s v="No"/>
    <n v="9058"/>
    <n v="4839"/>
    <n v="4776"/>
    <n v="4024"/>
    <n v="369"/>
    <n v="-0.55073921414194782"/>
    <s v="44 Madison Dr"/>
    <s v=" New York NY 10032"/>
    <x v="0"/>
  </r>
  <r>
    <s v="SB 2"/>
    <s v="3685 Morningview Lane, New York NY 10013"/>
    <s v="Lawson Moore"/>
    <s v="(711) 426-7350"/>
    <s v="Small Business"/>
    <s v="Yes"/>
    <s v="Yes"/>
    <s v="Yes"/>
    <s v="No"/>
    <s v="Yes"/>
    <s v="Yes"/>
    <s v="Yes"/>
    <n v="2786"/>
    <n v="3804"/>
    <n v="4121"/>
    <n v="6210"/>
    <n v="6909"/>
    <n v="0.25489826874508914"/>
    <s v="3685 Morningview Lane"/>
    <s v=" New York NY 10013"/>
    <x v="0"/>
  </r>
  <r>
    <s v="SB 3"/>
    <s v="2285 Ladybug Drive, New York NY 10013"/>
    <s v="Vin Hudson"/>
    <s v="(952) 952-5573"/>
    <s v="Small Business"/>
    <s v="Yes"/>
    <s v="Yes"/>
    <s v="Yes"/>
    <s v="Yes"/>
    <s v="Yes"/>
    <s v="Yes"/>
    <s v="Yes"/>
    <n v="1209"/>
    <n v="1534"/>
    <n v="1634"/>
    <n v="4302"/>
    <n v="9768"/>
    <n v="0.68595057009486848"/>
    <s v="2285 Ladybug Drive"/>
    <s v=" New York NY 10013"/>
    <x v="0"/>
  </r>
  <r>
    <s v="SB 4"/>
    <s v="2930 Southern Street, New York NY 10005"/>
    <s v="Susana Huels"/>
    <s v="(491) 505-6064"/>
    <s v="Small Business"/>
    <s v="Yes"/>
    <s v="Yes"/>
    <s v="Yes"/>
    <s v="Yes"/>
    <s v="Yes"/>
    <s v="Yes"/>
    <s v="Yes"/>
    <n v="906"/>
    <n v="1251"/>
    <n v="2897"/>
    <n v="4499"/>
    <n v="9428"/>
    <n v="0.79606828454142997"/>
    <s v="2930 Southern Street"/>
    <s v=" New York NY 10005"/>
    <x v="0"/>
  </r>
  <r>
    <s v="SB 5"/>
    <s v="2807 Geraldine Lane, New York NY 10004"/>
    <s v="Shanna Hettinger"/>
    <s v="(412) 570-0596"/>
    <s v="Small Business"/>
    <s v="Yes"/>
    <s v="Yes"/>
    <s v="No"/>
    <s v="Yes"/>
    <s v="Yes"/>
    <s v="Yes"/>
    <s v="Yes"/>
    <n v="1421"/>
    <n v="1893"/>
    <n v="2722"/>
    <n v="4410"/>
    <n v="5873"/>
    <n v="0.42582583880267388"/>
    <s v="2807 Geraldine Lane"/>
    <s v=" New York NY 10004"/>
    <x v="0"/>
  </r>
  <r>
    <s v="SB 6"/>
    <s v="7778 Cherry Road, Bronx NY 10467"/>
    <s v="Roy McGlynn"/>
    <s v="(594) 807-4187"/>
    <s v="Small Business"/>
    <s v="Yes"/>
    <s v="Yes"/>
    <s v="Yes"/>
    <s v="No"/>
    <s v="Yes"/>
    <s v="Yes"/>
    <s v="No"/>
    <n v="2341"/>
    <n v="6105"/>
    <n v="7777"/>
    <n v="7891"/>
    <n v="8758"/>
    <n v="0.390755806385503"/>
    <s v="7778 Cherry Road"/>
    <s v=" Bronx NY 10467"/>
    <x v="2"/>
  </r>
  <r>
    <s v="SB 7"/>
    <s v="48 Winchester Avenue, New York NY 10024"/>
    <s v="Lorena Posacco"/>
    <s v="(678) 294-8103"/>
    <s v="Small Business"/>
    <s v="Yes"/>
    <s v="No"/>
    <s v="No"/>
    <s v="No"/>
    <s v="No"/>
    <s v="Yes"/>
    <s v="No"/>
    <n v="9252"/>
    <n v="8499"/>
    <n v="991"/>
    <n v="448"/>
    <n v="211"/>
    <n v="-0.61139202601329412"/>
    <s v="48 Winchester Avenue"/>
    <s v=" New York NY 10024"/>
    <x v="0"/>
  </r>
  <r>
    <s v="SB 8"/>
    <s v="8735 Squaw Creek Drive, Brooklyn NY 11214"/>
    <s v="Juanita Wisozk"/>
    <s v="(305) 531-1310"/>
    <s v="Small Business"/>
    <s v="Yes"/>
    <s v="No"/>
    <s v="Yes"/>
    <s v="Yes"/>
    <s v="No"/>
    <s v="Yes"/>
    <s v="No"/>
    <n v="1581"/>
    <n v="4799"/>
    <n v="6582"/>
    <n v="9024"/>
    <n v="9759"/>
    <n v="0.57622554654037406"/>
    <s v="8735 Squaw Creek Drive"/>
    <s v=" Brooklyn NY 11214"/>
    <x v="1"/>
  </r>
  <r>
    <s v="SB 9"/>
    <s v="267 Third Road, New York NY 10034"/>
    <s v="Velma Riley"/>
    <s v="(697) 543-0310"/>
    <s v="Small Business"/>
    <s v="Yes"/>
    <s v="No"/>
    <s v="No"/>
    <s v="No"/>
    <s v="No"/>
    <s v="Yes"/>
    <s v="No"/>
    <n v="9766"/>
    <n v="8049"/>
    <n v="5556"/>
    <n v="5202"/>
    <n v="2373"/>
    <n v="-0.29790601141591733"/>
    <s v="267 Third Road"/>
    <s v=" New York NY 10034"/>
    <x v="0"/>
  </r>
  <r>
    <s v="WD 1"/>
    <s v="7184 Center Court, Brooklyn NY 11208"/>
    <s v="Richard Breaux"/>
    <s v="(685) 981-8556"/>
    <s v="Wholesale Distributor"/>
    <s v="Yes"/>
    <s v="No"/>
    <s v="No"/>
    <s v="No"/>
    <s v="No"/>
    <s v="Yes"/>
    <s v="No"/>
    <n v="8156"/>
    <n v="1245"/>
    <n v="791"/>
    <n v="338"/>
    <n v="44"/>
    <n v="-0.72898466539472961"/>
    <s v="7184 Center Court"/>
    <s v=" Brooklyn NY 11208"/>
    <x v="1"/>
  </r>
  <r>
    <s v="WD 10"/>
    <s v="9760 Taylor Dr, Brooklyn NY 11211"/>
    <s v="Joe Schimke"/>
    <s v="(936) 816-9148"/>
    <s v="Wholesale Distributor"/>
    <s v="Yes"/>
    <s v="No"/>
    <s v="No"/>
    <s v="No"/>
    <s v="No"/>
    <s v="Yes"/>
    <s v="No"/>
    <n v="576"/>
    <n v="2628"/>
    <n v="3612"/>
    <n v="5066"/>
    <n v="5156"/>
    <n v="0.72970725225475852"/>
    <s v="9760 Taylor Dr"/>
    <s v=" Brooklyn NY 11211"/>
    <x v="1"/>
  </r>
  <r>
    <s v="WD 11"/>
    <s v="419 E. Henry Ave, New York NY 10031"/>
    <s v="Carlos Jackson"/>
    <s v="(201) 363-0653"/>
    <s v="Wholesale Distributor"/>
    <s v="Yes"/>
    <s v="Yes"/>
    <s v="Yes"/>
    <s v="No"/>
    <s v="No"/>
    <s v="Yes"/>
    <s v="No"/>
    <n v="128"/>
    <n v="416"/>
    <n v="747"/>
    <n v="1028"/>
    <n v="6357"/>
    <n v="1.6546701130112136"/>
    <s v="419 E. Henry Ave"/>
    <s v=" New York NY 10031"/>
    <x v="0"/>
  </r>
  <r>
    <s v="WD 12"/>
    <s v="8083 8th St, Brooklyn NY 11209"/>
    <s v="Russell Wallace"/>
    <s v="(237) 890-0247"/>
    <s v="Wholesale Distributor"/>
    <s v="Yes"/>
    <s v="No"/>
    <s v="No"/>
    <s v="No"/>
    <s v="No"/>
    <s v="No"/>
    <s v="No"/>
    <n v="8034"/>
    <n v="6541"/>
    <n v="3311"/>
    <n v="3254"/>
    <n v="2687"/>
    <n v="-0.23952671916055424"/>
    <s v="8083 8th St"/>
    <s v=" Brooklyn NY 11209"/>
    <x v="1"/>
  </r>
  <r>
    <s v="WD 13"/>
    <s v="2 Rock Maple Ave, New York NY 10029"/>
    <s v="Shameka West"/>
    <s v="(488) 656-0761"/>
    <s v="Wholesale Distributor"/>
    <s v="Yes"/>
    <s v="Yes"/>
    <s v="Yes"/>
    <s v="No"/>
    <s v="No"/>
    <s v="No"/>
    <s v="No"/>
    <n v="1263"/>
    <n v="2517"/>
    <n v="8042"/>
    <n v="8222"/>
    <n v="9686"/>
    <n v="0.66412244620782168"/>
    <s v="2 Rock Maple Ave"/>
    <s v=" New York NY 10029"/>
    <x v="0"/>
  </r>
  <r>
    <s v="WD 14"/>
    <s v="9577 Nicolls Ave, Staten Island NY 10312"/>
    <s v="Kevin Fleming"/>
    <s v="(650) 848-8284"/>
    <s v="Wholesale Distributor"/>
    <s v="Yes"/>
    <s v="Yes"/>
    <s v="Yes"/>
    <s v="No"/>
    <s v="No"/>
    <s v="No"/>
    <s v="No"/>
    <n v="1032"/>
    <n v="3919"/>
    <n v="4466"/>
    <n v="5568"/>
    <n v="6476"/>
    <n v="0.58272982283102692"/>
    <s v="9577 Nicolls Ave"/>
    <s v=" Staten Island NY 10312"/>
    <x v="3"/>
  </r>
  <r>
    <s v="WD 15"/>
    <s v="174 Del Monte St, Brooklyn NY 11224"/>
    <s v="Anna Grey"/>
    <s v="(980) 437-1451"/>
    <s v="Wholesale Distributor"/>
    <s v="Yes"/>
    <s v="Yes"/>
    <s v="Yes"/>
    <s v="No"/>
    <s v="No"/>
    <s v="No"/>
    <s v="No"/>
    <n v="1014"/>
    <n v="2254"/>
    <n v="4534"/>
    <n v="6796"/>
    <n v="7730"/>
    <n v="0.66163405613342663"/>
    <s v="174 Del Monte St"/>
    <s v=" Brooklyn NY 11224"/>
    <x v="1"/>
  </r>
  <r>
    <s v="WD 2"/>
    <s v="815 2nd St, New York NY 10028"/>
    <s v="Craig Collins"/>
    <s v="(828) 840-2736"/>
    <s v="Wholesale Distributor"/>
    <s v="Yes"/>
    <s v="Yes"/>
    <s v="Yes"/>
    <s v="No"/>
    <s v="No"/>
    <s v="Yes"/>
    <s v="No"/>
    <n v="299"/>
    <n v="657"/>
    <n v="6238"/>
    <n v="8922"/>
    <n v="9081"/>
    <n v="1.3475541667800686"/>
    <s v="815 2nd St"/>
    <s v=" New York NY 10028"/>
    <x v="0"/>
  </r>
  <r>
    <s v="WD 3"/>
    <s v="9875 Franklin Rd, Brooklyn NY 11223"/>
    <s v="Donna Lam"/>
    <s v="(931) 618-9558"/>
    <s v="Wholesale Distributor"/>
    <s v="Yes"/>
    <s v="Yes"/>
    <s v="Yes"/>
    <s v="No"/>
    <s v="No"/>
    <s v="Yes"/>
    <s v="No"/>
    <n v="1323"/>
    <n v="4963"/>
    <n v="6292"/>
    <n v="6728"/>
    <n v="8202"/>
    <n v="0.57793816418173161"/>
    <s v="9875 Franklin Rd"/>
    <s v=" Brooklyn NY 11223"/>
    <x v="1"/>
  </r>
  <r>
    <s v="WD 4"/>
    <s v="601 Bank Ave, Brooklyn NY 11218"/>
    <s v="Teresa Vasbinder"/>
    <s v="(261) 690-0303"/>
    <s v="Wholesale Distributor"/>
    <s v="Yes"/>
    <s v="No"/>
    <s v="No"/>
    <s v="No"/>
    <s v="No"/>
    <s v="Yes"/>
    <s v="No"/>
    <n v="8466"/>
    <n v="4079"/>
    <n v="2797"/>
    <n v="2245"/>
    <n v="1696"/>
    <n v="-0.33098339677163802"/>
    <s v="601 Bank Ave"/>
    <s v=" Brooklyn NY 11218"/>
    <x v="1"/>
  </r>
  <r>
    <s v="WD 5"/>
    <s v="21 Yukon St, Bronx NY 10451"/>
    <s v="Andre Mobley"/>
    <s v="(597) 701-9429"/>
    <s v="Wholesale Distributor"/>
    <s v="Yes"/>
    <s v="Yes"/>
    <s v="Yes"/>
    <s v="No"/>
    <s v="No"/>
    <s v="Yes"/>
    <s v="No"/>
    <n v="870"/>
    <n v="2428"/>
    <n v="7386"/>
    <n v="8835"/>
    <n v="9766"/>
    <n v="0.83041416010220881"/>
    <s v="21 Yukon St"/>
    <s v=" Bronx NY 10451"/>
    <x v="2"/>
  </r>
  <r>
    <s v="WD 6"/>
    <s v="18 N. Woodland Ave, New York NY 10025"/>
    <s v="Ray Hernandez"/>
    <s v="(609) 345-8163"/>
    <s v="Wholesale Distributor"/>
    <s v="Yes"/>
    <s v="Yes"/>
    <s v="Yes"/>
    <s v="No"/>
    <s v="No"/>
    <s v="Yes"/>
    <s v="No"/>
    <n v="1497"/>
    <n v="1768"/>
    <n v="2804"/>
    <n v="5718"/>
    <n v="9822"/>
    <n v="0.60045892388204325"/>
    <s v="18 N. Woodland Ave"/>
    <s v=" New York NY 10025"/>
    <x v="0"/>
  </r>
  <r>
    <s v="WD 7"/>
    <s v="65 Lower River Ave, Bronx NY 10465"/>
    <s v="Thomas Stewart"/>
    <s v="(381) 643-1230"/>
    <s v="Wholesale Distributor"/>
    <s v="Yes"/>
    <s v="Yes"/>
    <s v="Yes"/>
    <s v="No"/>
    <s v="No"/>
    <s v="Yes"/>
    <s v="No"/>
    <n v="1082"/>
    <n v="3353"/>
    <n v="6351"/>
    <n v="8550"/>
    <n v="9272"/>
    <n v="0.71094693671276654"/>
    <s v="65 Lower River Ave"/>
    <s v=" Bronx NY 10465"/>
    <x v="2"/>
  </r>
  <r>
    <s v="WD 8"/>
    <s v="8680 Alderwood St, New York NY 10032"/>
    <s v="Henry Lange"/>
    <s v="(293) 473-1512"/>
    <s v="Wholesale Distributor"/>
    <s v="Yes"/>
    <s v="Yes"/>
    <s v="No"/>
    <s v="No"/>
    <s v="No"/>
    <s v="Yes"/>
    <s v="No"/>
    <n v="9791"/>
    <n v="9610"/>
    <n v="7534"/>
    <n v="5080"/>
    <n v="4936"/>
    <n v="-0.15736979056747447"/>
    <s v="8680 Alderwood St"/>
    <s v=" New York NY 10032"/>
    <x v="0"/>
  </r>
  <r>
    <s v="WD 9"/>
    <s v="8388 Gonzales St, Brooklyn NY 11228"/>
    <s v="Danielle Tomas"/>
    <s v="(459) 261-2301"/>
    <s v="Wholesale Distributor"/>
    <s v="Yes"/>
    <s v="Yes"/>
    <s v="Yes"/>
    <s v="No"/>
    <s v="No"/>
    <s v="Yes"/>
    <s v="No"/>
    <n v="1357"/>
    <n v="4189"/>
    <n v="5407"/>
    <n v="6233"/>
    <n v="9681"/>
    <n v="0.63431246502429839"/>
    <s v="8388 Gonzales St"/>
    <s v=" Brooklyn NY 1122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ACB9F-F03A-425F-9589-79D9C4713BC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R8:S14" firstHeaderRow="1" firstDataRow="1" firstDataCol="1"/>
  <pivotFields count="2">
    <pivotField axis="axisRow" showAll="0">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Sales" fld="1" baseField="0" baseItem="0"/>
  </dataFields>
  <chartFormats count="4">
    <chartFormat chart="0" format="0"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3586A7-381D-4DF5-936D-87B1121995A5}"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Y125:AE136" firstHeaderRow="0" firstDataRow="1" firstDataCol="1"/>
  <pivotFields count="7">
    <pivotField axis="axisRow" showAll="0" measureFilter="1" sortType="descending">
      <items count="16">
        <item x="6"/>
        <item x="14"/>
        <item x="11"/>
        <item x="10"/>
        <item x="3"/>
        <item x="4"/>
        <item x="2"/>
        <item x="9"/>
        <item x="0"/>
        <item x="1"/>
        <item x="12"/>
        <item x="7"/>
        <item x="8"/>
        <item x="13"/>
        <item x="5"/>
        <item t="default"/>
      </items>
      <autoSortScope>
        <pivotArea dataOnly="0" outline="0" fieldPosition="0">
          <references count="1">
            <reference field="4294967294" count="1" selected="0">
              <x v="4"/>
            </reference>
          </references>
        </pivotArea>
      </autoSortScope>
    </pivotField>
    <pivotField dataField="1" showAll="0"/>
    <pivotField dataField="1" showAll="0"/>
    <pivotField dataField="1" showAll="0"/>
    <pivotField dataField="1" showAll="0"/>
    <pivotField dataField="1" showAll="0"/>
    <pivotField dataField="1" showAll="0"/>
  </pivotFields>
  <rowFields count="1">
    <field x="0"/>
  </rowFields>
  <rowItems count="11">
    <i>
      <x v="8"/>
    </i>
    <i>
      <x v="9"/>
    </i>
    <i>
      <x v="6"/>
    </i>
    <i>
      <x v="4"/>
    </i>
    <i>
      <x v="5"/>
    </i>
    <i>
      <x v="14"/>
    </i>
    <i>
      <x/>
    </i>
    <i>
      <x v="11"/>
    </i>
    <i>
      <x v="12"/>
    </i>
    <i>
      <x v="7"/>
    </i>
    <i t="grand">
      <x/>
    </i>
  </rowItems>
  <colFields count="1">
    <field x="-2"/>
  </colFields>
  <colItems count="6">
    <i>
      <x/>
    </i>
    <i i="1">
      <x v="1"/>
    </i>
    <i i="2">
      <x v="2"/>
    </i>
    <i i="3">
      <x v="3"/>
    </i>
    <i i="4">
      <x v="4"/>
    </i>
    <i i="5">
      <x v="5"/>
    </i>
  </colItems>
  <dataFields count="6">
    <dataField name="Year 2017" fld="1" baseField="0" baseItem="0"/>
    <dataField name="Year 2018" fld="2" baseField="0" baseItem="0"/>
    <dataField name="Year 2019" fld="3" baseField="0" baseItem="0"/>
    <dataField name="Year 2020" fld="4" baseField="0" baseItem="0"/>
    <dataField name="Total Sales" fld="6" baseField="0" baseItem="0"/>
    <dataField name="Year 2021" fld="5"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pivotArea type="data" outline="0" fieldPosition="0">
        <references count="2">
          <reference field="4294967294" count="1" selected="0">
            <x v="4"/>
          </reference>
          <reference field="0" count="1" selected="0">
            <x v="9"/>
          </reference>
        </references>
      </pivotArea>
    </chartFormat>
    <chartFormat chart="0" format="8">
      <pivotArea type="data" outline="0" fieldPosition="0">
        <references count="2">
          <reference field="4294967294" count="1" selected="0">
            <x v="4"/>
          </reference>
          <reference field="0" count="1" selected="0">
            <x v="6"/>
          </reference>
        </references>
      </pivotArea>
    </chartFormat>
    <chartFormat chart="0" format="9">
      <pivotArea type="data" outline="0" fieldPosition="0">
        <references count="2">
          <reference field="4294967294" count="1" selected="0">
            <x v="4"/>
          </reference>
          <reference field="0" count="1" selected="0">
            <x v="4"/>
          </reference>
        </references>
      </pivotArea>
    </chartFormat>
    <chartFormat chart="0" format="10">
      <pivotArea type="data" outline="0" fieldPosition="0">
        <references count="2">
          <reference field="4294967294" count="1" selected="0">
            <x v="4"/>
          </reference>
          <reference field="0" count="1" selected="0">
            <x v="5"/>
          </reference>
        </references>
      </pivotArea>
    </chartFormat>
    <chartFormat chart="0" format="11">
      <pivotArea type="data" outline="0" fieldPosition="0">
        <references count="2">
          <reference field="4294967294" count="1" selected="0">
            <x v="4"/>
          </reference>
          <reference field="0" count="1" selected="0">
            <x v="14"/>
          </reference>
        </references>
      </pivotArea>
    </chartFormat>
    <chartFormat chart="0" format="12">
      <pivotArea type="data" outline="0" fieldPosition="0">
        <references count="2">
          <reference field="4294967294" count="1" selected="0">
            <x v="4"/>
          </reference>
          <reference field="0" count="1" selected="0">
            <x v="0"/>
          </reference>
        </references>
      </pivotArea>
    </chartFormat>
    <chartFormat chart="0" format="13">
      <pivotArea type="data" outline="0" fieldPosition="0">
        <references count="2">
          <reference field="4294967294" count="1" selected="0">
            <x v="4"/>
          </reference>
          <reference field="0" count="1" selected="0">
            <x v="11"/>
          </reference>
        </references>
      </pivotArea>
    </chartFormat>
    <chartFormat chart="0" format="14">
      <pivotArea type="data" outline="0" fieldPosition="0">
        <references count="2">
          <reference field="4294967294" count="1" selected="0">
            <x v="4"/>
          </reference>
          <reference field="0" count="1" selected="0">
            <x v="12"/>
          </reference>
        </references>
      </pivotArea>
    </chartFormat>
  </chartFormats>
  <pivotTableStyleInfo name="PivotStyleLight16" showRowHeaders="1" showColHeaders="1" showRowStripes="0" showColStripes="0" showLastColumn="1"/>
  <filters count="1">
    <filter fld="0" type="count" evalOrder="-1" id="1" iMeasureFld="4">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607937-B61D-47FB-97CB-79AA3658B5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F8" firstHeaderRow="0"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5">
    <i>
      <x/>
    </i>
    <i>
      <x v="1"/>
    </i>
    <i>
      <x v="2"/>
    </i>
    <i>
      <x v="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19" format="1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 chart="19" format="12" series="1">
      <pivotArea type="data" outline="0" fieldPosition="0">
        <references count="1">
          <reference field="4294967294" count="1" selected="0">
            <x v="2"/>
          </reference>
        </references>
      </pivotArea>
    </chartFormat>
    <chartFormat chart="19" format="13" series="1">
      <pivotArea type="data" outline="0" fieldPosition="0">
        <references count="1">
          <reference field="4294967294" count="1" selected="0">
            <x v="3"/>
          </reference>
        </references>
      </pivotArea>
    </chartFormat>
    <chartFormat chart="19"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10116-18EF-44A3-BF37-E186D66C5AC3}"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G28" firstHeaderRow="0" firstDataRow="1" firstDataCol="1"/>
  <pivotFields count="19">
    <pivotField axis="axisRow" showAll="0" measureFilter="1" sortType="descending">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autoSortScope>
        <pivotArea dataOnly="0" outline="0" fieldPosition="0">
          <references count="1">
            <reference field="4294967294" count="1" selected="0">
              <x v="5"/>
            </reference>
          </references>
        </pivotArea>
      </autoSortScope>
    </pivotField>
    <pivotField showAll="0"/>
    <pivotField showAll="0"/>
    <pivotField showAll="0"/>
    <pivotField axis="axisRow" showAll="0" sortType="descending">
      <items count="5">
        <item x="3"/>
        <item x="2"/>
        <item x="1"/>
        <item x="0"/>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dataField="1" dragToRow="0" dragToCol="0" dragToPage="0" showAll="0" defaultSubtotal="0"/>
  </pivotFields>
  <rowFields count="2">
    <field x="4"/>
    <field x="0"/>
  </rowFields>
  <rowItems count="25">
    <i>
      <x/>
    </i>
    <i r="1">
      <x v="58"/>
    </i>
    <i r="1">
      <x v="49"/>
    </i>
    <i r="1">
      <x v="55"/>
    </i>
    <i r="1">
      <x v="57"/>
    </i>
    <i r="1">
      <x v="53"/>
    </i>
    <i>
      <x v="1"/>
    </i>
    <i r="1">
      <x v="41"/>
    </i>
    <i r="1">
      <x v="43"/>
    </i>
    <i r="1">
      <x v="44"/>
    </i>
    <i r="1">
      <x v="30"/>
    </i>
    <i r="1">
      <x v="32"/>
    </i>
    <i>
      <x v="2"/>
    </i>
    <i r="1">
      <x v="23"/>
    </i>
    <i r="1">
      <x v="24"/>
    </i>
    <i r="1">
      <x v="21"/>
    </i>
    <i r="1">
      <x v="19"/>
    </i>
    <i r="1">
      <x v="20"/>
    </i>
    <i>
      <x v="3"/>
    </i>
    <i r="1">
      <x v="9"/>
    </i>
    <i r="1">
      <x/>
    </i>
    <i r="1">
      <x v="8"/>
    </i>
    <i r="1">
      <x v="1"/>
    </i>
    <i r="1">
      <x v="5"/>
    </i>
    <i t="grand">
      <x/>
    </i>
  </rowItems>
  <colFields count="1">
    <field x="-2"/>
  </colFields>
  <colItems count="6">
    <i>
      <x/>
    </i>
    <i i="1">
      <x v="1"/>
    </i>
    <i i="2">
      <x v="2"/>
    </i>
    <i i="3">
      <x v="3"/>
    </i>
    <i i="4">
      <x v="4"/>
    </i>
    <i i="5">
      <x v="5"/>
    </i>
  </colItems>
  <dataFields count="6">
    <dataField name="Sum of 2017" fld="12" baseField="0" baseItem="0"/>
    <dataField name="Sum of 2018" fld="13" baseField="0" baseItem="0"/>
    <dataField name="Sum of 2019" fld="14" baseField="0" baseItem="0"/>
    <dataField name="Sum of 2020" fld="15" baseField="0" baseItem="0"/>
    <dataField name="Sum of 2021" fld="16" baseField="0" baseItem="0"/>
    <dataField name="Sum of Total" fld="18" baseField="0" baseItem="0"/>
  </dataFields>
  <formats count="1">
    <format dxfId="25">
      <pivotArea collapsedLevelsAreSubtotals="1" fieldPosition="0">
        <references count="1">
          <reference field="4" count="1">
            <x v="3"/>
          </reference>
        </references>
      </pivotArea>
    </format>
  </formats>
  <chartFormats count="5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pivotArea type="data" outline="0" fieldPosition="0">
        <references count="3">
          <reference field="4294967294" count="1" selected="0">
            <x v="5"/>
          </reference>
          <reference field="0" count="1" selected="0">
            <x v="49"/>
          </reference>
          <reference field="4" count="1" selected="0">
            <x v="0"/>
          </reference>
        </references>
      </pivotArea>
    </chartFormat>
    <chartFormat chart="0" format="7">
      <pivotArea type="data" outline="0" fieldPosition="0">
        <references count="3">
          <reference field="4294967294" count="1" selected="0">
            <x v="5"/>
          </reference>
          <reference field="0" count="1" selected="0">
            <x v="55"/>
          </reference>
          <reference field="4" count="1" selected="0">
            <x v="0"/>
          </reference>
        </references>
      </pivotArea>
    </chartFormat>
    <chartFormat chart="0" format="8">
      <pivotArea type="data" outline="0" fieldPosition="0">
        <references count="3">
          <reference field="4294967294" count="1" selected="0">
            <x v="5"/>
          </reference>
          <reference field="0" count="1" selected="0">
            <x v="57"/>
          </reference>
          <reference field="4" count="1" selected="0">
            <x v="0"/>
          </reference>
        </references>
      </pivotArea>
    </chartFormat>
    <chartFormat chart="0" format="9">
      <pivotArea type="data" outline="0" fieldPosition="0">
        <references count="3">
          <reference field="4294967294" count="1" selected="0">
            <x v="5"/>
          </reference>
          <reference field="0" count="1" selected="0">
            <x v="53"/>
          </reference>
          <reference field="4" count="1" selected="0">
            <x v="0"/>
          </reference>
        </references>
      </pivotArea>
    </chartFormat>
    <chartFormat chart="0" format="10">
      <pivotArea type="data" outline="0" fieldPosition="0">
        <references count="3">
          <reference field="4294967294" count="1" selected="0">
            <x v="5"/>
          </reference>
          <reference field="0" count="1" selected="0">
            <x v="41"/>
          </reference>
          <reference field="4" count="1" selected="0">
            <x v="1"/>
          </reference>
        </references>
      </pivotArea>
    </chartFormat>
    <chartFormat chart="0" format="11">
      <pivotArea type="data" outline="0" fieldPosition="0">
        <references count="3">
          <reference field="4294967294" count="1" selected="0">
            <x v="5"/>
          </reference>
          <reference field="0" count="1" selected="0">
            <x v="44"/>
          </reference>
          <reference field="4" count="1" selected="0">
            <x v="1"/>
          </reference>
        </references>
      </pivotArea>
    </chartFormat>
    <chartFormat chart="0" format="12">
      <pivotArea type="data" outline="0" fieldPosition="0">
        <references count="3">
          <reference field="4294967294" count="1" selected="0">
            <x v="5"/>
          </reference>
          <reference field="0" count="1" selected="0">
            <x v="43"/>
          </reference>
          <reference field="4" count="1" selected="0">
            <x v="1"/>
          </reference>
        </references>
      </pivotArea>
    </chartFormat>
    <chartFormat chart="0" format="13">
      <pivotArea type="data" outline="0" fieldPosition="0">
        <references count="3">
          <reference field="4294967294" count="1" selected="0">
            <x v="5"/>
          </reference>
          <reference field="0" count="1" selected="0">
            <x v="30"/>
          </reference>
          <reference field="4" count="1" selected="0">
            <x v="1"/>
          </reference>
        </references>
      </pivotArea>
    </chartFormat>
    <chartFormat chart="0" format="14">
      <pivotArea type="data" outline="0" fieldPosition="0">
        <references count="3">
          <reference field="4294967294" count="1" selected="0">
            <x v="5"/>
          </reference>
          <reference field="0" count="1" selected="0">
            <x v="32"/>
          </reference>
          <reference field="4" count="1" selected="0">
            <x v="1"/>
          </reference>
        </references>
      </pivotArea>
    </chartFormat>
    <chartFormat chart="0" format="15">
      <pivotArea type="data" outline="0" fieldPosition="0">
        <references count="3">
          <reference field="4294967294" count="1" selected="0">
            <x v="5"/>
          </reference>
          <reference field="0" count="1" selected="0">
            <x v="23"/>
          </reference>
          <reference field="4" count="1" selected="0">
            <x v="2"/>
          </reference>
        </references>
      </pivotArea>
    </chartFormat>
    <chartFormat chart="0" format="16">
      <pivotArea type="data" outline="0" fieldPosition="0">
        <references count="3">
          <reference field="4294967294" count="1" selected="0">
            <x v="5"/>
          </reference>
          <reference field="0" count="1" selected="0">
            <x v="24"/>
          </reference>
          <reference field="4" count="1" selected="0">
            <x v="2"/>
          </reference>
        </references>
      </pivotArea>
    </chartFormat>
    <chartFormat chart="0" format="17">
      <pivotArea type="data" outline="0" fieldPosition="0">
        <references count="3">
          <reference field="4294967294" count="1" selected="0">
            <x v="5"/>
          </reference>
          <reference field="0" count="1" selected="0">
            <x v="21"/>
          </reference>
          <reference field="4" count="1" selected="0">
            <x v="2"/>
          </reference>
        </references>
      </pivotArea>
    </chartFormat>
    <chartFormat chart="0" format="18">
      <pivotArea type="data" outline="0" fieldPosition="0">
        <references count="3">
          <reference field="4294967294" count="1" selected="0">
            <x v="5"/>
          </reference>
          <reference field="0" count="1" selected="0">
            <x v="19"/>
          </reference>
          <reference field="4" count="1" selected="0">
            <x v="2"/>
          </reference>
        </references>
      </pivotArea>
    </chartFormat>
    <chartFormat chart="0" format="19">
      <pivotArea type="data" outline="0" fieldPosition="0">
        <references count="3">
          <reference field="4294967294" count="1" selected="0">
            <x v="5"/>
          </reference>
          <reference field="0" count="1" selected="0">
            <x v="20"/>
          </reference>
          <reference field="4" count="1" selected="0">
            <x v="2"/>
          </reference>
        </references>
      </pivotArea>
    </chartFormat>
    <chartFormat chart="0" format="20">
      <pivotArea type="data" outline="0" fieldPosition="0">
        <references count="3">
          <reference field="4294967294" count="1" selected="0">
            <x v="5"/>
          </reference>
          <reference field="0" count="1" selected="0">
            <x v="9"/>
          </reference>
          <reference field="4" count="1" selected="0">
            <x v="3"/>
          </reference>
        </references>
      </pivotArea>
    </chartFormat>
    <chartFormat chart="0" format="21">
      <pivotArea type="data" outline="0" fieldPosition="0">
        <references count="3">
          <reference field="4294967294" count="1" selected="0">
            <x v="5"/>
          </reference>
          <reference field="0" count="1" selected="0">
            <x v="0"/>
          </reference>
          <reference field="4" count="1" selected="0">
            <x v="3"/>
          </reference>
        </references>
      </pivotArea>
    </chartFormat>
    <chartFormat chart="0" format="22">
      <pivotArea type="data" outline="0" fieldPosition="0">
        <references count="3">
          <reference field="4294967294" count="1" selected="0">
            <x v="5"/>
          </reference>
          <reference field="0" count="1" selected="0">
            <x v="8"/>
          </reference>
          <reference field="4" count="1" selected="0">
            <x v="3"/>
          </reference>
        </references>
      </pivotArea>
    </chartFormat>
    <chartFormat chart="0" format="23">
      <pivotArea type="data" outline="0" fieldPosition="0">
        <references count="3">
          <reference field="4294967294" count="1" selected="0">
            <x v="5"/>
          </reference>
          <reference field="0" count="1" selected="0">
            <x v="5"/>
          </reference>
          <reference field="4" count="1" selected="0">
            <x v="3"/>
          </reference>
        </references>
      </pivotArea>
    </chartFormat>
    <chartFormat chart="0" format="24">
      <pivotArea type="data" outline="0" fieldPosition="0">
        <references count="3">
          <reference field="4294967294" count="1" selected="0">
            <x v="5"/>
          </reference>
          <reference field="0" count="1" selected="0">
            <x v="1"/>
          </reference>
          <reference field="4" count="1" selected="0">
            <x v="3"/>
          </reference>
        </references>
      </pivotArea>
    </chartFormat>
    <chartFormat chart="21" format="50" series="1">
      <pivotArea type="data" outline="0" fieldPosition="0">
        <references count="1">
          <reference field="4294967294" count="1" selected="0">
            <x v="0"/>
          </reference>
        </references>
      </pivotArea>
    </chartFormat>
    <chartFormat chart="21" format="51" series="1">
      <pivotArea type="data" outline="0" fieldPosition="0">
        <references count="1">
          <reference field="4294967294" count="1" selected="0">
            <x v="1"/>
          </reference>
        </references>
      </pivotArea>
    </chartFormat>
    <chartFormat chart="21" format="52" series="1">
      <pivotArea type="data" outline="0" fieldPosition="0">
        <references count="1">
          <reference field="4294967294" count="1" selected="0">
            <x v="2"/>
          </reference>
        </references>
      </pivotArea>
    </chartFormat>
    <chartFormat chart="21" format="53" series="1">
      <pivotArea type="data" outline="0" fieldPosition="0">
        <references count="1">
          <reference field="4294967294" count="1" selected="0">
            <x v="3"/>
          </reference>
        </references>
      </pivotArea>
    </chartFormat>
    <chartFormat chart="21" format="54" series="1">
      <pivotArea type="data" outline="0" fieldPosition="0">
        <references count="1">
          <reference field="4294967294" count="1" selected="0">
            <x v="4"/>
          </reference>
        </references>
      </pivotArea>
    </chartFormat>
    <chartFormat chart="21" format="55" series="1">
      <pivotArea type="data" outline="0" fieldPosition="0">
        <references count="1">
          <reference field="4294967294" count="1" selected="0">
            <x v="5"/>
          </reference>
        </references>
      </pivotArea>
    </chartFormat>
    <chartFormat chart="21" format="56">
      <pivotArea type="data" outline="0" fieldPosition="0">
        <references count="3">
          <reference field="4294967294" count="1" selected="0">
            <x v="5"/>
          </reference>
          <reference field="0" count="1" selected="0">
            <x v="49"/>
          </reference>
          <reference field="4" count="1" selected="0">
            <x v="0"/>
          </reference>
        </references>
      </pivotArea>
    </chartFormat>
    <chartFormat chart="21" format="57">
      <pivotArea type="data" outline="0" fieldPosition="0">
        <references count="3">
          <reference field="4294967294" count="1" selected="0">
            <x v="5"/>
          </reference>
          <reference field="0" count="1" selected="0">
            <x v="55"/>
          </reference>
          <reference field="4" count="1" selected="0">
            <x v="0"/>
          </reference>
        </references>
      </pivotArea>
    </chartFormat>
    <chartFormat chart="21" format="58">
      <pivotArea type="data" outline="0" fieldPosition="0">
        <references count="3">
          <reference field="4294967294" count="1" selected="0">
            <x v="5"/>
          </reference>
          <reference field="0" count="1" selected="0">
            <x v="57"/>
          </reference>
          <reference field="4" count="1" selected="0">
            <x v="0"/>
          </reference>
        </references>
      </pivotArea>
    </chartFormat>
    <chartFormat chart="21" format="59">
      <pivotArea type="data" outline="0" fieldPosition="0">
        <references count="3">
          <reference field="4294967294" count="1" selected="0">
            <x v="5"/>
          </reference>
          <reference field="0" count="1" selected="0">
            <x v="53"/>
          </reference>
          <reference field="4" count="1" selected="0">
            <x v="0"/>
          </reference>
        </references>
      </pivotArea>
    </chartFormat>
    <chartFormat chart="21" format="60">
      <pivotArea type="data" outline="0" fieldPosition="0">
        <references count="3">
          <reference field="4294967294" count="1" selected="0">
            <x v="5"/>
          </reference>
          <reference field="0" count="1" selected="0">
            <x v="41"/>
          </reference>
          <reference field="4" count="1" selected="0">
            <x v="1"/>
          </reference>
        </references>
      </pivotArea>
    </chartFormat>
    <chartFormat chart="21" format="61">
      <pivotArea type="data" outline="0" fieldPosition="0">
        <references count="3">
          <reference field="4294967294" count="1" selected="0">
            <x v="5"/>
          </reference>
          <reference field="0" count="1" selected="0">
            <x v="43"/>
          </reference>
          <reference field="4" count="1" selected="0">
            <x v="1"/>
          </reference>
        </references>
      </pivotArea>
    </chartFormat>
    <chartFormat chart="21" format="62">
      <pivotArea type="data" outline="0" fieldPosition="0">
        <references count="3">
          <reference field="4294967294" count="1" selected="0">
            <x v="5"/>
          </reference>
          <reference field="0" count="1" selected="0">
            <x v="44"/>
          </reference>
          <reference field="4" count="1" selected="0">
            <x v="1"/>
          </reference>
        </references>
      </pivotArea>
    </chartFormat>
    <chartFormat chart="21" format="63">
      <pivotArea type="data" outline="0" fieldPosition="0">
        <references count="3">
          <reference field="4294967294" count="1" selected="0">
            <x v="5"/>
          </reference>
          <reference field="0" count="1" selected="0">
            <x v="30"/>
          </reference>
          <reference field="4" count="1" selected="0">
            <x v="1"/>
          </reference>
        </references>
      </pivotArea>
    </chartFormat>
    <chartFormat chart="21" format="64">
      <pivotArea type="data" outline="0" fieldPosition="0">
        <references count="3">
          <reference field="4294967294" count="1" selected="0">
            <x v="5"/>
          </reference>
          <reference field="0" count="1" selected="0">
            <x v="32"/>
          </reference>
          <reference field="4" count="1" selected="0">
            <x v="1"/>
          </reference>
        </references>
      </pivotArea>
    </chartFormat>
    <chartFormat chart="21" format="65">
      <pivotArea type="data" outline="0" fieldPosition="0">
        <references count="3">
          <reference field="4294967294" count="1" selected="0">
            <x v="5"/>
          </reference>
          <reference field="0" count="1" selected="0">
            <x v="23"/>
          </reference>
          <reference field="4" count="1" selected="0">
            <x v="2"/>
          </reference>
        </references>
      </pivotArea>
    </chartFormat>
    <chartFormat chart="21" format="66">
      <pivotArea type="data" outline="0" fieldPosition="0">
        <references count="3">
          <reference field="4294967294" count="1" selected="0">
            <x v="5"/>
          </reference>
          <reference field="0" count="1" selected="0">
            <x v="24"/>
          </reference>
          <reference field="4" count="1" selected="0">
            <x v="2"/>
          </reference>
        </references>
      </pivotArea>
    </chartFormat>
    <chartFormat chart="21" format="67">
      <pivotArea type="data" outline="0" fieldPosition="0">
        <references count="3">
          <reference field="4294967294" count="1" selected="0">
            <x v="5"/>
          </reference>
          <reference field="0" count="1" selected="0">
            <x v="21"/>
          </reference>
          <reference field="4" count="1" selected="0">
            <x v="2"/>
          </reference>
        </references>
      </pivotArea>
    </chartFormat>
    <chartFormat chart="21" format="68">
      <pivotArea type="data" outline="0" fieldPosition="0">
        <references count="3">
          <reference field="4294967294" count="1" selected="0">
            <x v="5"/>
          </reference>
          <reference field="0" count="1" selected="0">
            <x v="19"/>
          </reference>
          <reference field="4" count="1" selected="0">
            <x v="2"/>
          </reference>
        </references>
      </pivotArea>
    </chartFormat>
    <chartFormat chart="21" format="69">
      <pivotArea type="data" outline="0" fieldPosition="0">
        <references count="3">
          <reference field="4294967294" count="1" selected="0">
            <x v="5"/>
          </reference>
          <reference field="0" count="1" selected="0">
            <x v="20"/>
          </reference>
          <reference field="4" count="1" selected="0">
            <x v="2"/>
          </reference>
        </references>
      </pivotArea>
    </chartFormat>
    <chartFormat chart="21" format="70">
      <pivotArea type="data" outline="0" fieldPosition="0">
        <references count="3">
          <reference field="4294967294" count="1" selected="0">
            <x v="5"/>
          </reference>
          <reference field="0" count="1" selected="0">
            <x v="9"/>
          </reference>
          <reference field="4" count="1" selected="0">
            <x v="3"/>
          </reference>
        </references>
      </pivotArea>
    </chartFormat>
    <chartFormat chart="21" format="71">
      <pivotArea type="data" outline="0" fieldPosition="0">
        <references count="3">
          <reference field="4294967294" count="1" selected="0">
            <x v="5"/>
          </reference>
          <reference field="0" count="1" selected="0">
            <x v="0"/>
          </reference>
          <reference field="4" count="1" selected="0">
            <x v="3"/>
          </reference>
        </references>
      </pivotArea>
    </chartFormat>
    <chartFormat chart="21" format="72">
      <pivotArea type="data" outline="0" fieldPosition="0">
        <references count="3">
          <reference field="4294967294" count="1" selected="0">
            <x v="5"/>
          </reference>
          <reference field="0" count="1" selected="0">
            <x v="8"/>
          </reference>
          <reference field="4" count="1" selected="0">
            <x v="3"/>
          </reference>
        </references>
      </pivotArea>
    </chartFormat>
    <chartFormat chart="21" format="73">
      <pivotArea type="data" outline="0" fieldPosition="0">
        <references count="3">
          <reference field="4294967294" count="1" selected="0">
            <x v="5"/>
          </reference>
          <reference field="0" count="1" selected="0">
            <x v="1"/>
          </reference>
          <reference field="4" count="1" selected="0">
            <x v="3"/>
          </reference>
        </references>
      </pivotArea>
    </chartFormat>
    <chartFormat chart="21" format="74">
      <pivotArea type="data" outline="0" fieldPosition="0">
        <references count="3">
          <reference field="4294967294" count="1" selected="0">
            <x v="5"/>
          </reference>
          <reference field="0" count="1" selected="0">
            <x v="5"/>
          </reference>
          <reference field="4" count="1" selected="0">
            <x v="3"/>
          </reference>
        </references>
      </pivotArea>
    </chartFormat>
  </chartFormats>
  <pivotTableStyleInfo name="PivotStyleLight16" showRowHeaders="1" showColHeaders="1" showRowStripes="0" showColStripes="0" showLastColumn="1"/>
  <filters count="1">
    <filter fld="0" type="count" evalOrder="-1" id="2" iMeasureFld="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F8A104-662F-4F65-B327-7BE1CDE7C74D}"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8" firstHeaderRow="1" firstDataRow="1" firstDataCol="1"/>
  <pivotFields count="19">
    <pivotField axis="axisRow"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pivotField showAll="0"/>
    <pivotField showAll="0"/>
    <pivotField axis="axisRow" showAll="0">
      <items count="5">
        <item x="0"/>
        <item x="1"/>
        <item x="2"/>
        <item x="3"/>
        <item t="default"/>
      </items>
    </pivotField>
    <pivotField showAll="0">
      <items count="2">
        <item x="0"/>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2">
    <field x="4"/>
    <field x="0"/>
  </rowFields>
  <rowItems count="65">
    <i>
      <x/>
    </i>
    <i r="1">
      <x/>
    </i>
    <i r="1">
      <x v="1"/>
    </i>
    <i r="1">
      <x v="2"/>
    </i>
    <i r="1">
      <x v="3"/>
    </i>
    <i r="1">
      <x v="4"/>
    </i>
    <i r="1">
      <x v="5"/>
    </i>
    <i r="1">
      <x v="6"/>
    </i>
    <i r="1">
      <x v="7"/>
    </i>
    <i r="1">
      <x v="8"/>
    </i>
    <i r="1">
      <x v="9"/>
    </i>
    <i r="1">
      <x v="10"/>
    </i>
    <i r="1">
      <x v="11"/>
    </i>
    <i r="1">
      <x v="12"/>
    </i>
    <i r="1">
      <x v="13"/>
    </i>
    <i r="1">
      <x v="14"/>
    </i>
    <i>
      <x v="1"/>
    </i>
    <i r="1">
      <x v="15"/>
    </i>
    <i r="1">
      <x v="16"/>
    </i>
    <i r="1">
      <x v="17"/>
    </i>
    <i r="1">
      <x v="18"/>
    </i>
    <i r="1">
      <x v="19"/>
    </i>
    <i r="1">
      <x v="20"/>
    </i>
    <i r="1">
      <x v="21"/>
    </i>
    <i r="1">
      <x v="22"/>
    </i>
    <i r="1">
      <x v="23"/>
    </i>
    <i r="1">
      <x v="24"/>
    </i>
    <i r="1">
      <x v="25"/>
    </i>
    <i r="1">
      <x v="26"/>
    </i>
    <i r="1">
      <x v="27"/>
    </i>
    <i r="1">
      <x v="28"/>
    </i>
    <i r="1">
      <x v="29"/>
    </i>
    <i>
      <x v="2"/>
    </i>
    <i r="1">
      <x v="30"/>
    </i>
    <i r="1">
      <x v="31"/>
    </i>
    <i r="1">
      <x v="32"/>
    </i>
    <i r="1">
      <x v="33"/>
    </i>
    <i r="1">
      <x v="34"/>
    </i>
    <i r="1">
      <x v="35"/>
    </i>
    <i r="1">
      <x v="36"/>
    </i>
    <i r="1">
      <x v="37"/>
    </i>
    <i r="1">
      <x v="38"/>
    </i>
    <i r="1">
      <x v="39"/>
    </i>
    <i r="1">
      <x v="40"/>
    </i>
    <i r="1">
      <x v="41"/>
    </i>
    <i r="1">
      <x v="42"/>
    </i>
    <i r="1">
      <x v="43"/>
    </i>
    <i r="1">
      <x v="44"/>
    </i>
    <i>
      <x v="3"/>
    </i>
    <i r="1">
      <x v="45"/>
    </i>
    <i r="1">
      <x v="46"/>
    </i>
    <i r="1">
      <x v="47"/>
    </i>
    <i r="1">
      <x v="48"/>
    </i>
    <i r="1">
      <x v="49"/>
    </i>
    <i r="1">
      <x v="50"/>
    </i>
    <i r="1">
      <x v="51"/>
    </i>
    <i r="1">
      <x v="52"/>
    </i>
    <i r="1">
      <x v="53"/>
    </i>
    <i r="1">
      <x v="54"/>
    </i>
    <i r="1">
      <x v="55"/>
    </i>
    <i r="1">
      <x v="56"/>
    </i>
    <i r="1">
      <x v="57"/>
    </i>
    <i r="1">
      <x v="58"/>
    </i>
    <i r="1">
      <x v="59"/>
    </i>
    <i t="grand">
      <x/>
    </i>
  </rowItems>
  <colItems count="1">
    <i/>
  </colItems>
  <dataFields count="1">
    <dataField name="Average of 5 YR CAGR" fld="17" subtotal="average"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D7A815-78D3-4ADF-8844-BBC725A245DE}" name="PivotTable2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6">
        <item x="2"/>
        <item x="1"/>
        <item x="0"/>
        <item x="3"/>
        <item x="4"/>
        <item t="default"/>
      </items>
    </pivotField>
  </pivotFields>
  <rowFields count="1">
    <field x="20"/>
  </rowFields>
  <rowItems count="6">
    <i>
      <x/>
    </i>
    <i>
      <x v="1"/>
    </i>
    <i>
      <x v="2"/>
    </i>
    <i>
      <x v="3"/>
    </i>
    <i>
      <x v="4"/>
    </i>
    <i t="grand">
      <x/>
    </i>
  </rowItems>
  <colItems count="1">
    <i/>
  </colItems>
  <dataFields count="1">
    <dataField name="Average of 5 YR CAGR" fld="17" subtotal="average" baseField="2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0" count="1" selected="0">
            <x v="4"/>
          </reference>
        </references>
      </pivotArea>
    </chartFormat>
    <chartFormat chart="0" format="2">
      <pivotArea type="data" outline="0" fieldPosition="0">
        <references count="2">
          <reference field="4294967294" count="1" selected="0">
            <x v="0"/>
          </reference>
          <reference field="20" count="1" selected="0">
            <x v="0"/>
          </reference>
        </references>
      </pivotArea>
    </chartFormat>
    <chartFormat chart="0" format="3">
      <pivotArea type="data" outline="0" fieldPosition="0">
        <references count="2">
          <reference field="4294967294" count="1" selected="0">
            <x v="0"/>
          </reference>
          <reference field="20" count="1" selected="0">
            <x v="1"/>
          </reference>
        </references>
      </pivotArea>
    </chartFormat>
    <chartFormat chart="0" format="4">
      <pivotArea type="data" outline="0" fieldPosition="0">
        <references count="2">
          <reference field="4294967294" count="1" selected="0">
            <x v="0"/>
          </reference>
          <reference field="20" count="1" selected="0">
            <x v="2"/>
          </reference>
        </references>
      </pivotArea>
    </chartFormat>
    <chartFormat chart="0" format="5">
      <pivotArea type="data" outline="0" fieldPosition="0">
        <references count="2">
          <reference field="4294967294" count="1" selected="0">
            <x v="0"/>
          </reference>
          <reference field="20" count="1" selected="0">
            <x v="3"/>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20" count="1" selected="0">
            <x v="0"/>
          </reference>
        </references>
      </pivotArea>
    </chartFormat>
    <chartFormat chart="15" format="14">
      <pivotArea type="data" outline="0" fieldPosition="0">
        <references count="2">
          <reference field="4294967294" count="1" selected="0">
            <x v="0"/>
          </reference>
          <reference field="20" count="1" selected="0">
            <x v="1"/>
          </reference>
        </references>
      </pivotArea>
    </chartFormat>
    <chartFormat chart="15" format="15">
      <pivotArea type="data" outline="0" fieldPosition="0">
        <references count="2">
          <reference field="4294967294" count="1" selected="0">
            <x v="0"/>
          </reference>
          <reference field="20" count="1" selected="0">
            <x v="2"/>
          </reference>
        </references>
      </pivotArea>
    </chartFormat>
    <chartFormat chart="15" format="16">
      <pivotArea type="data" outline="0" fieldPosition="0">
        <references count="2">
          <reference field="4294967294" count="1" selected="0">
            <x v="0"/>
          </reference>
          <reference field="20" count="1" selected="0">
            <x v="3"/>
          </reference>
        </references>
      </pivotArea>
    </chartFormat>
    <chartFormat chart="15" format="17">
      <pivotArea type="data" outline="0" fieldPosition="0">
        <references count="2">
          <reference field="4294967294" count="1" selected="0">
            <x v="0"/>
          </reference>
          <reference field="2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421074-6D0C-4F73-BF6C-40CEA0D6F11C}"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Y111:AE122" firstHeaderRow="0" firstDataRow="1" firstDataCol="1"/>
  <pivotFields count="7">
    <pivotField axis="axisRow" showAll="0" measureFilter="1" sortType="descending">
      <items count="16">
        <item x="1"/>
        <item x="3"/>
        <item x="11"/>
        <item x="12"/>
        <item x="5"/>
        <item x="4"/>
        <item x="14"/>
        <item x="6"/>
        <item x="2"/>
        <item x="0"/>
        <item x="10"/>
        <item x="13"/>
        <item x="7"/>
        <item x="8"/>
        <item x="9"/>
        <item t="default"/>
      </items>
      <autoSortScope>
        <pivotArea dataOnly="0" outline="0" fieldPosition="0">
          <references count="1">
            <reference field="4294967294" count="1" selected="0">
              <x v="5"/>
            </reference>
          </references>
        </pivotArea>
      </autoSortScope>
    </pivotField>
    <pivotField dataField="1" showAll="0">
      <items count="16">
        <item x="10"/>
        <item x="12"/>
        <item x="13"/>
        <item x="3"/>
        <item x="2"/>
        <item x="4"/>
        <item x="7"/>
        <item x="9"/>
        <item x="14"/>
        <item x="1"/>
        <item x="6"/>
        <item x="11"/>
        <item x="5"/>
        <item x="8"/>
        <item x="0"/>
        <item t="default"/>
      </items>
    </pivotField>
    <pivotField dataField="1" showAll="0">
      <items count="16">
        <item x="12"/>
        <item x="13"/>
        <item x="3"/>
        <item x="9"/>
        <item x="14"/>
        <item x="7"/>
        <item x="10"/>
        <item x="4"/>
        <item x="6"/>
        <item x="2"/>
        <item x="11"/>
        <item x="5"/>
        <item x="1"/>
        <item x="8"/>
        <item x="0"/>
        <item t="default"/>
      </items>
    </pivotField>
    <pivotField dataField="1" showAll="0">
      <items count="16">
        <item x="13"/>
        <item x="9"/>
        <item x="12"/>
        <item x="14"/>
        <item x="7"/>
        <item x="10"/>
        <item x="6"/>
        <item x="5"/>
        <item x="11"/>
        <item x="8"/>
        <item x="4"/>
        <item x="2"/>
        <item x="3"/>
        <item x="1"/>
        <item x="0"/>
        <item t="default"/>
      </items>
    </pivotField>
    <pivotField dataField="1" showAll="0">
      <items count="16">
        <item x="11"/>
        <item x="8"/>
        <item x="14"/>
        <item x="5"/>
        <item x="10"/>
        <item x="6"/>
        <item x="7"/>
        <item x="9"/>
        <item x="13"/>
        <item x="12"/>
        <item x="1"/>
        <item x="4"/>
        <item x="0"/>
        <item x="3"/>
        <item x="2"/>
        <item t="default"/>
      </items>
    </pivotField>
    <pivotField dataField="1" showAll="0">
      <items count="16">
        <item x="8"/>
        <item x="11"/>
        <item x="0"/>
        <item x="5"/>
        <item x="14"/>
        <item x="6"/>
        <item x="10"/>
        <item x="13"/>
        <item x="12"/>
        <item x="4"/>
        <item x="1"/>
        <item x="2"/>
        <item x="9"/>
        <item x="3"/>
        <item x="7"/>
        <item t="default"/>
      </items>
    </pivotField>
    <pivotField dataField="1" showAll="0">
      <items count="16">
        <item x="14"/>
        <item x="13"/>
        <item x="12"/>
        <item x="11"/>
        <item x="10"/>
        <item x="9"/>
        <item x="8"/>
        <item x="7"/>
        <item x="6"/>
        <item x="5"/>
        <item x="4"/>
        <item x="3"/>
        <item x="2"/>
        <item x="1"/>
        <item x="0"/>
        <item t="default"/>
      </items>
    </pivotField>
  </pivotFields>
  <rowFields count="1">
    <field x="0"/>
  </rowFields>
  <rowItems count="11">
    <i>
      <x v="9"/>
    </i>
    <i>
      <x/>
    </i>
    <i>
      <x v="8"/>
    </i>
    <i>
      <x v="1"/>
    </i>
    <i>
      <x v="5"/>
    </i>
    <i>
      <x v="4"/>
    </i>
    <i>
      <x v="7"/>
    </i>
    <i>
      <x v="12"/>
    </i>
    <i>
      <x v="13"/>
    </i>
    <i>
      <x v="14"/>
    </i>
    <i t="grand">
      <x/>
    </i>
  </rowItems>
  <colFields count="1">
    <field x="-2"/>
  </colFields>
  <colItems count="6">
    <i>
      <x/>
    </i>
    <i i="1">
      <x v="1"/>
    </i>
    <i i="2">
      <x v="2"/>
    </i>
    <i i="3">
      <x v="3"/>
    </i>
    <i i="4">
      <x v="4"/>
    </i>
    <i i="5">
      <x v="5"/>
    </i>
  </colItems>
  <dataFields count="6">
    <dataField name="Year 2021" fld="5" baseField="0" baseItem="0"/>
    <dataField name="Year 2020" fld="4" baseField="0" baseItem="0"/>
    <dataField name="Year 2019" fld="3" baseField="0" baseItem="0"/>
    <dataField name="Year 2018" fld="2" baseField="0" baseItem="0"/>
    <dataField name="Year 2017" fld="1" baseField="0" baseItem="0"/>
    <dataField name="Total Sales" fld="6" baseField="0" baseItem="0"/>
  </dataFields>
  <chartFormats count="14">
    <chartFormat chart="0" format="0" series="1">
      <pivotArea type="data" outline="0" fieldPosition="0">
        <references count="1">
          <reference field="4294967294" count="1" selected="0">
            <x v="4"/>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5"/>
          </reference>
        </references>
      </pivotArea>
    </chartFormat>
    <chartFormat chart="0" format="6">
      <pivotArea type="data" outline="0" fieldPosition="0">
        <references count="2">
          <reference field="4294967294" count="1" selected="0">
            <x v="5"/>
          </reference>
          <reference field="0" count="1" selected="0">
            <x v="1"/>
          </reference>
        </references>
      </pivotArea>
    </chartFormat>
    <chartFormat chart="0" format="7">
      <pivotArea type="data" outline="0" fieldPosition="0">
        <references count="2">
          <reference field="4294967294" count="1" selected="0">
            <x v="5"/>
          </reference>
          <reference field="0" count="1" selected="0">
            <x v="4"/>
          </reference>
        </references>
      </pivotArea>
    </chartFormat>
    <chartFormat chart="0" format="8">
      <pivotArea type="data" outline="0" fieldPosition="0">
        <references count="2">
          <reference field="4294967294" count="1" selected="0">
            <x v="5"/>
          </reference>
          <reference field="0" count="1" selected="0">
            <x v="5"/>
          </reference>
        </references>
      </pivotArea>
    </chartFormat>
    <chartFormat chart="0" format="9">
      <pivotArea type="data" outline="0" fieldPosition="0">
        <references count="2">
          <reference field="4294967294" count="1" selected="0">
            <x v="5"/>
          </reference>
          <reference field="0" count="1" selected="0">
            <x v="7"/>
          </reference>
        </references>
      </pivotArea>
    </chartFormat>
    <chartFormat chart="0" format="10">
      <pivotArea type="data" outline="0" fieldPosition="0">
        <references count="2">
          <reference field="4294967294" count="1" selected="0">
            <x v="5"/>
          </reference>
          <reference field="0" count="1" selected="0">
            <x v="12"/>
          </reference>
        </references>
      </pivotArea>
    </chartFormat>
    <chartFormat chart="0" format="11">
      <pivotArea type="data" outline="0" fieldPosition="0">
        <references count="2">
          <reference field="4294967294" count="1" selected="0">
            <x v="5"/>
          </reference>
          <reference field="0" count="1" selected="0">
            <x v="13"/>
          </reference>
        </references>
      </pivotArea>
    </chartFormat>
    <chartFormat chart="0" format="12">
      <pivotArea type="data" outline="0" fieldPosition="0">
        <references count="2">
          <reference field="4294967294" count="1" selected="0">
            <x v="5"/>
          </reference>
          <reference field="0" count="1" selected="0">
            <x v="8"/>
          </reference>
        </references>
      </pivotArea>
    </chartFormat>
    <chartFormat chart="0" format="13">
      <pivotArea type="data" outline="0" fieldPosition="0">
        <references count="2">
          <reference field="4294967294" count="1" selected="0">
            <x v="5"/>
          </reference>
          <reference field="0" count="1" selected="0">
            <x v="0"/>
          </reference>
        </references>
      </pivotArea>
    </chartFormat>
  </chartFormats>
  <pivotTableStyleInfo name="PivotStyleLight16" showRowHeaders="1" showColHeaders="1" showRowStripes="0" showColStripes="0" showLastColumn="1"/>
  <filters count="1">
    <filter fld="0" type="count" evalOrder="-1" id="1" iMeasureFld="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1B7503-7084-40E2-867B-07C2C6CF23E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68" firstHeaderRow="0" firstDataRow="1" firstDataCol="1"/>
  <pivotFields count="18">
    <pivotField axis="axisRow" showAll="0" sortType="descending">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showAll="0">
      <items count="61">
        <item x="12"/>
        <item x="19"/>
        <item x="55"/>
        <item x="31"/>
        <item x="26"/>
        <item x="20"/>
        <item x="46"/>
        <item x="39"/>
        <item x="44"/>
        <item x="38"/>
        <item x="24"/>
        <item x="54"/>
        <item x="17"/>
        <item x="28"/>
        <item x="36"/>
        <item x="13"/>
        <item x="49"/>
        <item x="3"/>
        <item x="59"/>
        <item x="58"/>
        <item x="41"/>
        <item x="51"/>
        <item x="34"/>
        <item x="2"/>
        <item x="57"/>
        <item x="43"/>
        <item x="47"/>
        <item x="53"/>
        <item x="21"/>
        <item x="4"/>
        <item x="50"/>
        <item x="9"/>
        <item x="11"/>
        <item x="7"/>
        <item x="23"/>
        <item x="0"/>
        <item x="5"/>
        <item x="29"/>
        <item x="30"/>
        <item x="35"/>
        <item x="1"/>
        <item x="33"/>
        <item x="15"/>
        <item x="16"/>
        <item x="25"/>
        <item x="27"/>
        <item x="10"/>
        <item x="37"/>
        <item x="40"/>
        <item x="56"/>
        <item x="45"/>
        <item x="22"/>
        <item x="48"/>
        <item x="32"/>
        <item x="42"/>
        <item x="14"/>
        <item x="6"/>
        <item x="8"/>
        <item x="18"/>
        <item x="52"/>
        <item t="default"/>
      </items>
    </pivotField>
    <pivotField dataField="1" showAll="0">
      <items count="61">
        <item x="31"/>
        <item x="55"/>
        <item x="26"/>
        <item x="46"/>
        <item x="39"/>
        <item x="20"/>
        <item x="45"/>
        <item x="3"/>
        <item x="13"/>
        <item x="24"/>
        <item x="2"/>
        <item x="9"/>
        <item x="50"/>
        <item x="12"/>
        <item x="4"/>
        <item x="23"/>
        <item x="59"/>
        <item x="29"/>
        <item x="49"/>
        <item x="57"/>
        <item x="54"/>
        <item x="11"/>
        <item x="34"/>
        <item x="51"/>
        <item x="21"/>
        <item x="19"/>
        <item x="41"/>
        <item x="36"/>
        <item x="35"/>
        <item x="1"/>
        <item x="58"/>
        <item x="30"/>
        <item x="43"/>
        <item x="48"/>
        <item x="28"/>
        <item x="53"/>
        <item x="16"/>
        <item x="7"/>
        <item x="14"/>
        <item x="33"/>
        <item x="47"/>
        <item x="0"/>
        <item x="38"/>
        <item x="17"/>
        <item x="40"/>
        <item x="42"/>
        <item x="5"/>
        <item x="25"/>
        <item x="27"/>
        <item x="44"/>
        <item x="56"/>
        <item x="10"/>
        <item x="37"/>
        <item x="15"/>
        <item x="22"/>
        <item x="8"/>
        <item x="32"/>
        <item x="6"/>
        <item x="18"/>
        <item x="52"/>
        <item t="default"/>
      </items>
    </pivotField>
    <pivotField dataField="1" showAll="0">
      <items count="61">
        <item x="55"/>
        <item x="45"/>
        <item x="6"/>
        <item x="2"/>
        <item x="13"/>
        <item x="20"/>
        <item x="9"/>
        <item x="4"/>
        <item x="48"/>
        <item x="50"/>
        <item x="23"/>
        <item x="3"/>
        <item x="26"/>
        <item x="56"/>
        <item x="29"/>
        <item x="12"/>
        <item x="54"/>
        <item x="41"/>
        <item x="37"/>
        <item x="35"/>
        <item x="11"/>
        <item x="1"/>
        <item x="34"/>
        <item x="40"/>
        <item x="39"/>
        <item x="36"/>
        <item x="58"/>
        <item x="59"/>
        <item x="21"/>
        <item x="19"/>
        <item x="14"/>
        <item x="33"/>
        <item x="16"/>
        <item x="27"/>
        <item x="10"/>
        <item x="30"/>
        <item x="53"/>
        <item x="8"/>
        <item x="38"/>
        <item x="25"/>
        <item x="42"/>
        <item x="22"/>
        <item x="28"/>
        <item x="46"/>
        <item x="17"/>
        <item x="47"/>
        <item x="51"/>
        <item x="7"/>
        <item x="31"/>
        <item x="43"/>
        <item x="0"/>
        <item x="24"/>
        <item x="49"/>
        <item x="15"/>
        <item x="44"/>
        <item x="52"/>
        <item x="5"/>
        <item x="32"/>
        <item x="57"/>
        <item x="18"/>
        <item t="default"/>
      </items>
    </pivotField>
    <pivotField dataField="1" showAll="0">
      <items count="61">
        <item x="45"/>
        <item x="6"/>
        <item x="55"/>
        <item x="25"/>
        <item x="37"/>
        <item x="22"/>
        <item x="48"/>
        <item x="56"/>
        <item x="10"/>
        <item x="12"/>
        <item x="29"/>
        <item x="14"/>
        <item x="40"/>
        <item x="11"/>
        <item x="2"/>
        <item x="34"/>
        <item x="4"/>
        <item x="3"/>
        <item x="9"/>
        <item x="27"/>
        <item x="54"/>
        <item x="52"/>
        <item x="19"/>
        <item x="16"/>
        <item x="8"/>
        <item x="42"/>
        <item x="21"/>
        <item x="58"/>
        <item x="50"/>
        <item x="41"/>
        <item x="1"/>
        <item x="53"/>
        <item x="13"/>
        <item x="47"/>
        <item x="59"/>
        <item x="39"/>
        <item x="23"/>
        <item x="20"/>
        <item x="26"/>
        <item x="0"/>
        <item x="15"/>
        <item x="28"/>
        <item x="32"/>
        <item x="38"/>
        <item x="5"/>
        <item x="43"/>
        <item x="44"/>
        <item x="30"/>
        <item x="57"/>
        <item x="31"/>
        <item x="18"/>
        <item x="24"/>
        <item x="33"/>
        <item x="17"/>
        <item x="51"/>
        <item x="36"/>
        <item x="35"/>
        <item x="49"/>
        <item x="46"/>
        <item x="7"/>
        <item t="default"/>
      </items>
    </pivotField>
    <pivotField dataField="1" showAll="0">
      <items count="61">
        <item x="45"/>
        <item x="6"/>
        <item x="14"/>
        <item x="22"/>
        <item x="40"/>
        <item x="25"/>
        <item x="37"/>
        <item x="48"/>
        <item x="10"/>
        <item x="8"/>
        <item x="56"/>
        <item x="18"/>
        <item x="27"/>
        <item x="42"/>
        <item x="29"/>
        <item x="52"/>
        <item x="54"/>
        <item x="11"/>
        <item x="4"/>
        <item x="9"/>
        <item x="55"/>
        <item x="58"/>
        <item x="32"/>
        <item x="1"/>
        <item x="39"/>
        <item x="16"/>
        <item x="59"/>
        <item x="19"/>
        <item x="47"/>
        <item x="20"/>
        <item x="44"/>
        <item x="26"/>
        <item x="12"/>
        <item x="28"/>
        <item x="31"/>
        <item x="5"/>
        <item x="30"/>
        <item x="43"/>
        <item x="46"/>
        <item x="0"/>
        <item x="38"/>
        <item x="15"/>
        <item x="17"/>
        <item x="13"/>
        <item x="51"/>
        <item x="35"/>
        <item x="3"/>
        <item x="34"/>
        <item x="23"/>
        <item x="24"/>
        <item x="33"/>
        <item x="41"/>
        <item x="53"/>
        <item x="57"/>
        <item x="7"/>
        <item x="49"/>
        <item x="2"/>
        <item x="50"/>
        <item x="36"/>
        <item x="21"/>
        <item t="default"/>
      </items>
    </pivotField>
    <pivotField numFmtId="9" showAll="0"/>
  </pivotFields>
  <rowFields count="2">
    <field x="4"/>
    <field x="0"/>
  </rowFields>
  <rowItems count="65">
    <i>
      <x/>
    </i>
    <i r="1">
      <x v="9"/>
    </i>
    <i r="1">
      <x v="13"/>
    </i>
    <i r="1">
      <x v="4"/>
    </i>
    <i r="1">
      <x v="2"/>
    </i>
    <i r="1">
      <x v="7"/>
    </i>
    <i r="1">
      <x/>
    </i>
    <i r="1">
      <x v="6"/>
    </i>
    <i r="1">
      <x v="14"/>
    </i>
    <i r="1">
      <x v="12"/>
    </i>
    <i r="1">
      <x v="5"/>
    </i>
    <i r="1">
      <x v="8"/>
    </i>
    <i r="1">
      <x v="1"/>
    </i>
    <i r="1">
      <x v="11"/>
    </i>
    <i r="1">
      <x v="3"/>
    </i>
    <i r="1">
      <x v="10"/>
    </i>
    <i>
      <x v="1"/>
    </i>
    <i r="1">
      <x v="19"/>
    </i>
    <i r="1">
      <x v="23"/>
    </i>
    <i r="1">
      <x v="17"/>
    </i>
    <i r="1">
      <x v="28"/>
    </i>
    <i r="1">
      <x v="24"/>
    </i>
    <i r="1">
      <x v="26"/>
    </i>
    <i r="1">
      <x v="15"/>
    </i>
    <i r="1">
      <x v="20"/>
    </i>
    <i r="1">
      <x v="25"/>
    </i>
    <i r="1">
      <x v="18"/>
    </i>
    <i r="1">
      <x v="27"/>
    </i>
    <i r="1">
      <x v="29"/>
    </i>
    <i r="1">
      <x v="21"/>
    </i>
    <i r="1">
      <x v="16"/>
    </i>
    <i r="1">
      <x v="22"/>
    </i>
    <i>
      <x v="2"/>
    </i>
    <i r="1">
      <x v="44"/>
    </i>
    <i r="1">
      <x v="42"/>
    </i>
    <i r="1">
      <x v="36"/>
    </i>
    <i r="1">
      <x v="32"/>
    </i>
    <i r="1">
      <x v="37"/>
    </i>
    <i r="1">
      <x v="41"/>
    </i>
    <i r="1">
      <x v="30"/>
    </i>
    <i r="1">
      <x v="43"/>
    </i>
    <i r="1">
      <x v="33"/>
    </i>
    <i r="1">
      <x v="31"/>
    </i>
    <i r="1">
      <x v="40"/>
    </i>
    <i r="1">
      <x v="38"/>
    </i>
    <i r="1">
      <x v="39"/>
    </i>
    <i r="1">
      <x v="35"/>
    </i>
    <i r="1">
      <x v="34"/>
    </i>
    <i>
      <x v="3"/>
    </i>
    <i r="1">
      <x v="58"/>
    </i>
    <i r="1">
      <x v="54"/>
    </i>
    <i r="1">
      <x v="45"/>
    </i>
    <i r="1">
      <x v="48"/>
    </i>
    <i r="1">
      <x v="56"/>
    </i>
    <i r="1">
      <x v="59"/>
    </i>
    <i r="1">
      <x v="53"/>
    </i>
    <i r="1">
      <x v="49"/>
    </i>
    <i r="1">
      <x v="57"/>
    </i>
    <i r="1">
      <x v="50"/>
    </i>
    <i r="1">
      <x v="51"/>
    </i>
    <i r="1">
      <x v="55"/>
    </i>
    <i r="1">
      <x v="46"/>
    </i>
    <i r="1">
      <x v="52"/>
    </i>
    <i r="1">
      <x v="47"/>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17FA482-5F97-4C2B-8BDA-4D6CCF29FAE3}" name="PivotTable1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Y153:AE164" firstHeaderRow="0" firstDataRow="1" firstDataCol="1"/>
  <pivotFields count="7">
    <pivotField axis="axisRow" showAll="0" measureFilter="1" sortType="descending">
      <items count="16">
        <item x="13"/>
        <item x="12"/>
        <item x="14"/>
        <item x="7"/>
        <item x="1"/>
        <item x="10"/>
        <item x="8"/>
        <item x="6"/>
        <item x="4"/>
        <item x="11"/>
        <item x="2"/>
        <item x="9"/>
        <item x="3"/>
        <item x="0"/>
        <item x="5"/>
        <item t="default"/>
      </items>
      <autoSortScope>
        <pivotArea dataOnly="0" outline="0" fieldPosition="0">
          <references count="1">
            <reference field="4294967294" count="1" selected="0">
              <x v="5"/>
            </reference>
          </references>
        </pivotArea>
      </autoSortScope>
    </pivotField>
    <pivotField dataField="1" showAll="0"/>
    <pivotField dataField="1" showAll="0"/>
    <pivotField dataField="1" showAll="0"/>
    <pivotField dataField="1" showAll="0"/>
    <pivotField dataField="1" showAll="0"/>
    <pivotField dataField="1" showAll="0"/>
  </pivotFields>
  <rowFields count="1">
    <field x="0"/>
  </rowFields>
  <rowItems count="11">
    <i>
      <x v="13"/>
    </i>
    <i>
      <x v="4"/>
    </i>
    <i>
      <x v="10"/>
    </i>
    <i>
      <x v="12"/>
    </i>
    <i>
      <x v="8"/>
    </i>
    <i>
      <x v="14"/>
    </i>
    <i>
      <x v="7"/>
    </i>
    <i>
      <x v="3"/>
    </i>
    <i>
      <x v="6"/>
    </i>
    <i>
      <x v="11"/>
    </i>
    <i t="grand">
      <x/>
    </i>
  </rowItems>
  <colFields count="1">
    <field x="-2"/>
  </colFields>
  <colItems count="6">
    <i>
      <x/>
    </i>
    <i i="1">
      <x v="1"/>
    </i>
    <i i="2">
      <x v="2"/>
    </i>
    <i i="3">
      <x v="3"/>
    </i>
    <i i="4">
      <x v="4"/>
    </i>
    <i i="5">
      <x v="5"/>
    </i>
  </colItems>
  <dataFields count="6">
    <dataField name="Year 2017" fld="1" baseField="0" baseItem="0"/>
    <dataField name="Year 2018" fld="2" baseField="0" baseItem="0"/>
    <dataField name="Year 2019" fld="3" baseField="0" baseItem="0"/>
    <dataField name="Year 2020" fld="4" baseField="0" baseItem="0"/>
    <dataField name="Year 2021" fld="5" baseField="0" baseItem="0"/>
    <dataField name="Total Sales" fld="6"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pivotArea type="data" outline="0" fieldPosition="0">
        <references count="2">
          <reference field="4294967294" count="1" selected="0">
            <x v="5"/>
          </reference>
          <reference field="0" count="1" selected="0">
            <x v="4"/>
          </reference>
        </references>
      </pivotArea>
    </chartFormat>
    <chartFormat chart="0" format="7">
      <pivotArea type="data" outline="0" fieldPosition="0">
        <references count="2">
          <reference field="4294967294" count="1" selected="0">
            <x v="5"/>
          </reference>
          <reference field="0" count="1" selected="0">
            <x v="10"/>
          </reference>
        </references>
      </pivotArea>
    </chartFormat>
    <chartFormat chart="0" format="8">
      <pivotArea type="data" outline="0" fieldPosition="0">
        <references count="2">
          <reference field="4294967294" count="1" selected="0">
            <x v="5"/>
          </reference>
          <reference field="0" count="1" selected="0">
            <x v="12"/>
          </reference>
        </references>
      </pivotArea>
    </chartFormat>
    <chartFormat chart="0" format="9">
      <pivotArea type="data" outline="0" fieldPosition="0">
        <references count="2">
          <reference field="4294967294" count="1" selected="0">
            <x v="5"/>
          </reference>
          <reference field="0" count="1" selected="0">
            <x v="8"/>
          </reference>
        </references>
      </pivotArea>
    </chartFormat>
    <chartFormat chart="0" format="10">
      <pivotArea type="data" outline="0" fieldPosition="0">
        <references count="2">
          <reference field="4294967294" count="1" selected="0">
            <x v="5"/>
          </reference>
          <reference field="0" count="1" selected="0">
            <x v="14"/>
          </reference>
        </references>
      </pivotArea>
    </chartFormat>
    <chartFormat chart="0" format="11">
      <pivotArea type="data" outline="0" fieldPosition="0">
        <references count="2">
          <reference field="4294967294" count="1" selected="0">
            <x v="5"/>
          </reference>
          <reference field="0" count="1" selected="0">
            <x v="7"/>
          </reference>
        </references>
      </pivotArea>
    </chartFormat>
    <chartFormat chart="0" format="12">
      <pivotArea type="data" outline="0" fieldPosition="0">
        <references count="2">
          <reference field="4294967294" count="1" selected="0">
            <x v="5"/>
          </reference>
          <reference field="0" count="1" selected="0">
            <x v="3"/>
          </reference>
        </references>
      </pivotArea>
    </chartFormat>
    <chartFormat chart="0" format="13">
      <pivotArea type="data" outline="0" fieldPosition="0">
        <references count="2">
          <reference field="4294967294" count="1" selected="0">
            <x v="5"/>
          </reference>
          <reference field="0" count="1" selected="0">
            <x v="6"/>
          </reference>
        </references>
      </pivotArea>
    </chartFormat>
  </chartFormats>
  <pivotTableStyleInfo name="PivotStyleLight16" showRowHeaders="1" showColHeaders="1" showRowStripes="0" showColStripes="0" showLastColumn="1"/>
  <filters count="1">
    <filter fld="0" type="count" evalOrder="-1" id="1" iMeasureFld="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D5DDBF-EB86-4240-85F5-9D8D77268622}" name="PivotTable1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Y139:AE150" firstHeaderRow="0" firstDataRow="1" firstDataCol="1"/>
  <pivotFields count="7">
    <pivotField axis="axisRow" showAll="0" measureFilter="1" sortType="descending">
      <items count="16">
        <item x="3"/>
        <item x="14"/>
        <item x="4"/>
        <item x="11"/>
        <item x="12"/>
        <item x="7"/>
        <item x="6"/>
        <item x="5"/>
        <item x="10"/>
        <item x="9"/>
        <item x="13"/>
        <item x="0"/>
        <item x="8"/>
        <item x="1"/>
        <item x="2"/>
        <item t="default"/>
      </items>
      <autoSortScope>
        <pivotArea dataOnly="0" outline="0" fieldPosition="0">
          <references count="1">
            <reference field="4294967294" count="1" selected="0">
              <x v="5"/>
            </reference>
          </references>
        </pivotArea>
      </autoSortScope>
    </pivotField>
    <pivotField dataField="1" showAll="0"/>
    <pivotField dataField="1" showAll="0"/>
    <pivotField dataField="1" showAll="0"/>
    <pivotField dataField="1" showAll="0"/>
    <pivotField dataField="1" showAll="0"/>
    <pivotField dataField="1" showAll="0"/>
  </pivotFields>
  <rowFields count="1">
    <field x="0"/>
  </rowFields>
  <rowItems count="11">
    <i>
      <x v="11"/>
    </i>
    <i>
      <x v="13"/>
    </i>
    <i>
      <x v="14"/>
    </i>
    <i>
      <x/>
    </i>
    <i>
      <x v="2"/>
    </i>
    <i>
      <x v="7"/>
    </i>
    <i>
      <x v="6"/>
    </i>
    <i>
      <x v="5"/>
    </i>
    <i>
      <x v="12"/>
    </i>
    <i>
      <x v="9"/>
    </i>
    <i t="grand">
      <x/>
    </i>
  </rowItems>
  <colFields count="1">
    <field x="-2"/>
  </colFields>
  <colItems count="6">
    <i>
      <x/>
    </i>
    <i i="1">
      <x v="1"/>
    </i>
    <i i="2">
      <x v="2"/>
    </i>
    <i i="3">
      <x v="3"/>
    </i>
    <i i="4">
      <x v="4"/>
    </i>
    <i i="5">
      <x v="5"/>
    </i>
  </colItems>
  <dataFields count="6">
    <dataField name="Year 2017" fld="1" baseField="0" baseItem="0"/>
    <dataField name="Year 2018" fld="2" baseField="0" baseItem="0"/>
    <dataField name="Year 2019" fld="3" baseField="0" baseItem="0"/>
    <dataField name="Year 2020" fld="4" baseField="0" baseItem="0"/>
    <dataField name="Year 2021" fld="5" baseField="0" baseItem="0"/>
    <dataField name="Total Sales" fld="6"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pivotArea type="data" outline="0" fieldPosition="0">
        <references count="2">
          <reference field="4294967294" count="1" selected="0">
            <x v="5"/>
          </reference>
          <reference field="0" count="1" selected="0">
            <x v="2"/>
          </reference>
        </references>
      </pivotArea>
    </chartFormat>
    <chartFormat chart="0" format="8">
      <pivotArea type="data" outline="0" fieldPosition="0">
        <references count="2">
          <reference field="4294967294" count="1" selected="0">
            <x v="5"/>
          </reference>
          <reference field="0" count="1" selected="0">
            <x v="3"/>
          </reference>
        </references>
      </pivotArea>
    </chartFormat>
    <chartFormat chart="0" format="9">
      <pivotArea type="data" outline="0" fieldPosition="0">
        <references count="2">
          <reference field="4294967294" count="1" selected="0">
            <x v="5"/>
          </reference>
          <reference field="0" count="1" selected="0">
            <x v="4"/>
          </reference>
        </references>
      </pivotArea>
    </chartFormat>
    <chartFormat chart="0" format="10">
      <pivotArea type="data" outline="0" fieldPosition="0">
        <references count="2">
          <reference field="4294967294" count="1" selected="0">
            <x v="5"/>
          </reference>
          <reference field="0" count="1" selected="0">
            <x v="5"/>
          </reference>
        </references>
      </pivotArea>
    </chartFormat>
    <chartFormat chart="0" format="11">
      <pivotArea type="data" outline="0" fieldPosition="0">
        <references count="2">
          <reference field="4294967294" count="1" selected="0">
            <x v="5"/>
          </reference>
          <reference field="0" count="1" selected="0">
            <x v="6"/>
          </reference>
        </references>
      </pivotArea>
    </chartFormat>
    <chartFormat chart="0" format="12">
      <pivotArea type="data" outline="0" fieldPosition="0">
        <references count="2">
          <reference field="4294967294" count="1" selected="0">
            <x v="5"/>
          </reference>
          <reference field="0" count="1" selected="0">
            <x v="7"/>
          </reference>
        </references>
      </pivotArea>
    </chartFormat>
    <chartFormat chart="0" format="13">
      <pivotArea type="data" outline="0" fieldPosition="0">
        <references count="2">
          <reference field="4294967294" count="1" selected="0">
            <x v="5"/>
          </reference>
          <reference field="0" count="1" selected="0">
            <x v="8"/>
          </reference>
        </references>
      </pivotArea>
    </chartFormat>
    <chartFormat chart="0" format="14">
      <pivotArea type="data" outline="0" fieldPosition="0">
        <references count="2">
          <reference field="4294967294" count="1" selected="0">
            <x v="5"/>
          </reference>
          <reference field="0" count="1" selected="0">
            <x v="9"/>
          </reference>
        </references>
      </pivotArea>
    </chartFormat>
    <chartFormat chart="0" format="15">
      <pivotArea type="data" outline="0" fieldPosition="0">
        <references count="2">
          <reference field="4294967294" count="1" selected="0">
            <x v="5"/>
          </reference>
          <reference field="0" count="1" selected="0">
            <x v="10"/>
          </reference>
        </references>
      </pivotArea>
    </chartFormat>
    <chartFormat chart="0" format="16">
      <pivotArea type="data" outline="0" fieldPosition="0">
        <references count="2">
          <reference field="4294967294" count="1" selected="0">
            <x v="5"/>
          </reference>
          <reference field="0" count="1" selected="0">
            <x v="11"/>
          </reference>
        </references>
      </pivotArea>
    </chartFormat>
    <chartFormat chart="0" format="17">
      <pivotArea type="data" outline="0" fieldPosition="0">
        <references count="2">
          <reference field="4294967294" count="1" selected="0">
            <x v="5"/>
          </reference>
          <reference field="0" count="1" selected="0">
            <x v="12"/>
          </reference>
        </references>
      </pivotArea>
    </chartFormat>
    <chartFormat chart="0" format="18">
      <pivotArea type="data" outline="0" fieldPosition="0">
        <references count="2">
          <reference field="4294967294" count="1" selected="0">
            <x v="5"/>
          </reference>
          <reference field="0" count="1" selected="0">
            <x v="13"/>
          </reference>
        </references>
      </pivotArea>
    </chartFormat>
    <chartFormat chart="0" format="19">
      <pivotArea type="data" outline="0" fieldPosition="0">
        <references count="2">
          <reference field="4294967294" count="1" selected="0">
            <x v="5"/>
          </reference>
          <reference field="0" count="1" selected="0">
            <x v="14"/>
          </reference>
        </references>
      </pivotArea>
    </chartFormat>
    <chartFormat chart="0" format="20">
      <pivotArea type="data" outline="0" fieldPosition="0">
        <references count="2">
          <reference field="4294967294" count="1" selected="0">
            <x v="5"/>
          </reference>
          <reference field="0" count="1" selected="0">
            <x v="0"/>
          </reference>
        </references>
      </pivotArea>
    </chartFormat>
  </chartFormats>
  <pivotTableStyleInfo name="PivotStyleLight16" showRowHeaders="1" showColHeaders="1" showRowStripes="0" showColStripes="0" showLastColumn="1"/>
  <filters count="1">
    <filter fld="0" type="count" evalOrder="-1" id="1" iMeasureFld="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FD6A9C-D74A-4F31-9469-5D81A60080F9}" sourceName="Year">
  <pivotTables>
    <pivotTable tabId="2" name="PivotTable4"/>
  </pivotTables>
  <data>
    <tabular pivotCacheId="1301142926">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3E40EC0F-AFC1-4A50-8053-B6C410763E88}" sourceName="Account Type">
  <pivotTables>
    <pivotTable tabId="3" name="PivotTable5"/>
  </pivotTables>
  <data>
    <tabular pivotCacheId="930943589">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1" xr10:uid="{7612E7C7-235E-4442-A7F1-97933ED8CF49}" sourceName="Account Type">
  <pivotTables>
    <pivotTable tabId="7" name="PivotTable8"/>
    <pivotTable tabId="12" name="PivotTable17"/>
  </pivotTables>
  <data>
    <tabular pivotCacheId="526828596">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6967B9-9D0D-490D-A01A-506912DE91AF}" sourceName="Region">
  <pivotTables>
    <pivotTable tabId="15" name="PivotTable24"/>
  </pivotTables>
  <data>
    <tabular pivotCacheId="1968760391">
      <items count="5">
        <i x="2"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C81B977-328D-4B3A-9BD6-44D25A27F839}" cache="Slicer_Year" caption="Year" columnCount="5" showCaption="0"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E6E4E890-5DE3-4338-AD88-D9E521060B37}" cache="Slicer_Account_Type" caption="Account Type" columnCount="4" showCaption="0" style="SlicerStyleOther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1" xr10:uid="{5D53C151-3EB8-4837-991E-D4464823C92A}" cache="Slicer_Account_Type1" caption="Account Type" columnCoun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B425A4-1392-420B-BE93-DE71036AD6F5}" cache="Slicer_Region" caption="Reg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4708194-87A7-401D-9988-6BC770D66980}" cache="Slicer_Year" caption="Year" columnCount="5" showCaption="0" style="Slicer Style 2" lockedPosition="1" rowHeight="822960"/>
  <slicer name="Account Type 2" xr10:uid="{0FF3C32B-D054-4055-93E6-14CB6F549E33}" cache="Slicer_Account_Type" caption="Account Type" columnCount="4" showCaption="0" style="Slicer Style 2" lockedPosition="1" rowHeight="868680"/>
  <slicer name="Account Type 3" xr10:uid="{3F7CC14E-FAC4-4E6E-BD89-CD8AA7AF1BFE}" cache="Slicer_Account_Type1" caption="Account Type" showCaption="0" style="Slicer Style 2" rowHeight="2194560"/>
  <slicer name="Region 1" xr10:uid="{2F77F630-D1E5-43D0-9905-B5C37C37E1BD}" cache="Slicer_Region" caption="Region" style="Slicer Style 2" lockedPosition="1" rowHeight="112471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2CBBCA9-441F-40EF-8FA7-57418F452520}" name="Table5" displayName="Table5" ref="A7:B13" totalsRowShown="0">
  <autoFilter ref="A7:B13" xr:uid="{72CBBCA9-441F-40EF-8FA7-57418F452520}"/>
  <tableColumns count="2">
    <tableColumn id="1" xr3:uid="{8D1882D9-4A5F-4367-AC50-BFDC3616C79D}" name="Year"/>
    <tableColumn id="2" xr3:uid="{02490F18-3D35-4F16-B684-E4614BCB554D}" name="Sales"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BAA48E-0115-4C07-B5B2-B764A4103D70}" name="Table6" displayName="Table6" ref="A1:U61" totalsRowShown="0">
  <autoFilter ref="A1:U61" xr:uid="{3DBAA48E-0115-4C07-B5B2-B764A4103D70}"/>
  <tableColumns count="21">
    <tableColumn id="1" xr3:uid="{52AC4EFC-D6C8-41A9-AAFF-B934435C5DA7}" name="Account Name"/>
    <tableColumn id="2" xr3:uid="{E5734E16-68C6-4083-B67B-561D41751FD1}" name="Account Address"/>
    <tableColumn id="3" xr3:uid="{BB9D9428-8255-403E-BAC7-2F19ECBFFBB6}" name="Decision Maker"/>
    <tableColumn id="4" xr3:uid="{5A534195-06EA-43F4-A803-BF975E7B91FA}" name="Phone Number"/>
    <tableColumn id="5" xr3:uid="{6802E172-2C7E-4CAC-A68B-31C501CCB747}" name="Account Type"/>
    <tableColumn id="6" xr3:uid="{C3B3EC5C-B6DB-41B2-A53A-033C481B299B}" name="Product 1"/>
    <tableColumn id="7" xr3:uid="{7C3E6EDC-6D6D-445B-AC6D-AF21E89EFB65}" name="Product 2"/>
    <tableColumn id="8" xr3:uid="{77842091-63D4-4252-8B42-51A414C01031}" name="Product 3"/>
    <tableColumn id="9" xr3:uid="{38EDB347-241F-4672-8D0F-79FF09FD9866}" name="Social Media"/>
    <tableColumn id="10" xr3:uid="{CF76079D-A24D-4023-8198-CFD610E7B4B1}" name="Coupons"/>
    <tableColumn id="11" xr3:uid="{08186DA9-1058-44B5-9A45-5C524F84E023}" name="Catalog Inclusion"/>
    <tableColumn id="12" xr3:uid="{38B8FCE2-A0E8-44F1-A6CD-7B266BD61E64}" name="Posters"/>
    <tableColumn id="13" xr3:uid="{747937C1-A2B6-4D6A-B93D-EEE7620AE7DE}" name="2017"/>
    <tableColumn id="14" xr3:uid="{0BFB4260-7769-4DA8-A4F3-F81241FC4195}" name="2018"/>
    <tableColumn id="15" xr3:uid="{E53A0B6E-5169-439B-AA54-D83CF271BE7C}" name="2019"/>
    <tableColumn id="16" xr3:uid="{92F076DE-245C-43D0-A4E6-BA1254F65BF3}" name="2020"/>
    <tableColumn id="17" xr3:uid="{FE736D8E-37DC-4A60-B14C-346503DE6E3F}" name="2021"/>
    <tableColumn id="18" xr3:uid="{004EDF9D-95AC-43FE-9F8C-012F7F0576E3}" name="5 YR CAGR"/>
    <tableColumn id="19" xr3:uid="{38DC8C45-C222-41D9-A442-1A701F937050}" name="Street"/>
    <tableColumn id="20" xr3:uid="{79FFD310-44C9-4FC9-8831-BB5224BF2677}" name="City"/>
    <tableColumn id="21" xr3:uid="{771F04C3-DCF7-49FF-A600-C9E5D2FA0CD0}" name="Region" dataDxfId="24">
      <calculatedColumnFormula>TRIM(LEFT(Table6[[#This Row],[City]], FIND(" NY", Table6[[#This Row],[City]]) - 1)) &amp; " NY"</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5BDF2AD-2C18-4F5C-9F78-B23EF514A0F2}" name="Table10" displayName="Table10" ref="K4:Q19" totalsRowShown="0" headerRowDxfId="23">
  <autoFilter ref="K4:Q19" xr:uid="{35BDF2AD-2C18-4F5C-9F78-B23EF514A0F2}">
    <filterColumn colId="6">
      <top10 val="10" filterVal="23194"/>
    </filterColumn>
  </autoFilter>
  <sortState xmlns:xlrd2="http://schemas.microsoft.com/office/spreadsheetml/2017/richdata2" ref="K5:Q19">
    <sortCondition descending="1" ref="Q4:Q19"/>
  </sortState>
  <tableColumns count="7">
    <tableColumn id="1" xr3:uid="{B2262DF2-FB52-4615-BC7B-31E8C2801C89}" name="Medium Business" dataDxfId="22"/>
    <tableColumn id="2" xr3:uid="{F258F0B8-B8CD-4086-8F15-526303D440F0}" name="2017" dataDxfId="21"/>
    <tableColumn id="3" xr3:uid="{058DA13B-87FB-4262-9AFA-ADE99F5D8FFD}" name="2018" dataDxfId="20"/>
    <tableColumn id="4" xr3:uid="{5E7EF5C4-CA2F-4B77-BA00-5D667BACDFD5}" name="2019" dataDxfId="19"/>
    <tableColumn id="5" xr3:uid="{9B0DD3F7-BDFD-4313-A8C4-B6FD9A8A7258}" name="2020" dataDxfId="18"/>
    <tableColumn id="6" xr3:uid="{67575D41-CCAB-457D-A1A1-E8A0F51E291C}" name="2021" dataDxfId="17"/>
    <tableColumn id="7" xr3:uid="{0EB0EADC-F7CE-457A-A816-CE5D2AC36F15}" name="Total" dataDxfId="16">
      <calculatedColumnFormula>SUM(Table10[[#This Row],[2017]:[2021]])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477B98-80C6-4921-A255-B54CBF16E063}" name="Table1" displayName="Table1" ref="K21:Q36" totalsRowShown="0">
  <autoFilter ref="K21:Q36" xr:uid="{77477B98-80C6-4921-A255-B54CBF16E063}">
    <filterColumn colId="6">
      <top10 val="10" filterVal="24084"/>
    </filterColumn>
  </autoFilter>
  <sortState xmlns:xlrd2="http://schemas.microsoft.com/office/spreadsheetml/2017/richdata2" ref="K22:Q36">
    <sortCondition descending="1" ref="Q21:Q36"/>
  </sortState>
  <tableColumns count="7">
    <tableColumn id="1" xr3:uid="{F95215EA-14B3-48FA-BA2C-09D76C77653F}" name="Online Retailer" dataDxfId="15"/>
    <tableColumn id="2" xr3:uid="{AC2BB99C-F6A7-4D69-964B-B4B9C68D8A1B}" name="2017"/>
    <tableColumn id="3" xr3:uid="{7F00B328-9165-48CA-A567-52D49A244BAE}" name="2018"/>
    <tableColumn id="4" xr3:uid="{76E35C3D-0C03-4938-B786-E41456948441}" name="2019"/>
    <tableColumn id="5" xr3:uid="{A617A674-5DC3-43C8-BC51-4B4D4AD8B762}" name="2020"/>
    <tableColumn id="6" xr3:uid="{2973A10D-E18E-4B5F-997C-E385B29117E7}" name="2021"/>
    <tableColumn id="7" xr3:uid="{387CE89F-EFF7-465E-9BF8-C5D39EED066E}" name="Total" dataDxfId="14">
      <calculatedColumnFormula>SUM(Table1[[#This Row],[2017]:[2021]])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AA5348-7C8A-4D88-8E9C-5D19F56F6329}" name="Table2" displayName="Table2" ref="K38:Q53" totalsRowShown="0">
  <autoFilter ref="K38:Q53" xr:uid="{8AAA5348-7C8A-4D88-8E9C-5D19F56F6329}">
    <filterColumn colId="6">
      <top10 val="10" filterVal="18981"/>
    </filterColumn>
  </autoFilter>
  <sortState xmlns:xlrd2="http://schemas.microsoft.com/office/spreadsheetml/2017/richdata2" ref="K39:Q53">
    <sortCondition descending="1" ref="Q38:Q53"/>
  </sortState>
  <tableColumns count="7">
    <tableColumn id="1" xr3:uid="{1B5D0597-1426-467C-93A0-D940FF50F9D3}" name="Small Business" dataDxfId="13"/>
    <tableColumn id="2" xr3:uid="{FC53DE40-D2AB-43FF-A14E-CE6199E44394}" name="2017" dataDxfId="12"/>
    <tableColumn id="3" xr3:uid="{8DBCBB7A-49A6-4861-A8C1-DDDBBFF29AC7}" name="2018" dataDxfId="11"/>
    <tableColumn id="4" xr3:uid="{2213A9F3-3D3C-40F4-AAA5-72113D841989}" name="2019" dataDxfId="10"/>
    <tableColumn id="5" xr3:uid="{D413E552-A461-4615-8250-614B43750A19}" name="2020" dataDxfId="9"/>
    <tableColumn id="6" xr3:uid="{A4EF2201-C973-4AE7-8E8C-809DAC580665}" name="2021" dataDxfId="8"/>
    <tableColumn id="7" xr3:uid="{43F6B9A1-B974-4905-BE9F-28EEDB657244}" name="Total" dataDxfId="7">
      <calculatedColumnFormula>SUM(Table2[[#This Row],[2017]:[2021]])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90E8A8-534C-4016-92F3-EEF3045509B2}" name="Table3" displayName="Table3" ref="K55:Q70" totalsRowShown="0">
  <autoFilter ref="K55:Q70" xr:uid="{EA90E8A8-534C-4016-92F3-EEF3045509B2}">
    <filterColumn colId="6">
      <top10 val="10" filterVal="21609"/>
    </filterColumn>
  </autoFilter>
  <sortState xmlns:xlrd2="http://schemas.microsoft.com/office/spreadsheetml/2017/richdata2" ref="K56:Q70">
    <sortCondition descending="1" ref="Q55:Q70"/>
  </sortState>
  <tableColumns count="7">
    <tableColumn id="1" xr3:uid="{3E8CE2A8-9CF8-4378-8409-D6D547C93683}" name="Wholesale Distributor" dataDxfId="6"/>
    <tableColumn id="2" xr3:uid="{0C345822-B321-495E-B50E-1F7858261C78}" name="2017" dataDxfId="5"/>
    <tableColumn id="3" xr3:uid="{DF672240-9B9E-406E-9371-A78B61FD6E2F}" name="2018" dataDxfId="4"/>
    <tableColumn id="4" xr3:uid="{3AF2AF61-F933-4F83-98D1-25CC2561D603}" name="2019" dataDxfId="3"/>
    <tableColumn id="5" xr3:uid="{36930D98-3938-459D-A08F-55959E2058EF}" name="2020" dataDxfId="2"/>
    <tableColumn id="6" xr3:uid="{001F9D2A-A7EE-46E1-9BBE-911D9AC3B7DF}" name="2021" dataDxfId="1"/>
    <tableColumn id="7" xr3:uid="{A5E35677-9F53-4CEE-97D9-59DDDE1F306F}" name="Total" dataDxfId="0">
      <calculatedColumnFormula>SUM(Table3[[#This Row],[2017]:[2021]])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8.xml"/><Relationship Id="rId7" Type="http://schemas.openxmlformats.org/officeDocument/2006/relationships/table" Target="../tables/table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6.xml"/><Relationship Id="rId5" Type="http://schemas.openxmlformats.org/officeDocument/2006/relationships/pivotTable" Target="../pivotTables/pivotTable10.xml"/><Relationship Id="rId10" Type="http://schemas.openxmlformats.org/officeDocument/2006/relationships/table" Target="../tables/table6.xml"/><Relationship Id="rId4" Type="http://schemas.openxmlformats.org/officeDocument/2006/relationships/pivotTable" Target="../pivotTables/pivotTable9.xml"/><Relationship Id="rId9"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E02B-09F5-4BFC-AF45-04B3D9465903}">
  <dimension ref="A7:S14"/>
  <sheetViews>
    <sheetView topLeftCell="A37" zoomScale="76" workbookViewId="0">
      <selection activeCell="G13" sqref="G13"/>
    </sheetView>
  </sheetViews>
  <sheetFormatPr defaultRowHeight="14.4" x14ac:dyDescent="0.3"/>
  <cols>
    <col min="1" max="5" width="11.44140625" bestFit="1" customWidth="1"/>
    <col min="18" max="18" width="21.77734375" bestFit="1" customWidth="1"/>
    <col min="19" max="19" width="18" bestFit="1" customWidth="1"/>
    <col min="20" max="23" width="7" bestFit="1" customWidth="1"/>
    <col min="24" max="24" width="10.77734375" bestFit="1" customWidth="1"/>
  </cols>
  <sheetData>
    <row r="7" spans="1:19" x14ac:dyDescent="0.3">
      <c r="A7" t="s">
        <v>271</v>
      </c>
      <c r="B7" t="s">
        <v>272</v>
      </c>
    </row>
    <row r="8" spans="1:19" x14ac:dyDescent="0.3">
      <c r="A8">
        <v>2017</v>
      </c>
      <c r="B8">
        <v>189976</v>
      </c>
      <c r="R8" s="5" t="s">
        <v>268</v>
      </c>
      <c r="S8" t="s">
        <v>273</v>
      </c>
    </row>
    <row r="9" spans="1:19" x14ac:dyDescent="0.3">
      <c r="A9">
        <v>2018</v>
      </c>
      <c r="B9">
        <v>242995</v>
      </c>
      <c r="R9" s="6">
        <v>2017</v>
      </c>
      <c r="S9">
        <v>189976</v>
      </c>
    </row>
    <row r="10" spans="1:19" x14ac:dyDescent="0.3">
      <c r="A10">
        <v>2019</v>
      </c>
      <c r="B10">
        <v>288449</v>
      </c>
      <c r="R10" s="6">
        <v>2018</v>
      </c>
      <c r="S10">
        <v>242995</v>
      </c>
    </row>
    <row r="11" spans="1:19" x14ac:dyDescent="0.3">
      <c r="A11">
        <v>2020</v>
      </c>
      <c r="B11">
        <v>350234</v>
      </c>
      <c r="R11" s="6">
        <v>2019</v>
      </c>
      <c r="S11">
        <v>288449</v>
      </c>
    </row>
    <row r="12" spans="1:19" x14ac:dyDescent="0.3">
      <c r="A12">
        <v>2021</v>
      </c>
      <c r="B12">
        <v>409194</v>
      </c>
      <c r="R12" s="6">
        <v>2020</v>
      </c>
      <c r="S12">
        <v>350234</v>
      </c>
    </row>
    <row r="13" spans="1:19" x14ac:dyDescent="0.3">
      <c r="A13" t="s">
        <v>269</v>
      </c>
      <c r="B13">
        <f>SUM(B8:B12)</f>
        <v>1480848</v>
      </c>
      <c r="R13" s="6">
        <v>2021</v>
      </c>
      <c r="S13">
        <v>409194</v>
      </c>
    </row>
    <row r="14" spans="1:19" x14ac:dyDescent="0.3">
      <c r="R14" s="6" t="s">
        <v>269</v>
      </c>
      <c r="S14">
        <v>1480848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E4F3D-1164-4757-BECE-35BB7748D3D4}">
  <dimension ref="A3:F8"/>
  <sheetViews>
    <sheetView zoomScale="75" workbookViewId="0">
      <selection activeCell="R23" sqref="R23"/>
    </sheetView>
  </sheetViews>
  <sheetFormatPr defaultRowHeight="14.4" x14ac:dyDescent="0.3"/>
  <cols>
    <col min="1" max="1" width="19.33203125" bestFit="1" customWidth="1"/>
    <col min="2" max="6" width="11.6640625" bestFit="1" customWidth="1"/>
    <col min="7" max="7" width="16.21875" bestFit="1" customWidth="1"/>
  </cols>
  <sheetData>
    <row r="3" spans="1:6" x14ac:dyDescent="0.3">
      <c r="A3" s="5" t="s">
        <v>268</v>
      </c>
      <c r="B3" t="s">
        <v>264</v>
      </c>
      <c r="C3" t="s">
        <v>265</v>
      </c>
      <c r="D3" t="s">
        <v>266</v>
      </c>
      <c r="E3" t="s">
        <v>267</v>
      </c>
      <c r="F3" t="s">
        <v>270</v>
      </c>
    </row>
    <row r="4" spans="1:6" x14ac:dyDescent="0.3">
      <c r="A4" s="6" t="s">
        <v>84</v>
      </c>
      <c r="B4">
        <v>46025</v>
      </c>
      <c r="C4">
        <v>65032</v>
      </c>
      <c r="D4">
        <v>77731</v>
      </c>
      <c r="E4">
        <v>89595</v>
      </c>
      <c r="F4">
        <v>102185</v>
      </c>
    </row>
    <row r="5" spans="1:6" x14ac:dyDescent="0.3">
      <c r="A5" s="6" t="s">
        <v>145</v>
      </c>
      <c r="B5">
        <v>47259</v>
      </c>
      <c r="C5">
        <v>67275</v>
      </c>
      <c r="D5">
        <v>79646</v>
      </c>
      <c r="E5">
        <v>102065</v>
      </c>
      <c r="F5">
        <v>112270</v>
      </c>
    </row>
    <row r="6" spans="1:6" x14ac:dyDescent="0.3">
      <c r="A6" s="6" t="s">
        <v>21</v>
      </c>
      <c r="B6">
        <v>51804</v>
      </c>
      <c r="C6">
        <v>60121</v>
      </c>
      <c r="D6">
        <v>60760</v>
      </c>
      <c r="E6">
        <v>75991</v>
      </c>
      <c r="F6">
        <v>94147</v>
      </c>
    </row>
    <row r="7" spans="1:6" x14ac:dyDescent="0.3">
      <c r="A7" s="6" t="s">
        <v>206</v>
      </c>
      <c r="B7">
        <v>44888</v>
      </c>
      <c r="C7">
        <v>50567</v>
      </c>
      <c r="D7">
        <v>70312</v>
      </c>
      <c r="E7">
        <v>82583</v>
      </c>
      <c r="F7">
        <v>100592</v>
      </c>
    </row>
    <row r="8" spans="1:6" x14ac:dyDescent="0.3">
      <c r="A8" s="6" t="s">
        <v>269</v>
      </c>
      <c r="B8">
        <v>189976</v>
      </c>
      <c r="C8">
        <v>242995</v>
      </c>
      <c r="D8">
        <v>288449</v>
      </c>
      <c r="E8">
        <v>350234</v>
      </c>
      <c r="F8">
        <v>409194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CE660-3DED-4E4D-8E63-479A50126E5F}">
  <dimension ref="A3:G28"/>
  <sheetViews>
    <sheetView zoomScale="71" workbookViewId="0">
      <selection activeCell="L36" sqref="L36"/>
    </sheetView>
  </sheetViews>
  <sheetFormatPr defaultRowHeight="14.4" x14ac:dyDescent="0.3"/>
  <cols>
    <col min="1" max="1" width="21.5546875" bestFit="1" customWidth="1"/>
    <col min="2" max="6" width="11.88671875" bestFit="1" customWidth="1"/>
    <col min="7" max="7" width="11.6640625" bestFit="1" customWidth="1"/>
  </cols>
  <sheetData>
    <row r="3" spans="1:7" x14ac:dyDescent="0.3">
      <c r="A3" s="5" t="s">
        <v>268</v>
      </c>
      <c r="B3" t="s">
        <v>264</v>
      </c>
      <c r="C3" t="s">
        <v>265</v>
      </c>
      <c r="D3" t="s">
        <v>266</v>
      </c>
      <c r="E3" t="s">
        <v>267</v>
      </c>
      <c r="F3" t="s">
        <v>270</v>
      </c>
      <c r="G3" t="s">
        <v>279</v>
      </c>
    </row>
    <row r="4" spans="1:7" x14ac:dyDescent="0.3">
      <c r="A4" s="6" t="s">
        <v>206</v>
      </c>
      <c r="B4">
        <v>14329</v>
      </c>
      <c r="C4">
        <v>22871</v>
      </c>
      <c r="D4">
        <v>35605</v>
      </c>
      <c r="E4">
        <v>37415</v>
      </c>
      <c r="F4">
        <v>41862</v>
      </c>
      <c r="G4">
        <v>152082</v>
      </c>
    </row>
    <row r="5" spans="1:7" x14ac:dyDescent="0.3">
      <c r="A5" s="7" t="s">
        <v>231</v>
      </c>
      <c r="B5">
        <v>9791</v>
      </c>
      <c r="C5">
        <v>9610</v>
      </c>
      <c r="D5">
        <v>7534</v>
      </c>
      <c r="E5">
        <v>5080</v>
      </c>
      <c r="F5">
        <v>4936</v>
      </c>
      <c r="G5">
        <v>36951</v>
      </c>
    </row>
    <row r="6" spans="1:7" x14ac:dyDescent="0.3">
      <c r="A6" s="7" t="s">
        <v>251</v>
      </c>
      <c r="B6">
        <v>1263</v>
      </c>
      <c r="C6">
        <v>2517</v>
      </c>
      <c r="D6">
        <v>8042</v>
      </c>
      <c r="E6">
        <v>8222</v>
      </c>
      <c r="F6">
        <v>9686</v>
      </c>
      <c r="G6">
        <v>29730</v>
      </c>
    </row>
    <row r="7" spans="1:7" x14ac:dyDescent="0.3">
      <c r="A7" s="7" t="s">
        <v>219</v>
      </c>
      <c r="B7">
        <v>870</v>
      </c>
      <c r="C7">
        <v>2428</v>
      </c>
      <c r="D7">
        <v>7386</v>
      </c>
      <c r="E7">
        <v>8835</v>
      </c>
      <c r="F7">
        <v>9766</v>
      </c>
      <c r="G7">
        <v>29285</v>
      </c>
    </row>
    <row r="8" spans="1:7" x14ac:dyDescent="0.3">
      <c r="A8" s="7" t="s">
        <v>227</v>
      </c>
      <c r="B8">
        <v>1082</v>
      </c>
      <c r="C8">
        <v>3353</v>
      </c>
      <c r="D8">
        <v>6351</v>
      </c>
      <c r="E8">
        <v>8550</v>
      </c>
      <c r="F8">
        <v>9272</v>
      </c>
      <c r="G8">
        <v>28608</v>
      </c>
    </row>
    <row r="9" spans="1:7" x14ac:dyDescent="0.3">
      <c r="A9" s="7" t="s">
        <v>211</v>
      </c>
      <c r="B9">
        <v>1323</v>
      </c>
      <c r="C9">
        <v>4963</v>
      </c>
      <c r="D9">
        <v>6292</v>
      </c>
      <c r="E9">
        <v>6728</v>
      </c>
      <c r="F9">
        <v>8202</v>
      </c>
      <c r="G9">
        <v>27508</v>
      </c>
    </row>
    <row r="10" spans="1:7" x14ac:dyDescent="0.3">
      <c r="A10" s="6" t="s">
        <v>21</v>
      </c>
      <c r="B10">
        <v>23225</v>
      </c>
      <c r="C10">
        <v>30892</v>
      </c>
      <c r="D10">
        <v>32166</v>
      </c>
      <c r="E10">
        <v>32761</v>
      </c>
      <c r="F10">
        <v>32342</v>
      </c>
      <c r="G10">
        <v>151386</v>
      </c>
    </row>
    <row r="11" spans="1:7" x14ac:dyDescent="0.3">
      <c r="A11" s="7" t="s">
        <v>40</v>
      </c>
      <c r="B11">
        <v>2341</v>
      </c>
      <c r="C11">
        <v>6105</v>
      </c>
      <c r="D11">
        <v>7777</v>
      </c>
      <c r="E11">
        <v>7891</v>
      </c>
      <c r="F11">
        <v>8758</v>
      </c>
      <c r="G11">
        <v>32872</v>
      </c>
    </row>
    <row r="12" spans="1:7" x14ac:dyDescent="0.3">
      <c r="A12" s="7" t="s">
        <v>48</v>
      </c>
      <c r="B12">
        <v>1581</v>
      </c>
      <c r="C12">
        <v>4799</v>
      </c>
      <c r="D12">
        <v>6582</v>
      </c>
      <c r="E12">
        <v>9024</v>
      </c>
      <c r="F12">
        <v>9759</v>
      </c>
      <c r="G12">
        <v>31745</v>
      </c>
    </row>
    <row r="13" spans="1:7" x14ac:dyDescent="0.3">
      <c r="A13" s="7" t="s">
        <v>52</v>
      </c>
      <c r="B13">
        <v>9766</v>
      </c>
      <c r="C13">
        <v>8049</v>
      </c>
      <c r="D13">
        <v>5556</v>
      </c>
      <c r="E13">
        <v>5202</v>
      </c>
      <c r="F13">
        <v>2373</v>
      </c>
      <c r="G13">
        <v>30946</v>
      </c>
    </row>
    <row r="14" spans="1:7" x14ac:dyDescent="0.3">
      <c r="A14" s="7" t="s">
        <v>17</v>
      </c>
      <c r="B14">
        <v>1982</v>
      </c>
      <c r="C14">
        <v>5388</v>
      </c>
      <c r="D14">
        <v>7063</v>
      </c>
      <c r="E14">
        <v>7208</v>
      </c>
      <c r="F14">
        <v>9093</v>
      </c>
      <c r="G14">
        <v>30734</v>
      </c>
    </row>
    <row r="15" spans="1:7" x14ac:dyDescent="0.3">
      <c r="A15" s="7" t="s">
        <v>60</v>
      </c>
      <c r="B15">
        <v>7555</v>
      </c>
      <c r="C15">
        <v>6551</v>
      </c>
      <c r="D15">
        <v>5188</v>
      </c>
      <c r="E15">
        <v>3436</v>
      </c>
      <c r="F15">
        <v>2359</v>
      </c>
      <c r="G15">
        <v>25089</v>
      </c>
    </row>
    <row r="16" spans="1:7" x14ac:dyDescent="0.3">
      <c r="A16" s="6" t="s">
        <v>145</v>
      </c>
      <c r="B16">
        <v>22782</v>
      </c>
      <c r="C16">
        <v>29566</v>
      </c>
      <c r="D16">
        <v>33159</v>
      </c>
      <c r="E16">
        <v>37323</v>
      </c>
      <c r="F16">
        <v>37313</v>
      </c>
      <c r="G16">
        <v>160143</v>
      </c>
    </row>
    <row r="17" spans="1:7" x14ac:dyDescent="0.3">
      <c r="A17" s="7" t="s">
        <v>150</v>
      </c>
      <c r="B17">
        <v>8873</v>
      </c>
      <c r="C17">
        <v>8484</v>
      </c>
      <c r="D17">
        <v>7883</v>
      </c>
      <c r="E17">
        <v>7499</v>
      </c>
      <c r="F17">
        <v>6592</v>
      </c>
      <c r="G17">
        <v>39331</v>
      </c>
    </row>
    <row r="18" spans="1:7" x14ac:dyDescent="0.3">
      <c r="A18" s="7" t="s">
        <v>154</v>
      </c>
      <c r="B18">
        <v>3297</v>
      </c>
      <c r="C18">
        <v>4866</v>
      </c>
      <c r="D18">
        <v>4928</v>
      </c>
      <c r="E18">
        <v>8451</v>
      </c>
      <c r="F18">
        <v>9585</v>
      </c>
      <c r="G18">
        <v>31127</v>
      </c>
    </row>
    <row r="19" spans="1:7" x14ac:dyDescent="0.3">
      <c r="A19" s="7" t="s">
        <v>198</v>
      </c>
      <c r="B19">
        <v>431</v>
      </c>
      <c r="C19">
        <v>6231</v>
      </c>
      <c r="D19">
        <v>7478</v>
      </c>
      <c r="E19">
        <v>8039</v>
      </c>
      <c r="F19">
        <v>8271</v>
      </c>
      <c r="G19">
        <v>30450</v>
      </c>
    </row>
    <row r="20" spans="1:7" x14ac:dyDescent="0.3">
      <c r="A20" s="7" t="s">
        <v>190</v>
      </c>
      <c r="B20">
        <v>8891</v>
      </c>
      <c r="C20">
        <v>5952</v>
      </c>
      <c r="D20">
        <v>5914</v>
      </c>
      <c r="E20">
        <v>5405</v>
      </c>
      <c r="F20">
        <v>4031</v>
      </c>
      <c r="G20">
        <v>30193</v>
      </c>
    </row>
    <row r="21" spans="1:7" x14ac:dyDescent="0.3">
      <c r="A21" s="7" t="s">
        <v>194</v>
      </c>
      <c r="B21">
        <v>1290</v>
      </c>
      <c r="C21">
        <v>4033</v>
      </c>
      <c r="D21">
        <v>6956</v>
      </c>
      <c r="E21">
        <v>7929</v>
      </c>
      <c r="F21">
        <v>8834</v>
      </c>
      <c r="G21">
        <v>29042</v>
      </c>
    </row>
    <row r="22" spans="1:7" x14ac:dyDescent="0.3">
      <c r="A22" s="6" t="s">
        <v>84</v>
      </c>
      <c r="B22" s="1">
        <v>15256</v>
      </c>
      <c r="C22" s="1">
        <v>27483</v>
      </c>
      <c r="D22" s="1">
        <v>35441</v>
      </c>
      <c r="E22" s="1">
        <v>40131</v>
      </c>
      <c r="F22" s="1">
        <v>40446</v>
      </c>
      <c r="G22" s="1">
        <v>158757</v>
      </c>
    </row>
    <row r="23" spans="1:7" x14ac:dyDescent="0.3">
      <c r="A23" s="7" t="s">
        <v>93</v>
      </c>
      <c r="B23">
        <v>9773</v>
      </c>
      <c r="C23">
        <v>9179</v>
      </c>
      <c r="D23">
        <v>8390</v>
      </c>
      <c r="E23">
        <v>8256</v>
      </c>
      <c r="F23">
        <v>3815</v>
      </c>
      <c r="G23">
        <v>39413</v>
      </c>
    </row>
    <row r="24" spans="1:7" x14ac:dyDescent="0.3">
      <c r="A24" s="7" t="s">
        <v>80</v>
      </c>
      <c r="B24">
        <v>3501</v>
      </c>
      <c r="C24">
        <v>7079</v>
      </c>
      <c r="D24">
        <v>7438</v>
      </c>
      <c r="E24">
        <v>7443</v>
      </c>
      <c r="F24">
        <v>9225</v>
      </c>
      <c r="G24">
        <v>34686</v>
      </c>
    </row>
    <row r="25" spans="1:7" x14ac:dyDescent="0.3">
      <c r="A25" s="7" t="s">
        <v>89</v>
      </c>
      <c r="B25">
        <v>700</v>
      </c>
      <c r="C25">
        <v>5721</v>
      </c>
      <c r="D25">
        <v>6247</v>
      </c>
      <c r="E25">
        <v>8495</v>
      </c>
      <c r="F25">
        <v>9236</v>
      </c>
      <c r="G25">
        <v>30399</v>
      </c>
    </row>
    <row r="26" spans="1:7" x14ac:dyDescent="0.3">
      <c r="A26" s="7" t="s">
        <v>117</v>
      </c>
      <c r="B26">
        <v>570</v>
      </c>
      <c r="C26">
        <v>1322</v>
      </c>
      <c r="D26">
        <v>7279</v>
      </c>
      <c r="E26">
        <v>8443</v>
      </c>
      <c r="F26">
        <v>9571</v>
      </c>
      <c r="G26">
        <v>27185</v>
      </c>
    </row>
    <row r="27" spans="1:7" x14ac:dyDescent="0.3">
      <c r="A27" s="7" t="s">
        <v>133</v>
      </c>
      <c r="B27">
        <v>712</v>
      </c>
      <c r="C27">
        <v>4182</v>
      </c>
      <c r="D27">
        <v>6087</v>
      </c>
      <c r="E27">
        <v>7494</v>
      </c>
      <c r="F27">
        <v>8599</v>
      </c>
      <c r="G27">
        <v>27074</v>
      </c>
    </row>
    <row r="28" spans="1:7" x14ac:dyDescent="0.3">
      <c r="A28" s="6" t="s">
        <v>269</v>
      </c>
      <c r="B28">
        <v>75592</v>
      </c>
      <c r="C28">
        <v>110812</v>
      </c>
      <c r="D28">
        <v>136371</v>
      </c>
      <c r="E28">
        <v>147630</v>
      </c>
      <c r="F28">
        <v>151963</v>
      </c>
      <c r="G28">
        <v>622368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B9CBF-D3EF-4A54-A162-7ED4D08B67B7}">
  <dimension ref="A3:B68"/>
  <sheetViews>
    <sheetView topLeftCell="A24" zoomScale="76" workbookViewId="0">
      <selection activeCell="F66" sqref="F66"/>
    </sheetView>
  </sheetViews>
  <sheetFormatPr defaultRowHeight="14.4" x14ac:dyDescent="0.3"/>
  <cols>
    <col min="1" max="1" width="21.33203125" bestFit="1" customWidth="1"/>
    <col min="2" max="2" width="19.6640625" bestFit="1" customWidth="1"/>
  </cols>
  <sheetData>
    <row r="3" spans="1:2" x14ac:dyDescent="0.3">
      <c r="A3" s="5" t="s">
        <v>268</v>
      </c>
      <c r="B3" t="s">
        <v>286</v>
      </c>
    </row>
    <row r="4" spans="1:2" x14ac:dyDescent="0.3">
      <c r="A4" s="6" t="s">
        <v>84</v>
      </c>
      <c r="B4">
        <v>0.57004191914563274</v>
      </c>
    </row>
    <row r="5" spans="1:2" x14ac:dyDescent="0.3">
      <c r="A5" s="7" t="s">
        <v>80</v>
      </c>
      <c r="B5">
        <v>0.27407081068210992</v>
      </c>
    </row>
    <row r="6" spans="1:2" x14ac:dyDescent="0.3">
      <c r="A6" s="7" t="s">
        <v>117</v>
      </c>
      <c r="B6">
        <v>1.0242801438529217</v>
      </c>
    </row>
    <row r="7" spans="1:2" x14ac:dyDescent="0.3">
      <c r="A7" s="7" t="s">
        <v>121</v>
      </c>
      <c r="B7">
        <v>-0.37012221518144006</v>
      </c>
    </row>
    <row r="8" spans="1:2" x14ac:dyDescent="0.3">
      <c r="A8" s="7" t="s">
        <v>125</v>
      </c>
      <c r="B8">
        <v>1.5203389637502625</v>
      </c>
    </row>
    <row r="9" spans="1:2" x14ac:dyDescent="0.3">
      <c r="A9" s="7" t="s">
        <v>129</v>
      </c>
      <c r="B9">
        <v>-0.11575568185753915</v>
      </c>
    </row>
    <row r="10" spans="1:2" x14ac:dyDescent="0.3">
      <c r="A10" s="7" t="s">
        <v>133</v>
      </c>
      <c r="B10">
        <v>0.86419779018759768</v>
      </c>
    </row>
    <row r="11" spans="1:2" x14ac:dyDescent="0.3">
      <c r="A11" s="7" t="s">
        <v>137</v>
      </c>
      <c r="B11">
        <v>0.18148193130433588</v>
      </c>
    </row>
    <row r="12" spans="1:2" x14ac:dyDescent="0.3">
      <c r="A12" s="7" t="s">
        <v>85</v>
      </c>
      <c r="B12">
        <v>0.17983468576187267</v>
      </c>
    </row>
    <row r="13" spans="1:2" x14ac:dyDescent="0.3">
      <c r="A13" s="7" t="s">
        <v>89</v>
      </c>
      <c r="B13">
        <v>0.90588403033885334</v>
      </c>
    </row>
    <row r="14" spans="1:2" x14ac:dyDescent="0.3">
      <c r="A14" s="7" t="s">
        <v>93</v>
      </c>
      <c r="B14">
        <v>-0.20956409258224717</v>
      </c>
    </row>
    <row r="15" spans="1:2" x14ac:dyDescent="0.3">
      <c r="A15" s="7" t="s">
        <v>97</v>
      </c>
      <c r="B15">
        <v>2.2455667067018901</v>
      </c>
    </row>
    <row r="16" spans="1:2" x14ac:dyDescent="0.3">
      <c r="A16" s="7" t="s">
        <v>101</v>
      </c>
      <c r="B16">
        <v>1.4232703532020747</v>
      </c>
    </row>
    <row r="17" spans="1:2" x14ac:dyDescent="0.3">
      <c r="A17" s="7" t="s">
        <v>105</v>
      </c>
      <c r="B17">
        <v>0.64359095818904954</v>
      </c>
    </row>
    <row r="18" spans="1:2" x14ac:dyDescent="0.3">
      <c r="A18" s="7" t="s">
        <v>109</v>
      </c>
      <c r="B18">
        <v>-0.53938981874158332</v>
      </c>
    </row>
    <row r="19" spans="1:2" x14ac:dyDescent="0.3">
      <c r="A19" s="7" t="s">
        <v>113</v>
      </c>
      <c r="B19">
        <v>0.52294422157633269</v>
      </c>
    </row>
    <row r="20" spans="1:2" x14ac:dyDescent="0.3">
      <c r="A20" s="6" t="s">
        <v>145</v>
      </c>
      <c r="B20">
        <v>0.54359458792921622</v>
      </c>
    </row>
    <row r="21" spans="1:2" x14ac:dyDescent="0.3">
      <c r="A21" s="7" t="s">
        <v>141</v>
      </c>
      <c r="B21">
        <v>0.36636455401735013</v>
      </c>
    </row>
    <row r="22" spans="1:2" x14ac:dyDescent="0.3">
      <c r="A22" s="7" t="s">
        <v>178</v>
      </c>
      <c r="B22">
        <v>1.1188084145320056</v>
      </c>
    </row>
    <row r="23" spans="1:2" x14ac:dyDescent="0.3">
      <c r="A23" s="7" t="s">
        <v>182</v>
      </c>
      <c r="B23">
        <v>-0.41679289513417705</v>
      </c>
    </row>
    <row r="24" spans="1:2" x14ac:dyDescent="0.3">
      <c r="A24" s="7" t="s">
        <v>186</v>
      </c>
      <c r="B24">
        <v>0.74338775485751718</v>
      </c>
    </row>
    <row r="25" spans="1:2" x14ac:dyDescent="0.3">
      <c r="A25" s="7" t="s">
        <v>190</v>
      </c>
      <c r="B25">
        <v>-0.17943016656995925</v>
      </c>
    </row>
    <row r="26" spans="1:2" x14ac:dyDescent="0.3">
      <c r="A26" s="7" t="s">
        <v>194</v>
      </c>
      <c r="B26">
        <v>0.61767741115573149</v>
      </c>
    </row>
    <row r="27" spans="1:2" x14ac:dyDescent="0.3">
      <c r="A27" s="7" t="s">
        <v>198</v>
      </c>
      <c r="B27">
        <v>1.0930046233022455</v>
      </c>
    </row>
    <row r="28" spans="1:2" x14ac:dyDescent="0.3">
      <c r="A28" s="7" t="s">
        <v>146</v>
      </c>
      <c r="B28">
        <v>1.8142296888697582</v>
      </c>
    </row>
    <row r="29" spans="1:2" x14ac:dyDescent="0.3">
      <c r="A29" s="7" t="s">
        <v>150</v>
      </c>
      <c r="B29">
        <v>-7.1596691853915484E-2</v>
      </c>
    </row>
    <row r="30" spans="1:2" x14ac:dyDescent="0.3">
      <c r="A30" s="7" t="s">
        <v>154</v>
      </c>
      <c r="B30">
        <v>0.30577482876902251</v>
      </c>
    </row>
    <row r="31" spans="1:2" x14ac:dyDescent="0.3">
      <c r="A31" s="7" t="s">
        <v>158</v>
      </c>
      <c r="B31">
        <v>0.71660086943635504</v>
      </c>
    </row>
    <row r="32" spans="1:2" x14ac:dyDescent="0.3">
      <c r="A32" s="7" t="s">
        <v>162</v>
      </c>
      <c r="B32">
        <v>0.38456165928272146</v>
      </c>
    </row>
    <row r="33" spans="1:2" x14ac:dyDescent="0.3">
      <c r="A33" s="7" t="s">
        <v>166</v>
      </c>
      <c r="B33">
        <v>0.91164163510334228</v>
      </c>
    </row>
    <row r="34" spans="1:2" x14ac:dyDescent="0.3">
      <c r="A34" s="7" t="s">
        <v>170</v>
      </c>
      <c r="B34">
        <v>-0.33438519484677687</v>
      </c>
    </row>
    <row r="35" spans="1:2" x14ac:dyDescent="0.3">
      <c r="A35" s="7" t="s">
        <v>174</v>
      </c>
      <c r="B35">
        <v>1.084072328017021</v>
      </c>
    </row>
    <row r="36" spans="1:2" x14ac:dyDescent="0.3">
      <c r="A36" s="6" t="s">
        <v>21</v>
      </c>
      <c r="B36">
        <v>0.45456145966631684</v>
      </c>
    </row>
    <row r="37" spans="1:2" x14ac:dyDescent="0.3">
      <c r="A37" s="7" t="s">
        <v>17</v>
      </c>
      <c r="B37">
        <v>0.46352749292411066</v>
      </c>
    </row>
    <row r="38" spans="1:2" x14ac:dyDescent="0.3">
      <c r="A38" s="7" t="s">
        <v>56</v>
      </c>
      <c r="B38">
        <v>0.40734683274409145</v>
      </c>
    </row>
    <row r="39" spans="1:2" x14ac:dyDescent="0.3">
      <c r="A39" s="7" t="s">
        <v>60</v>
      </c>
      <c r="B39">
        <v>-0.25247905109930902</v>
      </c>
    </row>
    <row r="40" spans="1:2" x14ac:dyDescent="0.3">
      <c r="A40" s="7" t="s">
        <v>64</v>
      </c>
      <c r="B40">
        <v>0.3690560602470212</v>
      </c>
    </row>
    <row r="41" spans="1:2" x14ac:dyDescent="0.3">
      <c r="A41" s="7" t="s">
        <v>68</v>
      </c>
      <c r="B41">
        <v>3.3498147004699526</v>
      </c>
    </row>
    <row r="42" spans="1:2" x14ac:dyDescent="0.3">
      <c r="A42" s="7" t="s">
        <v>72</v>
      </c>
      <c r="B42">
        <v>0.81146879617010592</v>
      </c>
    </row>
    <row r="43" spans="1:2" x14ac:dyDescent="0.3">
      <c r="A43" s="7" t="s">
        <v>76</v>
      </c>
      <c r="B43">
        <v>-0.55073921414194782</v>
      </c>
    </row>
    <row r="44" spans="1:2" x14ac:dyDescent="0.3">
      <c r="A44" s="7" t="s">
        <v>23</v>
      </c>
      <c r="B44">
        <v>0.25489826874508914</v>
      </c>
    </row>
    <row r="45" spans="1:2" x14ac:dyDescent="0.3">
      <c r="A45" s="7" t="s">
        <v>28</v>
      </c>
      <c r="B45">
        <v>0.68595057009486848</v>
      </c>
    </row>
    <row r="46" spans="1:2" x14ac:dyDescent="0.3">
      <c r="A46" s="7" t="s">
        <v>32</v>
      </c>
      <c r="B46">
        <v>0.79606828454142997</v>
      </c>
    </row>
    <row r="47" spans="1:2" x14ac:dyDescent="0.3">
      <c r="A47" s="7" t="s">
        <v>36</v>
      </c>
      <c r="B47">
        <v>0.42582583880267388</v>
      </c>
    </row>
    <row r="48" spans="1:2" x14ac:dyDescent="0.3">
      <c r="A48" s="7" t="s">
        <v>40</v>
      </c>
      <c r="B48">
        <v>0.390755806385503</v>
      </c>
    </row>
    <row r="49" spans="1:2" x14ac:dyDescent="0.3">
      <c r="A49" s="7" t="s">
        <v>44</v>
      </c>
      <c r="B49">
        <v>-0.61139202601329412</v>
      </c>
    </row>
    <row r="50" spans="1:2" x14ac:dyDescent="0.3">
      <c r="A50" s="7" t="s">
        <v>48</v>
      </c>
      <c r="B50">
        <v>0.57622554654037406</v>
      </c>
    </row>
    <row r="51" spans="1:2" x14ac:dyDescent="0.3">
      <c r="A51" s="7" t="s">
        <v>52</v>
      </c>
      <c r="B51">
        <v>-0.29790601141591733</v>
      </c>
    </row>
    <row r="52" spans="1:2" x14ac:dyDescent="0.3">
      <c r="A52" s="6" t="s">
        <v>206</v>
      </c>
      <c r="B52">
        <v>0.50250826234846457</v>
      </c>
    </row>
    <row r="53" spans="1:2" x14ac:dyDescent="0.3">
      <c r="A53" s="7" t="s">
        <v>202</v>
      </c>
      <c r="B53">
        <v>-0.72898466539472961</v>
      </c>
    </row>
    <row r="54" spans="1:2" x14ac:dyDescent="0.3">
      <c r="A54" s="7" t="s">
        <v>239</v>
      </c>
      <c r="B54">
        <v>0.72970725225475852</v>
      </c>
    </row>
    <row r="55" spans="1:2" x14ac:dyDescent="0.3">
      <c r="A55" s="7" t="s">
        <v>243</v>
      </c>
      <c r="B55">
        <v>1.6546701130112136</v>
      </c>
    </row>
    <row r="56" spans="1:2" x14ac:dyDescent="0.3">
      <c r="A56" s="7" t="s">
        <v>247</v>
      </c>
      <c r="B56">
        <v>-0.23952671916055424</v>
      </c>
    </row>
    <row r="57" spans="1:2" x14ac:dyDescent="0.3">
      <c r="A57" s="7" t="s">
        <v>251</v>
      </c>
      <c r="B57">
        <v>0.66412244620782168</v>
      </c>
    </row>
    <row r="58" spans="1:2" x14ac:dyDescent="0.3">
      <c r="A58" s="7" t="s">
        <v>255</v>
      </c>
      <c r="B58">
        <v>0.58272982283102692</v>
      </c>
    </row>
    <row r="59" spans="1:2" x14ac:dyDescent="0.3">
      <c r="A59" s="7" t="s">
        <v>259</v>
      </c>
      <c r="B59">
        <v>0.66163405613342663</v>
      </c>
    </row>
    <row r="60" spans="1:2" x14ac:dyDescent="0.3">
      <c r="A60" s="7" t="s">
        <v>207</v>
      </c>
      <c r="B60">
        <v>1.3475541667800686</v>
      </c>
    </row>
    <row r="61" spans="1:2" x14ac:dyDescent="0.3">
      <c r="A61" s="7" t="s">
        <v>211</v>
      </c>
      <c r="B61">
        <v>0.57793816418173161</v>
      </c>
    </row>
    <row r="62" spans="1:2" x14ac:dyDescent="0.3">
      <c r="A62" s="7" t="s">
        <v>215</v>
      </c>
      <c r="B62">
        <v>-0.33098339677163802</v>
      </c>
    </row>
    <row r="63" spans="1:2" x14ac:dyDescent="0.3">
      <c r="A63" s="7" t="s">
        <v>219</v>
      </c>
      <c r="B63">
        <v>0.83041416010220881</v>
      </c>
    </row>
    <row r="64" spans="1:2" x14ac:dyDescent="0.3">
      <c r="A64" s="7" t="s">
        <v>223</v>
      </c>
      <c r="B64">
        <v>0.60045892388204325</v>
      </c>
    </row>
    <row r="65" spans="1:2" x14ac:dyDescent="0.3">
      <c r="A65" s="7" t="s">
        <v>227</v>
      </c>
      <c r="B65">
        <v>0.71094693671276654</v>
      </c>
    </row>
    <row r="66" spans="1:2" x14ac:dyDescent="0.3">
      <c r="A66" s="7" t="s">
        <v>231</v>
      </c>
      <c r="B66">
        <v>-0.15736979056747447</v>
      </c>
    </row>
    <row r="67" spans="1:2" x14ac:dyDescent="0.3">
      <c r="A67" s="7" t="s">
        <v>235</v>
      </c>
      <c r="B67">
        <v>0.63431246502429839</v>
      </c>
    </row>
    <row r="68" spans="1:2" x14ac:dyDescent="0.3">
      <c r="A68" s="6" t="s">
        <v>269</v>
      </c>
      <c r="B68">
        <v>0.51767655727240747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5FB0A-B380-4CFC-9451-FA5CF0B89B01}">
  <dimension ref="A3:B9"/>
  <sheetViews>
    <sheetView topLeftCell="A3" workbookViewId="0">
      <selection activeCell="E29" sqref="E29"/>
    </sheetView>
  </sheetViews>
  <sheetFormatPr defaultRowHeight="14.4" x14ac:dyDescent="0.3"/>
  <cols>
    <col min="1" max="1" width="14.33203125" bestFit="1" customWidth="1"/>
    <col min="2" max="2" width="19.44140625" bestFit="1" customWidth="1"/>
  </cols>
  <sheetData>
    <row r="3" spans="1:2" x14ac:dyDescent="0.3">
      <c r="A3" s="5" t="s">
        <v>268</v>
      </c>
      <c r="B3" t="s">
        <v>286</v>
      </c>
    </row>
    <row r="4" spans="1:2" x14ac:dyDescent="0.3">
      <c r="A4" s="6" t="s">
        <v>397</v>
      </c>
      <c r="B4" s="11">
        <v>0.89216044791710369</v>
      </c>
    </row>
    <row r="5" spans="1:2" x14ac:dyDescent="0.3">
      <c r="A5" s="6" t="s">
        <v>398</v>
      </c>
      <c r="B5" s="11">
        <v>0.35749741904032578</v>
      </c>
    </row>
    <row r="6" spans="1:2" x14ac:dyDescent="0.3">
      <c r="A6" s="6" t="s">
        <v>399</v>
      </c>
      <c r="B6" s="11">
        <v>0.40714805064980292</v>
      </c>
    </row>
    <row r="7" spans="1:2" x14ac:dyDescent="0.3">
      <c r="A7" s="6" t="s">
        <v>400</v>
      </c>
      <c r="B7" s="11">
        <v>0.39452500346994762</v>
      </c>
    </row>
    <row r="8" spans="1:2" x14ac:dyDescent="0.3">
      <c r="A8" s="6" t="s">
        <v>401</v>
      </c>
      <c r="B8" s="11">
        <v>1.8142296888697582</v>
      </c>
    </row>
    <row r="9" spans="1:2" x14ac:dyDescent="0.3">
      <c r="A9" s="6" t="s">
        <v>269</v>
      </c>
      <c r="B9" s="11">
        <v>0.51767655727240736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BDCC-9892-4C1B-B974-5E2D1A04E056}">
  <dimension ref="A1:AB61"/>
  <sheetViews>
    <sheetView zoomScale="77" zoomScaleNormal="73" workbookViewId="0">
      <selection activeCell="AB18" sqref="AB18"/>
    </sheetView>
  </sheetViews>
  <sheetFormatPr defaultRowHeight="14.4" x14ac:dyDescent="0.3"/>
  <cols>
    <col min="1" max="1" width="15.33203125" customWidth="1"/>
    <col min="2" max="2" width="50.6640625" customWidth="1"/>
    <col min="3" max="3" width="15.77734375" customWidth="1"/>
    <col min="4" max="4" width="15.6640625" customWidth="1"/>
    <col min="5" max="5" width="14.44140625" customWidth="1"/>
    <col min="6" max="8" width="11" customWidth="1"/>
    <col min="9" max="9" width="13.5546875" customWidth="1"/>
    <col min="10" max="10" width="10.33203125" customWidth="1"/>
    <col min="11" max="11" width="17.21875" customWidth="1"/>
    <col min="12" max="12" width="9" customWidth="1"/>
    <col min="18" max="18" width="11.5546875" customWidth="1"/>
    <col min="19" max="19" width="31.88671875" customWidth="1"/>
    <col min="20" max="20" width="25.21875" customWidth="1"/>
    <col min="21" max="21" width="26.109375" customWidth="1"/>
  </cols>
  <sheetData>
    <row r="1" spans="1:21" x14ac:dyDescent="0.3">
      <c r="A1" t="s">
        <v>4</v>
      </c>
      <c r="B1" t="s">
        <v>5</v>
      </c>
      <c r="C1" t="s">
        <v>6</v>
      </c>
      <c r="D1" t="s">
        <v>7</v>
      </c>
      <c r="E1" t="s">
        <v>8</v>
      </c>
      <c r="F1" t="s">
        <v>9</v>
      </c>
      <c r="G1" t="s">
        <v>10</v>
      </c>
      <c r="H1" t="s">
        <v>11</v>
      </c>
      <c r="I1" t="s">
        <v>12</v>
      </c>
      <c r="J1" t="s">
        <v>13</v>
      </c>
      <c r="K1" t="s">
        <v>14</v>
      </c>
      <c r="L1" t="s">
        <v>15</v>
      </c>
      <c r="M1" t="s">
        <v>274</v>
      </c>
      <c r="N1" t="s">
        <v>275</v>
      </c>
      <c r="O1" t="s">
        <v>276</v>
      </c>
      <c r="P1" t="s">
        <v>277</v>
      </c>
      <c r="Q1" t="s">
        <v>278</v>
      </c>
      <c r="R1" t="s">
        <v>16</v>
      </c>
      <c r="S1" t="s">
        <v>394</v>
      </c>
      <c r="T1" t="s">
        <v>395</v>
      </c>
      <c r="U1" t="s">
        <v>396</v>
      </c>
    </row>
    <row r="2" spans="1:21" x14ac:dyDescent="0.3">
      <c r="A2" t="s">
        <v>80</v>
      </c>
      <c r="B2" t="s">
        <v>81</v>
      </c>
      <c r="C2" t="s">
        <v>82</v>
      </c>
      <c r="D2" t="s">
        <v>83</v>
      </c>
      <c r="E2" t="s">
        <v>84</v>
      </c>
      <c r="F2" t="s">
        <v>22</v>
      </c>
      <c r="G2" t="s">
        <v>22</v>
      </c>
      <c r="H2" t="s">
        <v>27</v>
      </c>
      <c r="I2" t="s">
        <v>27</v>
      </c>
      <c r="J2" t="s">
        <v>27</v>
      </c>
      <c r="K2" t="s">
        <v>27</v>
      </c>
      <c r="L2" t="s">
        <v>27</v>
      </c>
      <c r="M2">
        <v>3501</v>
      </c>
      <c r="N2">
        <v>7079</v>
      </c>
      <c r="O2">
        <v>7438</v>
      </c>
      <c r="P2">
        <v>7443</v>
      </c>
      <c r="Q2">
        <v>9225</v>
      </c>
      <c r="R2">
        <v>0.27407081068210992</v>
      </c>
      <c r="S2" t="s">
        <v>287</v>
      </c>
      <c r="T2" t="s">
        <v>288</v>
      </c>
      <c r="U2" t="str">
        <f>TRIM(LEFT(Table6[[#This Row],[City]], FIND(" NY", Table6[[#This Row],[City]]) - 1)) &amp; " NY"</f>
        <v>New York NY</v>
      </c>
    </row>
    <row r="3" spans="1:21" x14ac:dyDescent="0.3">
      <c r="A3" t="s">
        <v>117</v>
      </c>
      <c r="B3" t="s">
        <v>118</v>
      </c>
      <c r="C3" t="s">
        <v>119</v>
      </c>
      <c r="D3" t="s">
        <v>120</v>
      </c>
      <c r="E3" t="s">
        <v>84</v>
      </c>
      <c r="F3" t="s">
        <v>22</v>
      </c>
      <c r="G3" t="s">
        <v>22</v>
      </c>
      <c r="H3" t="s">
        <v>27</v>
      </c>
      <c r="I3" t="s">
        <v>22</v>
      </c>
      <c r="J3" t="s">
        <v>22</v>
      </c>
      <c r="K3" t="s">
        <v>22</v>
      </c>
      <c r="L3" t="s">
        <v>27</v>
      </c>
      <c r="M3">
        <v>570</v>
      </c>
      <c r="N3">
        <v>1322</v>
      </c>
      <c r="O3">
        <v>7279</v>
      </c>
      <c r="P3">
        <v>8443</v>
      </c>
      <c r="Q3">
        <v>9571</v>
      </c>
      <c r="R3">
        <v>1.0242801438529217</v>
      </c>
      <c r="S3" t="s">
        <v>289</v>
      </c>
      <c r="T3" t="s">
        <v>290</v>
      </c>
      <c r="U3" t="str">
        <f>TRIM(LEFT(Table6[[#This Row],[City]], FIND(" NY", Table6[[#This Row],[City]]) - 1)) &amp; " NY"</f>
        <v>New York NY</v>
      </c>
    </row>
    <row r="4" spans="1:21" x14ac:dyDescent="0.3">
      <c r="A4" t="s">
        <v>121</v>
      </c>
      <c r="B4" t="s">
        <v>122</v>
      </c>
      <c r="C4" t="s">
        <v>123</v>
      </c>
      <c r="D4" t="s">
        <v>124</v>
      </c>
      <c r="E4" t="s">
        <v>84</v>
      </c>
      <c r="F4" t="s">
        <v>22</v>
      </c>
      <c r="G4" t="s">
        <v>27</v>
      </c>
      <c r="H4" t="s">
        <v>27</v>
      </c>
      <c r="I4" t="s">
        <v>27</v>
      </c>
      <c r="J4" t="s">
        <v>22</v>
      </c>
      <c r="K4" t="s">
        <v>27</v>
      </c>
      <c r="L4" t="s">
        <v>27</v>
      </c>
      <c r="M4">
        <v>6156</v>
      </c>
      <c r="N4">
        <v>6110</v>
      </c>
      <c r="O4">
        <v>5791</v>
      </c>
      <c r="P4">
        <v>1759</v>
      </c>
      <c r="Q4">
        <v>969</v>
      </c>
      <c r="R4">
        <v>-0.37012221518144006</v>
      </c>
      <c r="S4" t="s">
        <v>291</v>
      </c>
      <c r="T4" t="s">
        <v>292</v>
      </c>
      <c r="U4" t="str">
        <f>TRIM(LEFT(Table6[[#This Row],[City]], FIND(" NY", Table6[[#This Row],[City]]) - 1)) &amp; " NY"</f>
        <v>Brooklyn NY</v>
      </c>
    </row>
    <row r="5" spans="1:21" x14ac:dyDescent="0.3">
      <c r="A5" t="s">
        <v>125</v>
      </c>
      <c r="B5" t="s">
        <v>126</v>
      </c>
      <c r="C5" t="s">
        <v>127</v>
      </c>
      <c r="D5" t="s">
        <v>128</v>
      </c>
      <c r="E5" t="s">
        <v>84</v>
      </c>
      <c r="F5" t="s">
        <v>22</v>
      </c>
      <c r="G5" t="s">
        <v>22</v>
      </c>
      <c r="H5" t="s">
        <v>27</v>
      </c>
      <c r="I5" t="s">
        <v>22</v>
      </c>
      <c r="J5" t="s">
        <v>22</v>
      </c>
      <c r="K5" t="s">
        <v>22</v>
      </c>
      <c r="L5" t="s">
        <v>27</v>
      </c>
      <c r="M5">
        <v>209</v>
      </c>
      <c r="N5">
        <v>621</v>
      </c>
      <c r="O5">
        <v>3098</v>
      </c>
      <c r="P5">
        <v>7118</v>
      </c>
      <c r="Q5">
        <v>8433</v>
      </c>
      <c r="R5">
        <v>1.5203389637502625</v>
      </c>
      <c r="S5" t="s">
        <v>293</v>
      </c>
      <c r="T5" t="s">
        <v>294</v>
      </c>
      <c r="U5" t="str">
        <f>TRIM(LEFT(Table6[[#This Row],[City]], FIND(" NY", Table6[[#This Row],[City]]) - 1)) &amp; " NY"</f>
        <v>Bronx NY</v>
      </c>
    </row>
    <row r="6" spans="1:21" x14ac:dyDescent="0.3">
      <c r="A6" t="s">
        <v>129</v>
      </c>
      <c r="B6" t="s">
        <v>130</v>
      </c>
      <c r="C6" t="s">
        <v>131</v>
      </c>
      <c r="D6" t="s">
        <v>132</v>
      </c>
      <c r="E6" t="s">
        <v>84</v>
      </c>
      <c r="F6" t="s">
        <v>22</v>
      </c>
      <c r="G6" t="s">
        <v>22</v>
      </c>
      <c r="H6" t="s">
        <v>27</v>
      </c>
      <c r="I6" t="s">
        <v>27</v>
      </c>
      <c r="J6" t="s">
        <v>27</v>
      </c>
      <c r="K6" t="s">
        <v>27</v>
      </c>
      <c r="L6" t="s">
        <v>27</v>
      </c>
      <c r="M6">
        <v>6309</v>
      </c>
      <c r="N6">
        <v>6227</v>
      </c>
      <c r="O6">
        <v>5123</v>
      </c>
      <c r="P6">
        <v>4968</v>
      </c>
      <c r="Q6">
        <v>3857</v>
      </c>
      <c r="R6">
        <v>-0.11575568185753915</v>
      </c>
      <c r="S6" t="s">
        <v>295</v>
      </c>
      <c r="T6" t="s">
        <v>333</v>
      </c>
      <c r="U6" t="str">
        <f>TRIM(LEFT(Table6[[#This Row],[City]], FIND(" NY", Table6[[#This Row],[City]]) - 1)) &amp; " NY"</f>
        <v>Staten Island NY</v>
      </c>
    </row>
    <row r="7" spans="1:21" x14ac:dyDescent="0.3">
      <c r="A7" t="s">
        <v>133</v>
      </c>
      <c r="B7" t="s">
        <v>134</v>
      </c>
      <c r="C7" t="s">
        <v>135</v>
      </c>
      <c r="D7" t="s">
        <v>136</v>
      </c>
      <c r="E7" t="s">
        <v>84</v>
      </c>
      <c r="F7" t="s">
        <v>22</v>
      </c>
      <c r="G7" t="s">
        <v>22</v>
      </c>
      <c r="H7" t="s">
        <v>27</v>
      </c>
      <c r="I7" t="s">
        <v>22</v>
      </c>
      <c r="J7" t="s">
        <v>27</v>
      </c>
      <c r="K7" t="s">
        <v>22</v>
      </c>
      <c r="L7" t="s">
        <v>27</v>
      </c>
      <c r="M7">
        <v>712</v>
      </c>
      <c r="N7">
        <v>4182</v>
      </c>
      <c r="O7">
        <v>6087</v>
      </c>
      <c r="P7">
        <v>7494</v>
      </c>
      <c r="Q7">
        <v>8599</v>
      </c>
      <c r="R7">
        <v>0.86419779018759768</v>
      </c>
      <c r="S7" t="s">
        <v>296</v>
      </c>
      <c r="T7" t="s">
        <v>297</v>
      </c>
      <c r="U7" t="str">
        <f>TRIM(LEFT(Table6[[#This Row],[City]], FIND(" NY", Table6[[#This Row],[City]]) - 1)) &amp; " NY"</f>
        <v>New York NY</v>
      </c>
    </row>
    <row r="8" spans="1:21" x14ac:dyDescent="0.3">
      <c r="A8" t="s">
        <v>137</v>
      </c>
      <c r="B8" t="s">
        <v>138</v>
      </c>
      <c r="C8" t="s">
        <v>139</v>
      </c>
      <c r="D8" t="s">
        <v>140</v>
      </c>
      <c r="E8" t="s">
        <v>84</v>
      </c>
      <c r="F8" t="s">
        <v>22</v>
      </c>
      <c r="G8" t="s">
        <v>22</v>
      </c>
      <c r="H8" t="s">
        <v>27</v>
      </c>
      <c r="I8" t="s">
        <v>27</v>
      </c>
      <c r="J8" t="s">
        <v>27</v>
      </c>
      <c r="K8" t="s">
        <v>27</v>
      </c>
      <c r="L8" t="s">
        <v>27</v>
      </c>
      <c r="M8">
        <v>2390</v>
      </c>
      <c r="N8">
        <v>2415</v>
      </c>
      <c r="O8">
        <v>3461</v>
      </c>
      <c r="P8">
        <v>3850</v>
      </c>
      <c r="Q8">
        <v>4657</v>
      </c>
      <c r="R8">
        <v>0.18148193130433588</v>
      </c>
      <c r="S8" t="s">
        <v>298</v>
      </c>
      <c r="T8" t="s">
        <v>299</v>
      </c>
      <c r="U8" t="str">
        <f>TRIM(LEFT(Table6[[#This Row],[City]], FIND(" NY", Table6[[#This Row],[City]]) - 1)) &amp; " NY"</f>
        <v>Brooklyn NY</v>
      </c>
    </row>
    <row r="9" spans="1:21" x14ac:dyDescent="0.3">
      <c r="A9" t="s">
        <v>85</v>
      </c>
      <c r="B9" t="s">
        <v>86</v>
      </c>
      <c r="C9" t="s">
        <v>87</v>
      </c>
      <c r="D9" t="s">
        <v>88</v>
      </c>
      <c r="E9" t="s">
        <v>84</v>
      </c>
      <c r="F9" t="s">
        <v>22</v>
      </c>
      <c r="G9" t="s">
        <v>22</v>
      </c>
      <c r="H9" t="s">
        <v>27</v>
      </c>
      <c r="I9" t="s">
        <v>27</v>
      </c>
      <c r="J9" t="s">
        <v>27</v>
      </c>
      <c r="K9" t="s">
        <v>27</v>
      </c>
      <c r="L9" t="s">
        <v>27</v>
      </c>
      <c r="M9">
        <v>3916</v>
      </c>
      <c r="N9">
        <v>4218</v>
      </c>
      <c r="O9">
        <v>5072</v>
      </c>
      <c r="P9">
        <v>5201</v>
      </c>
      <c r="Q9">
        <v>7588</v>
      </c>
      <c r="R9">
        <v>0.17983468576187267</v>
      </c>
      <c r="S9" t="s">
        <v>300</v>
      </c>
      <c r="T9" t="s">
        <v>301</v>
      </c>
      <c r="U9" t="str">
        <f>TRIM(LEFT(Table6[[#This Row],[City]], FIND(" NY", Table6[[#This Row],[City]]) - 1)) &amp; " NY"</f>
        <v>Brooklyn NY</v>
      </c>
    </row>
    <row r="10" spans="1:21" x14ac:dyDescent="0.3">
      <c r="A10" t="s">
        <v>89</v>
      </c>
      <c r="B10" t="s">
        <v>90</v>
      </c>
      <c r="C10" t="s">
        <v>91</v>
      </c>
      <c r="D10" t="s">
        <v>92</v>
      </c>
      <c r="E10" t="s">
        <v>84</v>
      </c>
      <c r="F10" t="s">
        <v>22</v>
      </c>
      <c r="G10" t="s">
        <v>22</v>
      </c>
      <c r="H10" t="s">
        <v>27</v>
      </c>
      <c r="I10" t="s">
        <v>22</v>
      </c>
      <c r="J10" t="s">
        <v>27</v>
      </c>
      <c r="K10" t="s">
        <v>22</v>
      </c>
      <c r="L10" t="s">
        <v>27</v>
      </c>
      <c r="M10">
        <v>700</v>
      </c>
      <c r="N10">
        <v>5721</v>
      </c>
      <c r="O10">
        <v>6247</v>
      </c>
      <c r="P10">
        <v>8495</v>
      </c>
      <c r="Q10">
        <v>9236</v>
      </c>
      <c r="R10">
        <v>0.90588403033885334</v>
      </c>
      <c r="S10" t="s">
        <v>302</v>
      </c>
      <c r="T10" t="s">
        <v>303</v>
      </c>
      <c r="U10" t="str">
        <f>TRIM(LEFT(Table6[[#This Row],[City]], FIND(" NY", Table6[[#This Row],[City]]) - 1)) &amp; " NY"</f>
        <v>Bronx NY</v>
      </c>
    </row>
    <row r="11" spans="1:21" x14ac:dyDescent="0.3">
      <c r="A11" t="s">
        <v>93</v>
      </c>
      <c r="B11" t="s">
        <v>94</v>
      </c>
      <c r="C11" t="s">
        <v>95</v>
      </c>
      <c r="D11" t="s">
        <v>96</v>
      </c>
      <c r="E11" t="s">
        <v>84</v>
      </c>
      <c r="F11" t="s">
        <v>22</v>
      </c>
      <c r="G11" t="s">
        <v>22</v>
      </c>
      <c r="H11" t="s">
        <v>27</v>
      </c>
      <c r="I11" t="s">
        <v>27</v>
      </c>
      <c r="J11" t="s">
        <v>27</v>
      </c>
      <c r="K11" t="s">
        <v>27</v>
      </c>
      <c r="L11" t="s">
        <v>27</v>
      </c>
      <c r="M11">
        <v>9773</v>
      </c>
      <c r="N11">
        <v>9179</v>
      </c>
      <c r="O11">
        <v>8390</v>
      </c>
      <c r="P11">
        <v>8256</v>
      </c>
      <c r="Q11">
        <v>3815</v>
      </c>
      <c r="R11">
        <v>-0.20956409258224717</v>
      </c>
      <c r="S11" t="s">
        <v>304</v>
      </c>
      <c r="T11" t="s">
        <v>305</v>
      </c>
      <c r="U11" t="str">
        <f>TRIM(LEFT(Table6[[#This Row],[City]], FIND(" NY", Table6[[#This Row],[City]]) - 1)) &amp; " NY"</f>
        <v>New York NY</v>
      </c>
    </row>
    <row r="12" spans="1:21" x14ac:dyDescent="0.3">
      <c r="A12" t="s">
        <v>97</v>
      </c>
      <c r="B12" t="s">
        <v>98</v>
      </c>
      <c r="C12" t="s">
        <v>99</v>
      </c>
      <c r="D12" t="s">
        <v>100</v>
      </c>
      <c r="E12" t="s">
        <v>84</v>
      </c>
      <c r="F12" t="s">
        <v>22</v>
      </c>
      <c r="G12" t="s">
        <v>22</v>
      </c>
      <c r="H12" t="s">
        <v>27</v>
      </c>
      <c r="I12" t="s">
        <v>22</v>
      </c>
      <c r="J12" t="s">
        <v>27</v>
      </c>
      <c r="K12" t="s">
        <v>22</v>
      </c>
      <c r="L12" t="s">
        <v>27</v>
      </c>
      <c r="M12">
        <v>73</v>
      </c>
      <c r="N12">
        <v>3485</v>
      </c>
      <c r="O12">
        <v>4592</v>
      </c>
      <c r="P12">
        <v>5143</v>
      </c>
      <c r="Q12">
        <v>8100</v>
      </c>
      <c r="R12">
        <v>2.2455667067018901</v>
      </c>
      <c r="S12" t="s">
        <v>306</v>
      </c>
      <c r="T12" t="s">
        <v>307</v>
      </c>
      <c r="U12" t="str">
        <f>TRIM(LEFT(Table6[[#This Row],[City]], FIND(" NY", Table6[[#This Row],[City]]) - 1)) &amp; " NY"</f>
        <v>Bronx NY</v>
      </c>
    </row>
    <row r="13" spans="1:21" x14ac:dyDescent="0.3">
      <c r="A13" t="s">
        <v>101</v>
      </c>
      <c r="B13" t="s">
        <v>102</v>
      </c>
      <c r="C13" t="s">
        <v>103</v>
      </c>
      <c r="D13" t="s">
        <v>104</v>
      </c>
      <c r="E13" t="s">
        <v>84</v>
      </c>
      <c r="F13" t="s">
        <v>22</v>
      </c>
      <c r="G13" t="s">
        <v>22</v>
      </c>
      <c r="H13" t="s">
        <v>27</v>
      </c>
      <c r="I13" t="s">
        <v>22</v>
      </c>
      <c r="J13" t="s">
        <v>27</v>
      </c>
      <c r="K13" t="s">
        <v>22</v>
      </c>
      <c r="L13" t="s">
        <v>27</v>
      </c>
      <c r="M13">
        <v>238</v>
      </c>
      <c r="N13">
        <v>1235</v>
      </c>
      <c r="O13">
        <v>1822</v>
      </c>
      <c r="P13">
        <v>7074</v>
      </c>
      <c r="Q13">
        <v>8207</v>
      </c>
      <c r="R13">
        <v>1.4232703532020747</v>
      </c>
      <c r="S13" t="s">
        <v>308</v>
      </c>
      <c r="T13" t="s">
        <v>309</v>
      </c>
      <c r="U13" t="str">
        <f>TRIM(LEFT(Table6[[#This Row],[City]], FIND(" NY", Table6[[#This Row],[City]]) - 1)) &amp; " NY"</f>
        <v>New York NY</v>
      </c>
    </row>
    <row r="14" spans="1:21" x14ac:dyDescent="0.3">
      <c r="A14" t="s">
        <v>105</v>
      </c>
      <c r="B14" t="s">
        <v>106</v>
      </c>
      <c r="C14" t="s">
        <v>107</v>
      </c>
      <c r="D14" t="s">
        <v>108</v>
      </c>
      <c r="E14" t="s">
        <v>84</v>
      </c>
      <c r="F14" t="s">
        <v>22</v>
      </c>
      <c r="G14" t="s">
        <v>22</v>
      </c>
      <c r="H14" t="s">
        <v>27</v>
      </c>
      <c r="I14" t="s">
        <v>22</v>
      </c>
      <c r="J14" t="s">
        <v>27</v>
      </c>
      <c r="K14" t="s">
        <v>22</v>
      </c>
      <c r="L14" t="s">
        <v>27</v>
      </c>
      <c r="M14">
        <v>1368</v>
      </c>
      <c r="N14">
        <v>3447</v>
      </c>
      <c r="O14">
        <v>4535</v>
      </c>
      <c r="P14">
        <v>5476</v>
      </c>
      <c r="Q14">
        <v>9983</v>
      </c>
      <c r="R14">
        <v>0.64359095818904954</v>
      </c>
      <c r="S14" t="s">
        <v>310</v>
      </c>
      <c r="T14" t="s">
        <v>311</v>
      </c>
      <c r="U14" t="str">
        <f>TRIM(LEFT(Table6[[#This Row],[City]], FIND(" NY", Table6[[#This Row],[City]]) - 1)) &amp; " NY"</f>
        <v>Bronx NY</v>
      </c>
    </row>
    <row r="15" spans="1:21" x14ac:dyDescent="0.3">
      <c r="A15" t="s">
        <v>109</v>
      </c>
      <c r="B15" t="s">
        <v>110</v>
      </c>
      <c r="C15" t="s">
        <v>111</v>
      </c>
      <c r="D15" t="s">
        <v>112</v>
      </c>
      <c r="E15" t="s">
        <v>84</v>
      </c>
      <c r="F15" t="s">
        <v>22</v>
      </c>
      <c r="G15" t="s">
        <v>27</v>
      </c>
      <c r="H15" t="s">
        <v>27</v>
      </c>
      <c r="I15" t="s">
        <v>27</v>
      </c>
      <c r="J15" t="s">
        <v>22</v>
      </c>
      <c r="K15" t="s">
        <v>27</v>
      </c>
      <c r="L15" t="s">
        <v>27</v>
      </c>
      <c r="M15">
        <v>8331</v>
      </c>
      <c r="N15">
        <v>7667</v>
      </c>
      <c r="O15">
        <v>5952</v>
      </c>
      <c r="P15">
        <v>1998</v>
      </c>
      <c r="Q15">
        <v>375</v>
      </c>
      <c r="R15">
        <v>-0.53938981874158332</v>
      </c>
      <c r="S15" t="s">
        <v>312</v>
      </c>
      <c r="T15" t="s">
        <v>313</v>
      </c>
      <c r="U15" t="str">
        <f>TRIM(LEFT(Table6[[#This Row],[City]], FIND(" NY", Table6[[#This Row],[City]]) - 1)) &amp; " NY"</f>
        <v>New York NY</v>
      </c>
    </row>
    <row r="16" spans="1:21" x14ac:dyDescent="0.3">
      <c r="A16" t="s">
        <v>113</v>
      </c>
      <c r="B16" t="s">
        <v>114</v>
      </c>
      <c r="C16" t="s">
        <v>115</v>
      </c>
      <c r="D16" t="s">
        <v>116</v>
      </c>
      <c r="E16" t="s">
        <v>84</v>
      </c>
      <c r="F16" t="s">
        <v>22</v>
      </c>
      <c r="G16" t="s">
        <v>22</v>
      </c>
      <c r="H16" t="s">
        <v>27</v>
      </c>
      <c r="I16" t="s">
        <v>22</v>
      </c>
      <c r="J16" t="s">
        <v>22</v>
      </c>
      <c r="K16" t="s">
        <v>22</v>
      </c>
      <c r="L16" t="s">
        <v>27</v>
      </c>
      <c r="M16">
        <v>1779</v>
      </c>
      <c r="N16">
        <v>2124</v>
      </c>
      <c r="O16">
        <v>2844</v>
      </c>
      <c r="P16">
        <v>6877</v>
      </c>
      <c r="Q16">
        <v>9570</v>
      </c>
      <c r="R16">
        <v>0.52294422157633269</v>
      </c>
      <c r="S16" t="s">
        <v>314</v>
      </c>
      <c r="T16" t="s">
        <v>315</v>
      </c>
      <c r="U16" t="str">
        <f>TRIM(LEFT(Table6[[#This Row],[City]], FIND(" NY", Table6[[#This Row],[City]]) - 1)) &amp; " NY"</f>
        <v>Bronx NY</v>
      </c>
    </row>
    <row r="17" spans="1:28" x14ac:dyDescent="0.3">
      <c r="A17" t="s">
        <v>141</v>
      </c>
      <c r="B17" t="s">
        <v>142</v>
      </c>
      <c r="C17" t="s">
        <v>143</v>
      </c>
      <c r="D17" t="s">
        <v>144</v>
      </c>
      <c r="E17" t="s">
        <v>145</v>
      </c>
      <c r="F17" t="s">
        <v>22</v>
      </c>
      <c r="G17" t="s">
        <v>22</v>
      </c>
      <c r="H17" t="s">
        <v>22</v>
      </c>
      <c r="I17" t="s">
        <v>27</v>
      </c>
      <c r="J17" t="s">
        <v>27</v>
      </c>
      <c r="K17" t="s">
        <v>22</v>
      </c>
      <c r="L17" t="s">
        <v>27</v>
      </c>
      <c r="M17">
        <v>2519</v>
      </c>
      <c r="N17">
        <v>3938</v>
      </c>
      <c r="O17">
        <v>5190</v>
      </c>
      <c r="P17">
        <v>8203</v>
      </c>
      <c r="Q17">
        <v>8780</v>
      </c>
      <c r="R17">
        <v>0.36636455401735013</v>
      </c>
      <c r="S17" t="s">
        <v>316</v>
      </c>
      <c r="T17" t="s">
        <v>317</v>
      </c>
      <c r="U17" t="str">
        <f>TRIM(LEFT(Table6[[#This Row],[City]], FIND(" NY", Table6[[#This Row],[City]]) - 1)) &amp; " NY"</f>
        <v>Brooklyn NY</v>
      </c>
      <c r="AB17">
        <f>SUM(Table6[2017])</f>
        <v>189976</v>
      </c>
    </row>
    <row r="18" spans="1:28" x14ac:dyDescent="0.3">
      <c r="A18" t="s">
        <v>178</v>
      </c>
      <c r="B18" t="s">
        <v>179</v>
      </c>
      <c r="C18" t="s">
        <v>180</v>
      </c>
      <c r="D18" t="s">
        <v>181</v>
      </c>
      <c r="E18" t="s">
        <v>145</v>
      </c>
      <c r="F18" t="s">
        <v>22</v>
      </c>
      <c r="G18" t="s">
        <v>22</v>
      </c>
      <c r="H18" t="s">
        <v>22</v>
      </c>
      <c r="I18" t="s">
        <v>22</v>
      </c>
      <c r="J18" t="s">
        <v>22</v>
      </c>
      <c r="K18" t="s">
        <v>22</v>
      </c>
      <c r="L18" t="s">
        <v>22</v>
      </c>
      <c r="M18">
        <v>376</v>
      </c>
      <c r="N18">
        <v>889</v>
      </c>
      <c r="O18">
        <v>4373</v>
      </c>
      <c r="P18">
        <v>6803</v>
      </c>
      <c r="Q18">
        <v>7578</v>
      </c>
      <c r="R18">
        <v>1.1188084145320056</v>
      </c>
      <c r="S18" t="s">
        <v>318</v>
      </c>
      <c r="T18" t="s">
        <v>315</v>
      </c>
      <c r="U18" t="str">
        <f>TRIM(LEFT(Table6[[#This Row],[City]], FIND(" NY", Table6[[#This Row],[City]]) - 1)) &amp; " NY"</f>
        <v>Bronx NY</v>
      </c>
    </row>
    <row r="19" spans="1:28" x14ac:dyDescent="0.3">
      <c r="A19" t="s">
        <v>182</v>
      </c>
      <c r="B19" t="s">
        <v>183</v>
      </c>
      <c r="C19" t="s">
        <v>184</v>
      </c>
      <c r="D19" t="s">
        <v>185</v>
      </c>
      <c r="E19" t="s">
        <v>145</v>
      </c>
      <c r="F19" t="s">
        <v>22</v>
      </c>
      <c r="G19" t="s">
        <v>27</v>
      </c>
      <c r="H19" t="s">
        <v>27</v>
      </c>
      <c r="I19" t="s">
        <v>27</v>
      </c>
      <c r="J19" t="s">
        <v>27</v>
      </c>
      <c r="K19" t="s">
        <v>22</v>
      </c>
      <c r="L19" t="s">
        <v>22</v>
      </c>
      <c r="M19">
        <v>7840</v>
      </c>
      <c r="N19">
        <v>5804</v>
      </c>
      <c r="O19">
        <v>4259</v>
      </c>
      <c r="P19">
        <v>4243</v>
      </c>
      <c r="Q19">
        <v>907</v>
      </c>
      <c r="R19">
        <v>-0.41679289513417705</v>
      </c>
      <c r="S19" t="s">
        <v>319</v>
      </c>
      <c r="T19" t="s">
        <v>290</v>
      </c>
      <c r="U19" t="str">
        <f>TRIM(LEFT(Table6[[#This Row],[City]], FIND(" NY", Table6[[#This Row],[City]]) - 1)) &amp; " NY"</f>
        <v>New York NY</v>
      </c>
    </row>
    <row r="20" spans="1:28" x14ac:dyDescent="0.3">
      <c r="A20" t="s">
        <v>186</v>
      </c>
      <c r="B20" t="s">
        <v>187</v>
      </c>
      <c r="C20" t="s">
        <v>188</v>
      </c>
      <c r="D20" t="s">
        <v>189</v>
      </c>
      <c r="E20" t="s">
        <v>145</v>
      </c>
      <c r="F20" t="s">
        <v>22</v>
      </c>
      <c r="G20" t="s">
        <v>22</v>
      </c>
      <c r="H20" t="s">
        <v>22</v>
      </c>
      <c r="I20" t="s">
        <v>22</v>
      </c>
      <c r="J20" t="s">
        <v>22</v>
      </c>
      <c r="K20" t="s">
        <v>22</v>
      </c>
      <c r="L20" t="s">
        <v>22</v>
      </c>
      <c r="M20">
        <v>1038</v>
      </c>
      <c r="N20">
        <v>3615</v>
      </c>
      <c r="O20">
        <v>3712</v>
      </c>
      <c r="P20">
        <v>5819</v>
      </c>
      <c r="Q20">
        <v>9589</v>
      </c>
      <c r="R20">
        <v>0.74338775485751718</v>
      </c>
      <c r="S20" t="s">
        <v>320</v>
      </c>
      <c r="T20" t="s">
        <v>321</v>
      </c>
      <c r="U20" t="str">
        <f>TRIM(LEFT(Table6[[#This Row],[City]], FIND(" NY", Table6[[#This Row],[City]]) - 1)) &amp; " NY"</f>
        <v>Brooklyn NY</v>
      </c>
    </row>
    <row r="21" spans="1:28" x14ac:dyDescent="0.3">
      <c r="A21" t="s">
        <v>190</v>
      </c>
      <c r="B21" t="s">
        <v>191</v>
      </c>
      <c r="C21" t="s">
        <v>192</v>
      </c>
      <c r="D21" t="s">
        <v>193</v>
      </c>
      <c r="E21" t="s">
        <v>145</v>
      </c>
      <c r="F21" t="s">
        <v>22</v>
      </c>
      <c r="G21" t="s">
        <v>22</v>
      </c>
      <c r="H21" t="s">
        <v>27</v>
      </c>
      <c r="I21" t="s">
        <v>27</v>
      </c>
      <c r="J21" t="s">
        <v>27</v>
      </c>
      <c r="K21" t="s">
        <v>27</v>
      </c>
      <c r="L21" t="s">
        <v>27</v>
      </c>
      <c r="M21">
        <v>8891</v>
      </c>
      <c r="N21">
        <v>5952</v>
      </c>
      <c r="O21">
        <v>5914</v>
      </c>
      <c r="P21">
        <v>5405</v>
      </c>
      <c r="Q21">
        <v>4031</v>
      </c>
      <c r="R21">
        <v>-0.17943016656995925</v>
      </c>
      <c r="S21" t="s">
        <v>322</v>
      </c>
      <c r="T21" t="s">
        <v>313</v>
      </c>
      <c r="U21" t="str">
        <f>TRIM(LEFT(Table6[[#This Row],[City]], FIND(" NY", Table6[[#This Row],[City]]) - 1)) &amp; " NY"</f>
        <v>New York NY</v>
      </c>
    </row>
    <row r="22" spans="1:28" x14ac:dyDescent="0.3">
      <c r="A22" t="s">
        <v>194</v>
      </c>
      <c r="B22" t="s">
        <v>195</v>
      </c>
      <c r="C22" t="s">
        <v>196</v>
      </c>
      <c r="D22" t="s">
        <v>197</v>
      </c>
      <c r="E22" t="s">
        <v>145</v>
      </c>
      <c r="F22" t="s">
        <v>22</v>
      </c>
      <c r="G22" t="s">
        <v>22</v>
      </c>
      <c r="H22" t="s">
        <v>22</v>
      </c>
      <c r="I22" t="s">
        <v>22</v>
      </c>
      <c r="J22" t="s">
        <v>27</v>
      </c>
      <c r="K22" t="s">
        <v>27</v>
      </c>
      <c r="L22" t="s">
        <v>27</v>
      </c>
      <c r="M22">
        <v>1290</v>
      </c>
      <c r="N22">
        <v>4033</v>
      </c>
      <c r="O22">
        <v>6956</v>
      </c>
      <c r="P22">
        <v>7929</v>
      </c>
      <c r="Q22">
        <v>8834</v>
      </c>
      <c r="R22">
        <v>0.61767741115573149</v>
      </c>
      <c r="S22" t="s">
        <v>323</v>
      </c>
      <c r="T22" t="s">
        <v>324</v>
      </c>
      <c r="U22" t="str">
        <f>TRIM(LEFT(Table6[[#This Row],[City]], FIND(" NY", Table6[[#This Row],[City]]) - 1)) &amp; " NY"</f>
        <v>Brooklyn NY</v>
      </c>
    </row>
    <row r="23" spans="1:28" x14ac:dyDescent="0.3">
      <c r="A23" t="s">
        <v>198</v>
      </c>
      <c r="B23" t="s">
        <v>199</v>
      </c>
      <c r="C23" t="s">
        <v>200</v>
      </c>
      <c r="D23" t="s">
        <v>201</v>
      </c>
      <c r="E23" t="s">
        <v>145</v>
      </c>
      <c r="F23" t="s">
        <v>22</v>
      </c>
      <c r="G23" t="s">
        <v>22</v>
      </c>
      <c r="H23" t="s">
        <v>22</v>
      </c>
      <c r="I23" t="s">
        <v>22</v>
      </c>
      <c r="J23" t="s">
        <v>22</v>
      </c>
      <c r="K23" t="s">
        <v>27</v>
      </c>
      <c r="L23" t="s">
        <v>27</v>
      </c>
      <c r="M23">
        <v>431</v>
      </c>
      <c r="N23">
        <v>6231</v>
      </c>
      <c r="O23">
        <v>7478</v>
      </c>
      <c r="P23">
        <v>8039</v>
      </c>
      <c r="Q23">
        <v>8271</v>
      </c>
      <c r="R23">
        <v>1.0930046233022455</v>
      </c>
      <c r="S23" t="s">
        <v>325</v>
      </c>
      <c r="T23" t="s">
        <v>326</v>
      </c>
      <c r="U23" t="str">
        <f>TRIM(LEFT(Table6[[#This Row],[City]], FIND(" NY", Table6[[#This Row],[City]]) - 1)) &amp; " NY"</f>
        <v>New York NY</v>
      </c>
    </row>
    <row r="24" spans="1:28" x14ac:dyDescent="0.3">
      <c r="A24" t="s">
        <v>146</v>
      </c>
      <c r="B24" t="s">
        <v>147</v>
      </c>
      <c r="C24" t="s">
        <v>148</v>
      </c>
      <c r="D24" t="s">
        <v>149</v>
      </c>
      <c r="E24" t="s">
        <v>145</v>
      </c>
      <c r="F24" t="s">
        <v>22</v>
      </c>
      <c r="G24" t="s">
        <v>22</v>
      </c>
      <c r="H24" t="s">
        <v>22</v>
      </c>
      <c r="I24" t="s">
        <v>22</v>
      </c>
      <c r="J24" t="s">
        <v>22</v>
      </c>
      <c r="K24" t="s">
        <v>22</v>
      </c>
      <c r="L24" t="s">
        <v>27</v>
      </c>
      <c r="M24">
        <v>138</v>
      </c>
      <c r="N24">
        <v>286</v>
      </c>
      <c r="O24">
        <v>6750</v>
      </c>
      <c r="P24">
        <v>8254</v>
      </c>
      <c r="Q24">
        <v>8656</v>
      </c>
      <c r="R24">
        <v>1.8142296888697582</v>
      </c>
      <c r="S24" t="s">
        <v>327</v>
      </c>
      <c r="T24" t="s">
        <v>328</v>
      </c>
      <c r="U24" t="str">
        <f>TRIM(LEFT(Table6[[#This Row],[City]], FIND(" NY", Table6[[#This Row],[City]]) - 1)) &amp; " NY"</f>
        <v>Yonkers NY</v>
      </c>
    </row>
    <row r="25" spans="1:28" x14ac:dyDescent="0.3">
      <c r="A25" t="s">
        <v>150</v>
      </c>
      <c r="B25" t="s">
        <v>151</v>
      </c>
      <c r="C25" t="s">
        <v>152</v>
      </c>
      <c r="D25" t="s">
        <v>153</v>
      </c>
      <c r="E25" t="s">
        <v>145</v>
      </c>
      <c r="F25" t="s">
        <v>22</v>
      </c>
      <c r="G25" t="s">
        <v>22</v>
      </c>
      <c r="H25" t="s">
        <v>22</v>
      </c>
      <c r="I25" t="s">
        <v>27</v>
      </c>
      <c r="J25" t="s">
        <v>27</v>
      </c>
      <c r="K25" t="s">
        <v>22</v>
      </c>
      <c r="L25" t="s">
        <v>22</v>
      </c>
      <c r="M25">
        <v>8873</v>
      </c>
      <c r="N25">
        <v>8484</v>
      </c>
      <c r="O25">
        <v>7883</v>
      </c>
      <c r="P25">
        <v>7499</v>
      </c>
      <c r="Q25">
        <v>6592</v>
      </c>
      <c r="R25">
        <v>-7.1596691853915484E-2</v>
      </c>
      <c r="S25" t="s">
        <v>329</v>
      </c>
      <c r="T25" t="s">
        <v>330</v>
      </c>
      <c r="U25" t="str">
        <f>TRIM(LEFT(Table6[[#This Row],[City]], FIND(" NY", Table6[[#This Row],[City]]) - 1)) &amp; " NY"</f>
        <v>Brooklyn NY</v>
      </c>
    </row>
    <row r="26" spans="1:28" x14ac:dyDescent="0.3">
      <c r="A26" t="s">
        <v>154</v>
      </c>
      <c r="B26" t="s">
        <v>155</v>
      </c>
      <c r="C26" t="s">
        <v>156</v>
      </c>
      <c r="D26" t="s">
        <v>157</v>
      </c>
      <c r="E26" t="s">
        <v>145</v>
      </c>
      <c r="F26" t="s">
        <v>22</v>
      </c>
      <c r="G26" t="s">
        <v>22</v>
      </c>
      <c r="H26" t="s">
        <v>22</v>
      </c>
      <c r="I26" t="s">
        <v>27</v>
      </c>
      <c r="J26" t="s">
        <v>27</v>
      </c>
      <c r="K26" t="s">
        <v>22</v>
      </c>
      <c r="L26" t="s">
        <v>22</v>
      </c>
      <c r="M26">
        <v>3297</v>
      </c>
      <c r="N26">
        <v>4866</v>
      </c>
      <c r="O26">
        <v>4928</v>
      </c>
      <c r="P26">
        <v>8451</v>
      </c>
      <c r="Q26">
        <v>9585</v>
      </c>
      <c r="R26">
        <v>0.30577482876902251</v>
      </c>
      <c r="S26" t="s">
        <v>331</v>
      </c>
      <c r="T26" t="s">
        <v>294</v>
      </c>
      <c r="U26" t="str">
        <f>TRIM(LEFT(Table6[[#This Row],[City]], FIND(" NY", Table6[[#This Row],[City]]) - 1)) &amp; " NY"</f>
        <v>Bronx NY</v>
      </c>
    </row>
    <row r="27" spans="1:28" x14ac:dyDescent="0.3">
      <c r="A27" t="s">
        <v>158</v>
      </c>
      <c r="B27" t="s">
        <v>159</v>
      </c>
      <c r="C27" t="s">
        <v>160</v>
      </c>
      <c r="D27" t="s">
        <v>161</v>
      </c>
      <c r="E27" t="s">
        <v>145</v>
      </c>
      <c r="F27" t="s">
        <v>22</v>
      </c>
      <c r="G27" t="s">
        <v>22</v>
      </c>
      <c r="H27" t="s">
        <v>22</v>
      </c>
      <c r="I27" t="s">
        <v>22</v>
      </c>
      <c r="J27" t="s">
        <v>22</v>
      </c>
      <c r="K27" t="s">
        <v>22</v>
      </c>
      <c r="L27" t="s">
        <v>22</v>
      </c>
      <c r="M27">
        <v>1092</v>
      </c>
      <c r="N27">
        <v>3140</v>
      </c>
      <c r="O27">
        <v>4123</v>
      </c>
      <c r="P27">
        <v>4366</v>
      </c>
      <c r="Q27">
        <v>9482</v>
      </c>
      <c r="R27">
        <v>0.71660086943635504</v>
      </c>
      <c r="S27" t="s">
        <v>332</v>
      </c>
      <c r="T27" t="s">
        <v>333</v>
      </c>
      <c r="U27" t="str">
        <f>TRIM(LEFT(Table6[[#This Row],[City]], FIND(" NY", Table6[[#This Row],[City]]) - 1)) &amp; " NY"</f>
        <v>Staten Island NY</v>
      </c>
    </row>
    <row r="28" spans="1:28" x14ac:dyDescent="0.3">
      <c r="A28" t="s">
        <v>162</v>
      </c>
      <c r="B28" t="s">
        <v>163</v>
      </c>
      <c r="C28" t="s">
        <v>164</v>
      </c>
      <c r="D28" t="s">
        <v>165</v>
      </c>
      <c r="E28" t="s">
        <v>145</v>
      </c>
      <c r="F28" t="s">
        <v>22</v>
      </c>
      <c r="G28" t="s">
        <v>22</v>
      </c>
      <c r="H28" t="s">
        <v>22</v>
      </c>
      <c r="I28" t="s">
        <v>27</v>
      </c>
      <c r="J28" t="s">
        <v>27</v>
      </c>
      <c r="K28" t="s">
        <v>22</v>
      </c>
      <c r="L28" t="s">
        <v>22</v>
      </c>
      <c r="M28">
        <v>2541</v>
      </c>
      <c r="N28">
        <v>3794</v>
      </c>
      <c r="O28">
        <v>3984</v>
      </c>
      <c r="P28">
        <v>8803</v>
      </c>
      <c r="Q28">
        <v>9338</v>
      </c>
      <c r="R28">
        <v>0.38456165928272146</v>
      </c>
      <c r="S28" t="s">
        <v>334</v>
      </c>
      <c r="T28" t="s">
        <v>335</v>
      </c>
      <c r="U28" t="str">
        <f>TRIM(LEFT(Table6[[#This Row],[City]], FIND(" NY", Table6[[#This Row],[City]]) - 1)) &amp; " NY"</f>
        <v>Brooklyn NY</v>
      </c>
    </row>
    <row r="29" spans="1:28" x14ac:dyDescent="0.3">
      <c r="A29" t="s">
        <v>166</v>
      </c>
      <c r="B29" t="s">
        <v>167</v>
      </c>
      <c r="C29" t="s">
        <v>168</v>
      </c>
      <c r="D29" t="s">
        <v>169</v>
      </c>
      <c r="E29" t="s">
        <v>145</v>
      </c>
      <c r="F29" t="s">
        <v>22</v>
      </c>
      <c r="G29" t="s">
        <v>22</v>
      </c>
      <c r="H29" t="s">
        <v>22</v>
      </c>
      <c r="I29" t="s">
        <v>22</v>
      </c>
      <c r="J29" t="s">
        <v>22</v>
      </c>
      <c r="K29" t="s">
        <v>22</v>
      </c>
      <c r="L29" t="s">
        <v>22</v>
      </c>
      <c r="M29">
        <v>742</v>
      </c>
      <c r="N29">
        <v>3751</v>
      </c>
      <c r="O29">
        <v>4423</v>
      </c>
      <c r="P29">
        <v>8733</v>
      </c>
      <c r="Q29">
        <v>9909</v>
      </c>
      <c r="R29">
        <v>0.91164163510334228</v>
      </c>
      <c r="S29" t="s">
        <v>336</v>
      </c>
      <c r="T29" t="s">
        <v>337</v>
      </c>
      <c r="U29" t="str">
        <f>TRIM(LEFT(Table6[[#This Row],[City]], FIND(" NY", Table6[[#This Row],[City]]) - 1)) &amp; " NY"</f>
        <v>Bronx NY</v>
      </c>
    </row>
    <row r="30" spans="1:28" x14ac:dyDescent="0.3">
      <c r="A30" t="s">
        <v>170</v>
      </c>
      <c r="B30" t="s">
        <v>171</v>
      </c>
      <c r="C30" t="s">
        <v>172</v>
      </c>
      <c r="D30" t="s">
        <v>173</v>
      </c>
      <c r="E30" t="s">
        <v>145</v>
      </c>
      <c r="F30" t="s">
        <v>22</v>
      </c>
      <c r="G30" t="s">
        <v>27</v>
      </c>
      <c r="H30" t="s">
        <v>27</v>
      </c>
      <c r="I30" t="s">
        <v>27</v>
      </c>
      <c r="J30" t="s">
        <v>27</v>
      </c>
      <c r="K30" t="s">
        <v>22</v>
      </c>
      <c r="L30" t="s">
        <v>22</v>
      </c>
      <c r="M30">
        <v>7703</v>
      </c>
      <c r="N30">
        <v>6957</v>
      </c>
      <c r="O30">
        <v>3898</v>
      </c>
      <c r="P30">
        <v>1857</v>
      </c>
      <c r="Q30">
        <v>1512</v>
      </c>
      <c r="R30">
        <v>-0.33438519484677687</v>
      </c>
      <c r="S30" t="s">
        <v>338</v>
      </c>
      <c r="T30" t="s">
        <v>339</v>
      </c>
      <c r="U30" t="str">
        <f>TRIM(LEFT(Table6[[#This Row],[City]], FIND(" NY", Table6[[#This Row],[City]]) - 1)) &amp; " NY"</f>
        <v>Brooklyn NY</v>
      </c>
    </row>
    <row r="31" spans="1:28" x14ac:dyDescent="0.3">
      <c r="A31" t="s">
        <v>174</v>
      </c>
      <c r="B31" t="s">
        <v>175</v>
      </c>
      <c r="C31" t="s">
        <v>176</v>
      </c>
      <c r="D31" t="s">
        <v>177</v>
      </c>
      <c r="E31" t="s">
        <v>145</v>
      </c>
      <c r="F31" t="s">
        <v>22</v>
      </c>
      <c r="G31" t="s">
        <v>22</v>
      </c>
      <c r="H31" t="s">
        <v>22</v>
      </c>
      <c r="I31" t="s">
        <v>22</v>
      </c>
      <c r="J31" t="s">
        <v>22</v>
      </c>
      <c r="K31" t="s">
        <v>22</v>
      </c>
      <c r="L31" t="s">
        <v>22</v>
      </c>
      <c r="M31">
        <v>488</v>
      </c>
      <c r="N31">
        <v>5535</v>
      </c>
      <c r="O31">
        <v>5775</v>
      </c>
      <c r="P31">
        <v>7661</v>
      </c>
      <c r="Q31">
        <v>9206</v>
      </c>
      <c r="R31">
        <v>1.084072328017021</v>
      </c>
      <c r="S31" t="s">
        <v>340</v>
      </c>
      <c r="T31" t="s">
        <v>341</v>
      </c>
      <c r="U31" t="str">
        <f>TRIM(LEFT(Table6[[#This Row],[City]], FIND(" NY", Table6[[#This Row],[City]]) - 1)) &amp; " NY"</f>
        <v>Bronx NY</v>
      </c>
    </row>
    <row r="32" spans="1:28" x14ac:dyDescent="0.3">
      <c r="A32" t="s">
        <v>17</v>
      </c>
      <c r="B32" t="s">
        <v>18</v>
      </c>
      <c r="C32" t="s">
        <v>19</v>
      </c>
      <c r="D32" t="s">
        <v>20</v>
      </c>
      <c r="E32" t="s">
        <v>21</v>
      </c>
      <c r="F32" t="s">
        <v>22</v>
      </c>
      <c r="G32" t="s">
        <v>22</v>
      </c>
      <c r="H32" t="s">
        <v>22</v>
      </c>
      <c r="I32" t="s">
        <v>22</v>
      </c>
      <c r="J32" t="s">
        <v>22</v>
      </c>
      <c r="K32" t="s">
        <v>22</v>
      </c>
      <c r="L32" t="s">
        <v>22</v>
      </c>
      <c r="M32">
        <v>1982</v>
      </c>
      <c r="N32">
        <v>5388</v>
      </c>
      <c r="O32">
        <v>7063</v>
      </c>
      <c r="P32">
        <v>7208</v>
      </c>
      <c r="Q32">
        <v>9093</v>
      </c>
      <c r="R32">
        <v>0.46352749292411066</v>
      </c>
      <c r="S32" t="s">
        <v>342</v>
      </c>
      <c r="T32" t="s">
        <v>343</v>
      </c>
      <c r="U32" t="str">
        <f>TRIM(LEFT(Table6[[#This Row],[City]], FIND(" NY", Table6[[#This Row],[City]]) - 1)) &amp; " NY"</f>
        <v>Brooklyn NY</v>
      </c>
    </row>
    <row r="33" spans="1:21" x14ac:dyDescent="0.3">
      <c r="A33" t="s">
        <v>56</v>
      </c>
      <c r="B33" t="s">
        <v>57</v>
      </c>
      <c r="C33" t="s">
        <v>58</v>
      </c>
      <c r="D33" t="s">
        <v>59</v>
      </c>
      <c r="E33" t="s">
        <v>21</v>
      </c>
      <c r="F33" t="s">
        <v>22</v>
      </c>
      <c r="G33" t="s">
        <v>22</v>
      </c>
      <c r="H33" t="s">
        <v>27</v>
      </c>
      <c r="I33" t="s">
        <v>22</v>
      </c>
      <c r="J33" t="s">
        <v>27</v>
      </c>
      <c r="K33" t="s">
        <v>22</v>
      </c>
      <c r="L33" t="s">
        <v>27</v>
      </c>
      <c r="M33">
        <v>1530</v>
      </c>
      <c r="N33">
        <v>1620</v>
      </c>
      <c r="O33">
        <v>2027</v>
      </c>
      <c r="P33">
        <v>4881</v>
      </c>
      <c r="Q33">
        <v>6002</v>
      </c>
      <c r="R33">
        <v>0.40734683274409145</v>
      </c>
      <c r="S33" t="s">
        <v>344</v>
      </c>
      <c r="T33" t="s">
        <v>337</v>
      </c>
      <c r="U33" t="str">
        <f>TRIM(LEFT(Table6[[#This Row],[City]], FIND(" NY", Table6[[#This Row],[City]]) - 1)) &amp; " NY"</f>
        <v>Bronx NY</v>
      </c>
    </row>
    <row r="34" spans="1:21" x14ac:dyDescent="0.3">
      <c r="A34" t="s">
        <v>60</v>
      </c>
      <c r="B34" t="s">
        <v>61</v>
      </c>
      <c r="C34" t="s">
        <v>62</v>
      </c>
      <c r="D34" t="s">
        <v>63</v>
      </c>
      <c r="E34" t="s">
        <v>21</v>
      </c>
      <c r="F34" t="s">
        <v>22</v>
      </c>
      <c r="G34" t="s">
        <v>27</v>
      </c>
      <c r="H34" t="s">
        <v>27</v>
      </c>
      <c r="I34" t="s">
        <v>27</v>
      </c>
      <c r="J34" t="s">
        <v>27</v>
      </c>
      <c r="K34" t="s">
        <v>27</v>
      </c>
      <c r="L34" t="s">
        <v>27</v>
      </c>
      <c r="M34">
        <v>7555</v>
      </c>
      <c r="N34">
        <v>6551</v>
      </c>
      <c r="O34">
        <v>5188</v>
      </c>
      <c r="P34">
        <v>3436</v>
      </c>
      <c r="Q34">
        <v>2359</v>
      </c>
      <c r="R34">
        <v>-0.25247905109930902</v>
      </c>
      <c r="S34" t="s">
        <v>345</v>
      </c>
      <c r="T34" t="s">
        <v>299</v>
      </c>
      <c r="U34" t="str">
        <f>TRIM(LEFT(Table6[[#This Row],[City]], FIND(" NY", Table6[[#This Row],[City]]) - 1)) &amp; " NY"</f>
        <v>Brooklyn NY</v>
      </c>
    </row>
    <row r="35" spans="1:21" x14ac:dyDescent="0.3">
      <c r="A35" t="s">
        <v>64</v>
      </c>
      <c r="B35" t="s">
        <v>65</v>
      </c>
      <c r="C35" t="s">
        <v>66</v>
      </c>
      <c r="D35" t="s">
        <v>67</v>
      </c>
      <c r="E35" t="s">
        <v>21</v>
      </c>
      <c r="F35" t="s">
        <v>22</v>
      </c>
      <c r="G35" t="s">
        <v>27</v>
      </c>
      <c r="H35" t="s">
        <v>27</v>
      </c>
      <c r="I35" t="s">
        <v>27</v>
      </c>
      <c r="J35" t="s">
        <v>27</v>
      </c>
      <c r="K35" t="s">
        <v>27</v>
      </c>
      <c r="L35" t="s">
        <v>27</v>
      </c>
      <c r="M35">
        <v>1532</v>
      </c>
      <c r="N35">
        <v>2678</v>
      </c>
      <c r="O35">
        <v>4068</v>
      </c>
      <c r="P35">
        <v>4278</v>
      </c>
      <c r="Q35">
        <v>5382</v>
      </c>
      <c r="R35">
        <v>0.3690560602470212</v>
      </c>
      <c r="S35" t="s">
        <v>346</v>
      </c>
      <c r="T35" t="s">
        <v>339</v>
      </c>
      <c r="U35" t="str">
        <f>TRIM(LEFT(Table6[[#This Row],[City]], FIND(" NY", Table6[[#This Row],[City]]) - 1)) &amp; " NY"</f>
        <v>Brooklyn NY</v>
      </c>
    </row>
    <row r="36" spans="1:21" x14ac:dyDescent="0.3">
      <c r="A36" t="s">
        <v>68</v>
      </c>
      <c r="B36" t="s">
        <v>69</v>
      </c>
      <c r="C36" t="s">
        <v>70</v>
      </c>
      <c r="D36" t="s">
        <v>71</v>
      </c>
      <c r="E36" t="s">
        <v>21</v>
      </c>
      <c r="F36" t="s">
        <v>22</v>
      </c>
      <c r="G36" t="s">
        <v>27</v>
      </c>
      <c r="H36" t="s">
        <v>22</v>
      </c>
      <c r="I36" t="s">
        <v>22</v>
      </c>
      <c r="J36" t="s">
        <v>22</v>
      </c>
      <c r="K36" t="s">
        <v>22</v>
      </c>
      <c r="L36" t="s">
        <v>22</v>
      </c>
      <c r="M36">
        <v>24</v>
      </c>
      <c r="N36">
        <v>1797</v>
      </c>
      <c r="O36">
        <v>3548</v>
      </c>
      <c r="P36">
        <v>3668</v>
      </c>
      <c r="Q36">
        <v>8592</v>
      </c>
      <c r="R36">
        <v>3.3498147004699526</v>
      </c>
      <c r="S36" t="s">
        <v>347</v>
      </c>
      <c r="T36" t="s">
        <v>343</v>
      </c>
      <c r="U36" t="str">
        <f>TRIM(LEFT(Table6[[#This Row],[City]], FIND(" NY", Table6[[#This Row],[City]]) - 1)) &amp; " NY"</f>
        <v>Brooklyn NY</v>
      </c>
    </row>
    <row r="37" spans="1:21" x14ac:dyDescent="0.3">
      <c r="A37" t="s">
        <v>72</v>
      </c>
      <c r="B37" t="s">
        <v>73</v>
      </c>
      <c r="C37" t="s">
        <v>74</v>
      </c>
      <c r="D37" t="s">
        <v>75</v>
      </c>
      <c r="E37" t="s">
        <v>21</v>
      </c>
      <c r="F37" t="s">
        <v>22</v>
      </c>
      <c r="G37" t="s">
        <v>22</v>
      </c>
      <c r="H37" t="s">
        <v>22</v>
      </c>
      <c r="I37" t="s">
        <v>22</v>
      </c>
      <c r="J37" t="s">
        <v>22</v>
      </c>
      <c r="K37" t="s">
        <v>22</v>
      </c>
      <c r="L37" t="s">
        <v>22</v>
      </c>
      <c r="M37">
        <v>861</v>
      </c>
      <c r="N37">
        <v>1314</v>
      </c>
      <c r="O37">
        <v>1810</v>
      </c>
      <c r="P37">
        <v>6510</v>
      </c>
      <c r="Q37">
        <v>9271</v>
      </c>
      <c r="R37">
        <v>0.81146879617010592</v>
      </c>
      <c r="S37" t="s">
        <v>348</v>
      </c>
      <c r="T37" t="s">
        <v>388</v>
      </c>
      <c r="U37" t="str">
        <f>TRIM(LEFT(Table6[[#This Row],[City]], FIND(" NY", Table6[[#This Row],[City]]) - 1)) &amp; " NY"</f>
        <v>New York NY</v>
      </c>
    </row>
    <row r="38" spans="1:21" x14ac:dyDescent="0.3">
      <c r="A38" t="s">
        <v>76</v>
      </c>
      <c r="B38" t="s">
        <v>77</v>
      </c>
      <c r="C38" t="s">
        <v>78</v>
      </c>
      <c r="D38" t="s">
        <v>79</v>
      </c>
      <c r="E38" t="s">
        <v>21</v>
      </c>
      <c r="F38" t="s">
        <v>22</v>
      </c>
      <c r="G38" t="s">
        <v>22</v>
      </c>
      <c r="H38" t="s">
        <v>27</v>
      </c>
      <c r="I38" t="s">
        <v>27</v>
      </c>
      <c r="J38" t="s">
        <v>27</v>
      </c>
      <c r="K38" t="s">
        <v>27</v>
      </c>
      <c r="L38" t="s">
        <v>27</v>
      </c>
      <c r="M38">
        <v>9058</v>
      </c>
      <c r="N38">
        <v>4839</v>
      </c>
      <c r="O38">
        <v>4776</v>
      </c>
      <c r="P38">
        <v>4024</v>
      </c>
      <c r="Q38">
        <v>369</v>
      </c>
      <c r="R38">
        <v>-0.55073921414194782</v>
      </c>
      <c r="S38" t="s">
        <v>349</v>
      </c>
      <c r="T38" t="s">
        <v>350</v>
      </c>
      <c r="U38" t="str">
        <f>TRIM(LEFT(Table6[[#This Row],[City]], FIND(" NY", Table6[[#This Row],[City]]) - 1)) &amp; " NY"</f>
        <v>New York NY</v>
      </c>
    </row>
    <row r="39" spans="1:21" x14ac:dyDescent="0.3">
      <c r="A39" t="s">
        <v>23</v>
      </c>
      <c r="B39" t="s">
        <v>24</v>
      </c>
      <c r="C39" t="s">
        <v>25</v>
      </c>
      <c r="D39" t="s">
        <v>26</v>
      </c>
      <c r="E39" t="s">
        <v>21</v>
      </c>
      <c r="F39" t="s">
        <v>22</v>
      </c>
      <c r="G39" t="s">
        <v>22</v>
      </c>
      <c r="H39" t="s">
        <v>22</v>
      </c>
      <c r="I39" t="s">
        <v>27</v>
      </c>
      <c r="J39" t="s">
        <v>22</v>
      </c>
      <c r="K39" t="s">
        <v>22</v>
      </c>
      <c r="L39" t="s">
        <v>22</v>
      </c>
      <c r="M39">
        <v>2786</v>
      </c>
      <c r="N39">
        <v>3804</v>
      </c>
      <c r="O39">
        <v>4121</v>
      </c>
      <c r="P39">
        <v>6210</v>
      </c>
      <c r="Q39">
        <v>6909</v>
      </c>
      <c r="R39">
        <v>0.25489826874508914</v>
      </c>
      <c r="S39" t="s">
        <v>351</v>
      </c>
      <c r="T39" t="s">
        <v>352</v>
      </c>
      <c r="U39" t="str">
        <f>TRIM(LEFT(Table6[[#This Row],[City]], FIND(" NY", Table6[[#This Row],[City]]) - 1)) &amp; " NY"</f>
        <v>New York NY</v>
      </c>
    </row>
    <row r="40" spans="1:21" x14ac:dyDescent="0.3">
      <c r="A40" t="s">
        <v>28</v>
      </c>
      <c r="B40" t="s">
        <v>29</v>
      </c>
      <c r="C40" t="s">
        <v>30</v>
      </c>
      <c r="D40" t="s">
        <v>31</v>
      </c>
      <c r="E40" t="s">
        <v>21</v>
      </c>
      <c r="F40" t="s">
        <v>22</v>
      </c>
      <c r="G40" t="s">
        <v>22</v>
      </c>
      <c r="H40" t="s">
        <v>22</v>
      </c>
      <c r="I40" t="s">
        <v>22</v>
      </c>
      <c r="J40" t="s">
        <v>22</v>
      </c>
      <c r="K40" t="s">
        <v>22</v>
      </c>
      <c r="L40" t="s">
        <v>22</v>
      </c>
      <c r="M40">
        <v>1209</v>
      </c>
      <c r="N40">
        <v>1534</v>
      </c>
      <c r="O40">
        <v>1634</v>
      </c>
      <c r="P40">
        <v>4302</v>
      </c>
      <c r="Q40">
        <v>9768</v>
      </c>
      <c r="R40">
        <v>0.68595057009486848</v>
      </c>
      <c r="S40" t="s">
        <v>353</v>
      </c>
      <c r="T40" t="s">
        <v>352</v>
      </c>
      <c r="U40" t="str">
        <f>TRIM(LEFT(Table6[[#This Row],[City]], FIND(" NY", Table6[[#This Row],[City]]) - 1)) &amp; " NY"</f>
        <v>New York NY</v>
      </c>
    </row>
    <row r="41" spans="1:21" x14ac:dyDescent="0.3">
      <c r="A41" t="s">
        <v>32</v>
      </c>
      <c r="B41" t="s">
        <v>33</v>
      </c>
      <c r="C41" t="s">
        <v>34</v>
      </c>
      <c r="D41" t="s">
        <v>35</v>
      </c>
      <c r="E41" t="s">
        <v>21</v>
      </c>
      <c r="F41" t="s">
        <v>22</v>
      </c>
      <c r="G41" t="s">
        <v>22</v>
      </c>
      <c r="H41" t="s">
        <v>22</v>
      </c>
      <c r="I41" t="s">
        <v>22</v>
      </c>
      <c r="J41" t="s">
        <v>22</v>
      </c>
      <c r="K41" t="s">
        <v>22</v>
      </c>
      <c r="L41" t="s">
        <v>22</v>
      </c>
      <c r="M41">
        <v>906</v>
      </c>
      <c r="N41">
        <v>1251</v>
      </c>
      <c r="O41">
        <v>2897</v>
      </c>
      <c r="P41">
        <v>4499</v>
      </c>
      <c r="Q41">
        <v>9428</v>
      </c>
      <c r="R41">
        <v>0.79606828454142997</v>
      </c>
      <c r="S41" t="s">
        <v>354</v>
      </c>
      <c r="T41" t="s">
        <v>355</v>
      </c>
      <c r="U41" t="str">
        <f>TRIM(LEFT(Table6[[#This Row],[City]], FIND(" NY", Table6[[#This Row],[City]]) - 1)) &amp; " NY"</f>
        <v>New York NY</v>
      </c>
    </row>
    <row r="42" spans="1:21" x14ac:dyDescent="0.3">
      <c r="A42" t="s">
        <v>36</v>
      </c>
      <c r="B42" t="s">
        <v>37</v>
      </c>
      <c r="C42" t="s">
        <v>38</v>
      </c>
      <c r="D42" t="s">
        <v>39</v>
      </c>
      <c r="E42" t="s">
        <v>21</v>
      </c>
      <c r="F42" t="s">
        <v>22</v>
      </c>
      <c r="G42" t="s">
        <v>22</v>
      </c>
      <c r="H42" t="s">
        <v>27</v>
      </c>
      <c r="I42" t="s">
        <v>22</v>
      </c>
      <c r="J42" t="s">
        <v>22</v>
      </c>
      <c r="K42" t="s">
        <v>22</v>
      </c>
      <c r="L42" t="s">
        <v>22</v>
      </c>
      <c r="M42">
        <v>1421</v>
      </c>
      <c r="N42">
        <v>1893</v>
      </c>
      <c r="O42">
        <v>2722</v>
      </c>
      <c r="P42">
        <v>4410</v>
      </c>
      <c r="Q42">
        <v>5873</v>
      </c>
      <c r="R42">
        <v>0.42582583880267388</v>
      </c>
      <c r="S42" t="s">
        <v>356</v>
      </c>
      <c r="T42" t="s">
        <v>357</v>
      </c>
      <c r="U42" t="str">
        <f>TRIM(LEFT(Table6[[#This Row],[City]], FIND(" NY", Table6[[#This Row],[City]]) - 1)) &amp; " NY"</f>
        <v>New York NY</v>
      </c>
    </row>
    <row r="43" spans="1:21" x14ac:dyDescent="0.3">
      <c r="A43" t="s">
        <v>40</v>
      </c>
      <c r="B43" t="s">
        <v>41</v>
      </c>
      <c r="C43" t="s">
        <v>42</v>
      </c>
      <c r="D43" t="s">
        <v>43</v>
      </c>
      <c r="E43" t="s">
        <v>21</v>
      </c>
      <c r="F43" t="s">
        <v>22</v>
      </c>
      <c r="G43" t="s">
        <v>22</v>
      </c>
      <c r="H43" t="s">
        <v>22</v>
      </c>
      <c r="I43" t="s">
        <v>27</v>
      </c>
      <c r="J43" t="s">
        <v>22</v>
      </c>
      <c r="K43" t="s">
        <v>22</v>
      </c>
      <c r="L43" t="s">
        <v>27</v>
      </c>
      <c r="M43">
        <v>2341</v>
      </c>
      <c r="N43">
        <v>6105</v>
      </c>
      <c r="O43">
        <v>7777</v>
      </c>
      <c r="P43">
        <v>7891</v>
      </c>
      <c r="Q43">
        <v>8758</v>
      </c>
      <c r="R43">
        <v>0.390755806385503</v>
      </c>
      <c r="S43" t="s">
        <v>358</v>
      </c>
      <c r="T43" t="s">
        <v>359</v>
      </c>
      <c r="U43" t="str">
        <f>TRIM(LEFT(Table6[[#This Row],[City]], FIND(" NY", Table6[[#This Row],[City]]) - 1)) &amp; " NY"</f>
        <v>Bronx NY</v>
      </c>
    </row>
    <row r="44" spans="1:21" x14ac:dyDescent="0.3">
      <c r="A44" t="s">
        <v>44</v>
      </c>
      <c r="B44" t="s">
        <v>45</v>
      </c>
      <c r="C44" t="s">
        <v>46</v>
      </c>
      <c r="D44" t="s">
        <v>47</v>
      </c>
      <c r="E44" t="s">
        <v>21</v>
      </c>
      <c r="F44" t="s">
        <v>22</v>
      </c>
      <c r="G44" t="s">
        <v>27</v>
      </c>
      <c r="H44" t="s">
        <v>27</v>
      </c>
      <c r="I44" t="s">
        <v>27</v>
      </c>
      <c r="J44" t="s">
        <v>27</v>
      </c>
      <c r="K44" t="s">
        <v>22</v>
      </c>
      <c r="L44" t="s">
        <v>27</v>
      </c>
      <c r="M44">
        <v>9252</v>
      </c>
      <c r="N44">
        <v>8499</v>
      </c>
      <c r="O44">
        <v>991</v>
      </c>
      <c r="P44">
        <v>448</v>
      </c>
      <c r="Q44">
        <v>211</v>
      </c>
      <c r="R44">
        <v>-0.61139202601329412</v>
      </c>
      <c r="S44" t="s">
        <v>360</v>
      </c>
      <c r="T44" t="s">
        <v>361</v>
      </c>
      <c r="U44" t="str">
        <f>TRIM(LEFT(Table6[[#This Row],[City]], FIND(" NY", Table6[[#This Row],[City]]) - 1)) &amp; " NY"</f>
        <v>New York NY</v>
      </c>
    </row>
    <row r="45" spans="1:21" x14ac:dyDescent="0.3">
      <c r="A45" t="s">
        <v>48</v>
      </c>
      <c r="B45" t="s">
        <v>49</v>
      </c>
      <c r="C45" t="s">
        <v>50</v>
      </c>
      <c r="D45" t="s">
        <v>51</v>
      </c>
      <c r="E45" t="s">
        <v>21</v>
      </c>
      <c r="F45" t="s">
        <v>22</v>
      </c>
      <c r="G45" t="s">
        <v>27</v>
      </c>
      <c r="H45" t="s">
        <v>22</v>
      </c>
      <c r="I45" t="s">
        <v>22</v>
      </c>
      <c r="J45" t="s">
        <v>27</v>
      </c>
      <c r="K45" t="s">
        <v>22</v>
      </c>
      <c r="L45" t="s">
        <v>27</v>
      </c>
      <c r="M45">
        <v>1581</v>
      </c>
      <c r="N45">
        <v>4799</v>
      </c>
      <c r="O45">
        <v>6582</v>
      </c>
      <c r="P45">
        <v>9024</v>
      </c>
      <c r="Q45">
        <v>9759</v>
      </c>
      <c r="R45">
        <v>0.57622554654037406</v>
      </c>
      <c r="S45" t="s">
        <v>362</v>
      </c>
      <c r="T45" t="s">
        <v>363</v>
      </c>
      <c r="U45" t="str">
        <f>TRIM(LEFT(Table6[[#This Row],[City]], FIND(" NY", Table6[[#This Row],[City]]) - 1)) &amp; " NY"</f>
        <v>Brooklyn NY</v>
      </c>
    </row>
    <row r="46" spans="1:21" x14ac:dyDescent="0.3">
      <c r="A46" t="s">
        <v>52</v>
      </c>
      <c r="B46" t="s">
        <v>53</v>
      </c>
      <c r="C46" t="s">
        <v>54</v>
      </c>
      <c r="D46" t="s">
        <v>55</v>
      </c>
      <c r="E46" t="s">
        <v>21</v>
      </c>
      <c r="F46" t="s">
        <v>22</v>
      </c>
      <c r="G46" t="s">
        <v>27</v>
      </c>
      <c r="H46" t="s">
        <v>27</v>
      </c>
      <c r="I46" t="s">
        <v>27</v>
      </c>
      <c r="J46" t="s">
        <v>27</v>
      </c>
      <c r="K46" t="s">
        <v>22</v>
      </c>
      <c r="L46" t="s">
        <v>27</v>
      </c>
      <c r="M46">
        <v>9766</v>
      </c>
      <c r="N46">
        <v>8049</v>
      </c>
      <c r="O46">
        <v>5556</v>
      </c>
      <c r="P46">
        <v>5202</v>
      </c>
      <c r="Q46">
        <v>2373</v>
      </c>
      <c r="R46">
        <v>-0.29790601141591733</v>
      </c>
      <c r="S46" t="s">
        <v>364</v>
      </c>
      <c r="T46" t="s">
        <v>365</v>
      </c>
      <c r="U46" t="str">
        <f>TRIM(LEFT(Table6[[#This Row],[City]], FIND(" NY", Table6[[#This Row],[City]]) - 1)) &amp; " NY"</f>
        <v>New York NY</v>
      </c>
    </row>
    <row r="47" spans="1:21" x14ac:dyDescent="0.3">
      <c r="A47" t="s">
        <v>202</v>
      </c>
      <c r="B47" t="s">
        <v>203</v>
      </c>
      <c r="C47" t="s">
        <v>204</v>
      </c>
      <c r="D47" t="s">
        <v>205</v>
      </c>
      <c r="E47" t="s">
        <v>206</v>
      </c>
      <c r="F47" t="s">
        <v>22</v>
      </c>
      <c r="G47" t="s">
        <v>27</v>
      </c>
      <c r="H47" t="s">
        <v>27</v>
      </c>
      <c r="I47" t="s">
        <v>27</v>
      </c>
      <c r="J47" t="s">
        <v>27</v>
      </c>
      <c r="K47" t="s">
        <v>22</v>
      </c>
      <c r="L47" t="s">
        <v>27</v>
      </c>
      <c r="M47">
        <v>8156</v>
      </c>
      <c r="N47">
        <v>1245</v>
      </c>
      <c r="O47">
        <v>791</v>
      </c>
      <c r="P47">
        <v>338</v>
      </c>
      <c r="Q47">
        <v>44</v>
      </c>
      <c r="R47">
        <v>-0.72898466539472961</v>
      </c>
      <c r="S47" t="s">
        <v>366</v>
      </c>
      <c r="T47" t="s">
        <v>367</v>
      </c>
      <c r="U47" t="str">
        <f>TRIM(LEFT(Table6[[#This Row],[City]], FIND(" NY", Table6[[#This Row],[City]]) - 1)) &amp; " NY"</f>
        <v>Brooklyn NY</v>
      </c>
    </row>
    <row r="48" spans="1:21" x14ac:dyDescent="0.3">
      <c r="A48" t="s">
        <v>239</v>
      </c>
      <c r="B48" t="s">
        <v>240</v>
      </c>
      <c r="C48" t="s">
        <v>241</v>
      </c>
      <c r="D48" t="s">
        <v>242</v>
      </c>
      <c r="E48" t="s">
        <v>206</v>
      </c>
      <c r="F48" t="s">
        <v>22</v>
      </c>
      <c r="G48" t="s">
        <v>27</v>
      </c>
      <c r="H48" t="s">
        <v>27</v>
      </c>
      <c r="I48" t="s">
        <v>27</v>
      </c>
      <c r="J48" t="s">
        <v>27</v>
      </c>
      <c r="K48" t="s">
        <v>22</v>
      </c>
      <c r="L48" t="s">
        <v>27</v>
      </c>
      <c r="M48">
        <v>576</v>
      </c>
      <c r="N48">
        <v>2628</v>
      </c>
      <c r="O48">
        <v>3612</v>
      </c>
      <c r="P48">
        <v>5066</v>
      </c>
      <c r="Q48">
        <v>5156</v>
      </c>
      <c r="R48">
        <v>0.72970725225475852</v>
      </c>
      <c r="S48" t="s">
        <v>368</v>
      </c>
      <c r="T48" t="s">
        <v>292</v>
      </c>
      <c r="U48" t="str">
        <f>TRIM(LEFT(Table6[[#This Row],[City]], FIND(" NY", Table6[[#This Row],[City]]) - 1)) &amp; " NY"</f>
        <v>Brooklyn NY</v>
      </c>
    </row>
    <row r="49" spans="1:21" x14ac:dyDescent="0.3">
      <c r="A49" t="s">
        <v>243</v>
      </c>
      <c r="B49" t="s">
        <v>244</v>
      </c>
      <c r="C49" t="s">
        <v>245</v>
      </c>
      <c r="D49" t="s">
        <v>246</v>
      </c>
      <c r="E49" t="s">
        <v>206</v>
      </c>
      <c r="F49" t="s">
        <v>22</v>
      </c>
      <c r="G49" t="s">
        <v>22</v>
      </c>
      <c r="H49" t="s">
        <v>22</v>
      </c>
      <c r="I49" t="s">
        <v>27</v>
      </c>
      <c r="J49" t="s">
        <v>27</v>
      </c>
      <c r="K49" t="s">
        <v>22</v>
      </c>
      <c r="L49" t="s">
        <v>27</v>
      </c>
      <c r="M49">
        <v>128</v>
      </c>
      <c r="N49">
        <v>416</v>
      </c>
      <c r="O49">
        <v>747</v>
      </c>
      <c r="P49">
        <v>1028</v>
      </c>
      <c r="Q49">
        <v>6357</v>
      </c>
      <c r="R49">
        <v>1.6546701130112136</v>
      </c>
      <c r="S49" t="s">
        <v>369</v>
      </c>
      <c r="T49" t="s">
        <v>370</v>
      </c>
      <c r="U49" t="str">
        <f>TRIM(LEFT(Table6[[#This Row],[City]], FIND(" NY", Table6[[#This Row],[City]]) - 1)) &amp; " NY"</f>
        <v>New York NY</v>
      </c>
    </row>
    <row r="50" spans="1:21" x14ac:dyDescent="0.3">
      <c r="A50" t="s">
        <v>247</v>
      </c>
      <c r="B50" t="s">
        <v>248</v>
      </c>
      <c r="C50" t="s">
        <v>249</v>
      </c>
      <c r="D50" t="s">
        <v>250</v>
      </c>
      <c r="E50" t="s">
        <v>206</v>
      </c>
      <c r="F50" t="s">
        <v>22</v>
      </c>
      <c r="G50" t="s">
        <v>27</v>
      </c>
      <c r="H50" t="s">
        <v>27</v>
      </c>
      <c r="I50" t="s">
        <v>27</v>
      </c>
      <c r="J50" t="s">
        <v>27</v>
      </c>
      <c r="K50" t="s">
        <v>27</v>
      </c>
      <c r="L50" t="s">
        <v>27</v>
      </c>
      <c r="M50">
        <v>8034</v>
      </c>
      <c r="N50">
        <v>6541</v>
      </c>
      <c r="O50">
        <v>3311</v>
      </c>
      <c r="P50">
        <v>3254</v>
      </c>
      <c r="Q50">
        <v>2687</v>
      </c>
      <c r="R50">
        <v>-0.23952671916055424</v>
      </c>
      <c r="S50" t="s">
        <v>371</v>
      </c>
      <c r="T50" t="s">
        <v>372</v>
      </c>
      <c r="U50" t="str">
        <f>TRIM(LEFT(Table6[[#This Row],[City]], FIND(" NY", Table6[[#This Row],[City]]) - 1)) &amp; " NY"</f>
        <v>Brooklyn NY</v>
      </c>
    </row>
    <row r="51" spans="1:21" x14ac:dyDescent="0.3">
      <c r="A51" t="s">
        <v>251</v>
      </c>
      <c r="B51" t="s">
        <v>252</v>
      </c>
      <c r="C51" t="s">
        <v>253</v>
      </c>
      <c r="D51" t="s">
        <v>254</v>
      </c>
      <c r="E51" t="s">
        <v>206</v>
      </c>
      <c r="F51" t="s">
        <v>22</v>
      </c>
      <c r="G51" t="s">
        <v>22</v>
      </c>
      <c r="H51" t="s">
        <v>22</v>
      </c>
      <c r="I51" t="s">
        <v>27</v>
      </c>
      <c r="J51" t="s">
        <v>27</v>
      </c>
      <c r="K51" t="s">
        <v>27</v>
      </c>
      <c r="L51" t="s">
        <v>27</v>
      </c>
      <c r="M51">
        <v>1263</v>
      </c>
      <c r="N51">
        <v>2517</v>
      </c>
      <c r="O51">
        <v>8042</v>
      </c>
      <c r="P51">
        <v>8222</v>
      </c>
      <c r="Q51">
        <v>9686</v>
      </c>
      <c r="R51">
        <v>0.66412244620782168</v>
      </c>
      <c r="S51" t="s">
        <v>373</v>
      </c>
      <c r="T51" t="s">
        <v>374</v>
      </c>
      <c r="U51" t="str">
        <f>TRIM(LEFT(Table6[[#This Row],[City]], FIND(" NY", Table6[[#This Row],[City]]) - 1)) &amp; " NY"</f>
        <v>New York NY</v>
      </c>
    </row>
    <row r="52" spans="1:21" x14ac:dyDescent="0.3">
      <c r="A52" t="s">
        <v>255</v>
      </c>
      <c r="B52" t="s">
        <v>256</v>
      </c>
      <c r="C52" t="s">
        <v>257</v>
      </c>
      <c r="D52" t="s">
        <v>258</v>
      </c>
      <c r="E52" t="s">
        <v>206</v>
      </c>
      <c r="F52" t="s">
        <v>22</v>
      </c>
      <c r="G52" t="s">
        <v>22</v>
      </c>
      <c r="H52" t="s">
        <v>22</v>
      </c>
      <c r="I52" t="s">
        <v>27</v>
      </c>
      <c r="J52" t="s">
        <v>27</v>
      </c>
      <c r="K52" t="s">
        <v>27</v>
      </c>
      <c r="L52" t="s">
        <v>27</v>
      </c>
      <c r="M52">
        <v>1032</v>
      </c>
      <c r="N52">
        <v>3919</v>
      </c>
      <c r="O52">
        <v>4466</v>
      </c>
      <c r="P52">
        <v>5568</v>
      </c>
      <c r="Q52">
        <v>6476</v>
      </c>
      <c r="R52">
        <v>0.58272982283102692</v>
      </c>
      <c r="S52" t="s">
        <v>375</v>
      </c>
      <c r="T52" t="s">
        <v>376</v>
      </c>
      <c r="U52" t="str">
        <f>TRIM(LEFT(Table6[[#This Row],[City]], FIND(" NY", Table6[[#This Row],[City]]) - 1)) &amp; " NY"</f>
        <v>Staten Island NY</v>
      </c>
    </row>
    <row r="53" spans="1:21" x14ac:dyDescent="0.3">
      <c r="A53" t="s">
        <v>259</v>
      </c>
      <c r="B53" t="s">
        <v>260</v>
      </c>
      <c r="C53" t="s">
        <v>261</v>
      </c>
      <c r="D53" t="s">
        <v>262</v>
      </c>
      <c r="E53" t="s">
        <v>206</v>
      </c>
      <c r="F53" t="s">
        <v>22</v>
      </c>
      <c r="G53" t="s">
        <v>22</v>
      </c>
      <c r="H53" t="s">
        <v>22</v>
      </c>
      <c r="I53" t="s">
        <v>27</v>
      </c>
      <c r="J53" t="s">
        <v>27</v>
      </c>
      <c r="K53" t="s">
        <v>27</v>
      </c>
      <c r="L53" t="s">
        <v>27</v>
      </c>
      <c r="M53">
        <v>1014</v>
      </c>
      <c r="N53">
        <v>2254</v>
      </c>
      <c r="O53">
        <v>4534</v>
      </c>
      <c r="P53">
        <v>6796</v>
      </c>
      <c r="Q53">
        <v>7730</v>
      </c>
      <c r="R53">
        <v>0.66163405613342663</v>
      </c>
      <c r="S53" t="s">
        <v>377</v>
      </c>
      <c r="T53" t="s">
        <v>378</v>
      </c>
      <c r="U53" t="str">
        <f>TRIM(LEFT(Table6[[#This Row],[City]], FIND(" NY", Table6[[#This Row],[City]]) - 1)) &amp; " NY"</f>
        <v>Brooklyn NY</v>
      </c>
    </row>
    <row r="54" spans="1:21" x14ac:dyDescent="0.3">
      <c r="A54" t="s">
        <v>207</v>
      </c>
      <c r="B54" t="s">
        <v>208</v>
      </c>
      <c r="C54" t="s">
        <v>209</v>
      </c>
      <c r="D54" t="s">
        <v>210</v>
      </c>
      <c r="E54" t="s">
        <v>206</v>
      </c>
      <c r="F54" t="s">
        <v>22</v>
      </c>
      <c r="G54" t="s">
        <v>22</v>
      </c>
      <c r="H54" t="s">
        <v>22</v>
      </c>
      <c r="I54" t="s">
        <v>27</v>
      </c>
      <c r="J54" t="s">
        <v>27</v>
      </c>
      <c r="K54" t="s">
        <v>22</v>
      </c>
      <c r="L54" t="s">
        <v>27</v>
      </c>
      <c r="M54">
        <v>299</v>
      </c>
      <c r="N54">
        <v>657</v>
      </c>
      <c r="O54">
        <v>6238</v>
      </c>
      <c r="P54">
        <v>8922</v>
      </c>
      <c r="Q54">
        <v>9081</v>
      </c>
      <c r="R54">
        <v>1.3475541667800686</v>
      </c>
      <c r="S54" t="s">
        <v>379</v>
      </c>
      <c r="T54" t="s">
        <v>380</v>
      </c>
      <c r="U54" t="str">
        <f>TRIM(LEFT(Table6[[#This Row],[City]], FIND(" NY", Table6[[#This Row],[City]]) - 1)) &amp; " NY"</f>
        <v>New York NY</v>
      </c>
    </row>
    <row r="55" spans="1:21" x14ac:dyDescent="0.3">
      <c r="A55" t="s">
        <v>211</v>
      </c>
      <c r="B55" t="s">
        <v>212</v>
      </c>
      <c r="C55" t="s">
        <v>213</v>
      </c>
      <c r="D55" t="s">
        <v>214</v>
      </c>
      <c r="E55" t="s">
        <v>206</v>
      </c>
      <c r="F55" t="s">
        <v>22</v>
      </c>
      <c r="G55" t="s">
        <v>22</v>
      </c>
      <c r="H55" t="s">
        <v>22</v>
      </c>
      <c r="I55" t="s">
        <v>27</v>
      </c>
      <c r="J55" t="s">
        <v>27</v>
      </c>
      <c r="K55" t="s">
        <v>22</v>
      </c>
      <c r="L55" t="s">
        <v>27</v>
      </c>
      <c r="M55">
        <v>1323</v>
      </c>
      <c r="N55">
        <v>4963</v>
      </c>
      <c r="O55">
        <v>6292</v>
      </c>
      <c r="P55">
        <v>6728</v>
      </c>
      <c r="Q55">
        <v>8202</v>
      </c>
      <c r="R55">
        <v>0.57793816418173161</v>
      </c>
      <c r="S55" t="s">
        <v>381</v>
      </c>
      <c r="T55" t="s">
        <v>382</v>
      </c>
      <c r="U55" t="str">
        <f>TRIM(LEFT(Table6[[#This Row],[City]], FIND(" NY", Table6[[#This Row],[City]]) - 1)) &amp; " NY"</f>
        <v>Brooklyn NY</v>
      </c>
    </row>
    <row r="56" spans="1:21" x14ac:dyDescent="0.3">
      <c r="A56" t="s">
        <v>215</v>
      </c>
      <c r="B56" t="s">
        <v>216</v>
      </c>
      <c r="C56" t="s">
        <v>217</v>
      </c>
      <c r="D56" t="s">
        <v>218</v>
      </c>
      <c r="E56" t="s">
        <v>206</v>
      </c>
      <c r="F56" t="s">
        <v>22</v>
      </c>
      <c r="G56" t="s">
        <v>27</v>
      </c>
      <c r="H56" t="s">
        <v>27</v>
      </c>
      <c r="I56" t="s">
        <v>27</v>
      </c>
      <c r="J56" t="s">
        <v>27</v>
      </c>
      <c r="K56" t="s">
        <v>22</v>
      </c>
      <c r="L56" t="s">
        <v>27</v>
      </c>
      <c r="M56">
        <v>8466</v>
      </c>
      <c r="N56">
        <v>4079</v>
      </c>
      <c r="O56">
        <v>2797</v>
      </c>
      <c r="P56">
        <v>2245</v>
      </c>
      <c r="Q56">
        <v>1696</v>
      </c>
      <c r="R56">
        <v>-0.33098339677163802</v>
      </c>
      <c r="S56" t="s">
        <v>383</v>
      </c>
      <c r="T56" t="s">
        <v>384</v>
      </c>
      <c r="U56" t="str">
        <f>TRIM(LEFT(Table6[[#This Row],[City]], FIND(" NY", Table6[[#This Row],[City]]) - 1)) &amp; " NY"</f>
        <v>Brooklyn NY</v>
      </c>
    </row>
    <row r="57" spans="1:21" x14ac:dyDescent="0.3">
      <c r="A57" t="s">
        <v>219</v>
      </c>
      <c r="B57" t="s">
        <v>220</v>
      </c>
      <c r="C57" t="s">
        <v>221</v>
      </c>
      <c r="D57" t="s">
        <v>222</v>
      </c>
      <c r="E57" t="s">
        <v>206</v>
      </c>
      <c r="F57" t="s">
        <v>22</v>
      </c>
      <c r="G57" t="s">
        <v>22</v>
      </c>
      <c r="H57" t="s">
        <v>22</v>
      </c>
      <c r="I57" t="s">
        <v>27</v>
      </c>
      <c r="J57" t="s">
        <v>27</v>
      </c>
      <c r="K57" t="s">
        <v>22</v>
      </c>
      <c r="L57" t="s">
        <v>27</v>
      </c>
      <c r="M57">
        <v>870</v>
      </c>
      <c r="N57">
        <v>2428</v>
      </c>
      <c r="O57">
        <v>7386</v>
      </c>
      <c r="P57">
        <v>8835</v>
      </c>
      <c r="Q57">
        <v>9766</v>
      </c>
      <c r="R57">
        <v>0.83041416010220881</v>
      </c>
      <c r="S57" t="s">
        <v>385</v>
      </c>
      <c r="T57" t="s">
        <v>386</v>
      </c>
      <c r="U57" t="str">
        <f>TRIM(LEFT(Table6[[#This Row],[City]], FIND(" NY", Table6[[#This Row],[City]]) - 1)) &amp; " NY"</f>
        <v>Bronx NY</v>
      </c>
    </row>
    <row r="58" spans="1:21" x14ac:dyDescent="0.3">
      <c r="A58" t="s">
        <v>223</v>
      </c>
      <c r="B58" t="s">
        <v>224</v>
      </c>
      <c r="C58" t="s">
        <v>225</v>
      </c>
      <c r="D58" t="s">
        <v>226</v>
      </c>
      <c r="E58" t="s">
        <v>206</v>
      </c>
      <c r="F58" t="s">
        <v>22</v>
      </c>
      <c r="G58" t="s">
        <v>22</v>
      </c>
      <c r="H58" t="s">
        <v>22</v>
      </c>
      <c r="I58" t="s">
        <v>27</v>
      </c>
      <c r="J58" t="s">
        <v>27</v>
      </c>
      <c r="K58" t="s">
        <v>22</v>
      </c>
      <c r="L58" t="s">
        <v>27</v>
      </c>
      <c r="M58">
        <v>1497</v>
      </c>
      <c r="N58">
        <v>1768</v>
      </c>
      <c r="O58">
        <v>2804</v>
      </c>
      <c r="P58">
        <v>5718</v>
      </c>
      <c r="Q58">
        <v>9822</v>
      </c>
      <c r="R58">
        <v>0.60045892388204325</v>
      </c>
      <c r="S58" t="s">
        <v>387</v>
      </c>
      <c r="T58" t="s">
        <v>388</v>
      </c>
      <c r="U58" t="str">
        <f>TRIM(LEFT(Table6[[#This Row],[City]], FIND(" NY", Table6[[#This Row],[City]]) - 1)) &amp; " NY"</f>
        <v>New York NY</v>
      </c>
    </row>
    <row r="59" spans="1:21" x14ac:dyDescent="0.3">
      <c r="A59" t="s">
        <v>227</v>
      </c>
      <c r="B59" t="s">
        <v>228</v>
      </c>
      <c r="C59" t="s">
        <v>229</v>
      </c>
      <c r="D59" t="s">
        <v>230</v>
      </c>
      <c r="E59" t="s">
        <v>206</v>
      </c>
      <c r="F59" t="s">
        <v>22</v>
      </c>
      <c r="G59" t="s">
        <v>22</v>
      </c>
      <c r="H59" t="s">
        <v>22</v>
      </c>
      <c r="I59" t="s">
        <v>27</v>
      </c>
      <c r="J59" t="s">
        <v>27</v>
      </c>
      <c r="K59" t="s">
        <v>22</v>
      </c>
      <c r="L59" t="s">
        <v>27</v>
      </c>
      <c r="M59">
        <v>1082</v>
      </c>
      <c r="N59">
        <v>3353</v>
      </c>
      <c r="O59">
        <v>6351</v>
      </c>
      <c r="P59">
        <v>8550</v>
      </c>
      <c r="Q59">
        <v>9272</v>
      </c>
      <c r="R59">
        <v>0.71094693671276654</v>
      </c>
      <c r="S59" t="s">
        <v>389</v>
      </c>
      <c r="T59" t="s">
        <v>390</v>
      </c>
      <c r="U59" t="str">
        <f>TRIM(LEFT(Table6[[#This Row],[City]], FIND(" NY", Table6[[#This Row],[City]]) - 1)) &amp; " NY"</f>
        <v>Bronx NY</v>
      </c>
    </row>
    <row r="60" spans="1:21" x14ac:dyDescent="0.3">
      <c r="A60" t="s">
        <v>231</v>
      </c>
      <c r="B60" t="s">
        <v>232</v>
      </c>
      <c r="C60" t="s">
        <v>233</v>
      </c>
      <c r="D60" t="s">
        <v>234</v>
      </c>
      <c r="E60" t="s">
        <v>206</v>
      </c>
      <c r="F60" t="s">
        <v>22</v>
      </c>
      <c r="G60" t="s">
        <v>22</v>
      </c>
      <c r="H60" t="s">
        <v>27</v>
      </c>
      <c r="I60" t="s">
        <v>27</v>
      </c>
      <c r="J60" t="s">
        <v>27</v>
      </c>
      <c r="K60" t="s">
        <v>22</v>
      </c>
      <c r="L60" t="s">
        <v>27</v>
      </c>
      <c r="M60">
        <v>9791</v>
      </c>
      <c r="N60">
        <v>9610</v>
      </c>
      <c r="O60">
        <v>7534</v>
      </c>
      <c r="P60">
        <v>5080</v>
      </c>
      <c r="Q60">
        <v>4936</v>
      </c>
      <c r="R60">
        <v>-0.15736979056747447</v>
      </c>
      <c r="S60" t="s">
        <v>391</v>
      </c>
      <c r="T60" t="s">
        <v>350</v>
      </c>
      <c r="U60" t="str">
        <f>TRIM(LEFT(Table6[[#This Row],[City]], FIND(" NY", Table6[[#This Row],[City]]) - 1)) &amp; " NY"</f>
        <v>New York NY</v>
      </c>
    </row>
    <row r="61" spans="1:21" x14ac:dyDescent="0.3">
      <c r="A61" t="s">
        <v>235</v>
      </c>
      <c r="B61" t="s">
        <v>236</v>
      </c>
      <c r="C61" t="s">
        <v>237</v>
      </c>
      <c r="D61" t="s">
        <v>238</v>
      </c>
      <c r="E61" t="s">
        <v>206</v>
      </c>
      <c r="F61" t="s">
        <v>22</v>
      </c>
      <c r="G61" t="s">
        <v>22</v>
      </c>
      <c r="H61" t="s">
        <v>22</v>
      </c>
      <c r="I61" t="s">
        <v>27</v>
      </c>
      <c r="J61" t="s">
        <v>27</v>
      </c>
      <c r="K61" t="s">
        <v>22</v>
      </c>
      <c r="L61" t="s">
        <v>27</v>
      </c>
      <c r="M61">
        <v>1357</v>
      </c>
      <c r="N61">
        <v>4189</v>
      </c>
      <c r="O61">
        <v>5407</v>
      </c>
      <c r="P61">
        <v>6233</v>
      </c>
      <c r="Q61">
        <v>9681</v>
      </c>
      <c r="R61">
        <v>0.63431246502429839</v>
      </c>
      <c r="S61" t="s">
        <v>392</v>
      </c>
      <c r="T61" t="s">
        <v>393</v>
      </c>
      <c r="U61" t="str">
        <f>TRIM(LEFT(Table6[[#This Row],[City]], FIND(" NY", Table6[[#This Row],[City]]) - 1)) &amp; " NY"</f>
        <v>Brooklyn NY</v>
      </c>
    </row>
  </sheetData>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78E00-71CA-4DFD-8404-31677F1B6068}">
  <dimension ref="A3:AE164"/>
  <sheetViews>
    <sheetView topLeftCell="A171" zoomScale="41" workbookViewId="0">
      <selection activeCell="AL55" sqref="AL55"/>
    </sheetView>
  </sheetViews>
  <sheetFormatPr defaultRowHeight="14.4" x14ac:dyDescent="0.3"/>
  <cols>
    <col min="1" max="1" width="21.5546875" bestFit="1" customWidth="1"/>
    <col min="2" max="6" width="11.88671875" bestFit="1" customWidth="1"/>
    <col min="10" max="10" width="8.88671875" customWidth="1"/>
    <col min="11" max="11" width="12.88671875" bestFit="1" customWidth="1"/>
    <col min="12" max="12" width="11.6640625" bestFit="1" customWidth="1"/>
    <col min="13" max="17" width="11.44140625" bestFit="1" customWidth="1"/>
    <col min="25" max="25" width="14.5546875" bestFit="1" customWidth="1"/>
    <col min="26" max="30" width="9.77734375" bestFit="1" customWidth="1"/>
    <col min="31" max="31" width="10.6640625" bestFit="1" customWidth="1"/>
  </cols>
  <sheetData>
    <row r="3" spans="1:17" x14ac:dyDescent="0.3">
      <c r="A3" s="5" t="s">
        <v>268</v>
      </c>
      <c r="B3" t="s">
        <v>264</v>
      </c>
      <c r="C3" t="s">
        <v>265</v>
      </c>
      <c r="D3" t="s">
        <v>266</v>
      </c>
      <c r="E3" t="s">
        <v>267</v>
      </c>
      <c r="F3" t="s">
        <v>270</v>
      </c>
    </row>
    <row r="4" spans="1:17" x14ac:dyDescent="0.3">
      <c r="A4" s="6" t="s">
        <v>84</v>
      </c>
      <c r="B4">
        <v>46025</v>
      </c>
      <c r="C4">
        <v>65032</v>
      </c>
      <c r="D4">
        <v>77731</v>
      </c>
      <c r="E4">
        <v>89595</v>
      </c>
      <c r="F4">
        <v>102185</v>
      </c>
      <c r="K4" s="8" t="s">
        <v>84</v>
      </c>
      <c r="L4" s="9" t="s">
        <v>274</v>
      </c>
      <c r="M4" s="9" t="s">
        <v>275</v>
      </c>
      <c r="N4" s="9" t="s">
        <v>276</v>
      </c>
      <c r="O4" s="9" t="s">
        <v>277</v>
      </c>
      <c r="P4" s="9" t="s">
        <v>278</v>
      </c>
      <c r="Q4" s="1" t="s">
        <v>263</v>
      </c>
    </row>
    <row r="5" spans="1:17" x14ac:dyDescent="0.3">
      <c r="A5" s="7" t="s">
        <v>93</v>
      </c>
      <c r="B5">
        <v>9773</v>
      </c>
      <c r="C5">
        <v>9179</v>
      </c>
      <c r="D5">
        <v>8390</v>
      </c>
      <c r="E5">
        <v>8256</v>
      </c>
      <c r="F5">
        <v>3815</v>
      </c>
      <c r="K5" s="7" t="s">
        <v>93</v>
      </c>
      <c r="L5">
        <v>9773</v>
      </c>
      <c r="M5">
        <v>9179</v>
      </c>
      <c r="N5">
        <v>8390</v>
      </c>
      <c r="O5">
        <v>8256</v>
      </c>
      <c r="P5">
        <v>3815</v>
      </c>
      <c r="Q5">
        <f>SUM(Table10[[#This Row],[2017]:[2021]])</f>
        <v>39413</v>
      </c>
    </row>
    <row r="6" spans="1:17" x14ac:dyDescent="0.3">
      <c r="A6" s="7" t="s">
        <v>109</v>
      </c>
      <c r="B6">
        <v>8331</v>
      </c>
      <c r="C6">
        <v>7667</v>
      </c>
      <c r="D6">
        <v>5952</v>
      </c>
      <c r="E6">
        <v>1998</v>
      </c>
      <c r="F6">
        <v>375</v>
      </c>
      <c r="K6" s="7" t="s">
        <v>80</v>
      </c>
      <c r="L6">
        <v>3501</v>
      </c>
      <c r="M6">
        <v>7079</v>
      </c>
      <c r="N6">
        <v>7438</v>
      </c>
      <c r="O6">
        <v>7443</v>
      </c>
      <c r="P6">
        <v>9225</v>
      </c>
      <c r="Q6">
        <f>SUM(Table10[[#This Row],[2017]:[2021]])</f>
        <v>34686</v>
      </c>
    </row>
    <row r="7" spans="1:17" x14ac:dyDescent="0.3">
      <c r="A7" s="7" t="s">
        <v>129</v>
      </c>
      <c r="B7">
        <v>6309</v>
      </c>
      <c r="C7">
        <v>6227</v>
      </c>
      <c r="D7">
        <v>5123</v>
      </c>
      <c r="E7">
        <v>4968</v>
      </c>
      <c r="F7">
        <v>3857</v>
      </c>
      <c r="K7" s="7" t="s">
        <v>89</v>
      </c>
      <c r="L7">
        <v>700</v>
      </c>
      <c r="M7">
        <v>5721</v>
      </c>
      <c r="N7">
        <v>6247</v>
      </c>
      <c r="O7">
        <v>8495</v>
      </c>
      <c r="P7">
        <v>9236</v>
      </c>
      <c r="Q7">
        <f>SUM(Table10[[#This Row],[2017]:[2021]])</f>
        <v>30399</v>
      </c>
    </row>
    <row r="8" spans="1:17" x14ac:dyDescent="0.3">
      <c r="A8" s="7" t="s">
        <v>121</v>
      </c>
      <c r="B8">
        <v>6156</v>
      </c>
      <c r="C8">
        <v>6110</v>
      </c>
      <c r="D8">
        <v>5791</v>
      </c>
      <c r="E8">
        <v>1759</v>
      </c>
      <c r="F8">
        <v>969</v>
      </c>
      <c r="K8" s="7" t="s">
        <v>117</v>
      </c>
      <c r="L8">
        <v>570</v>
      </c>
      <c r="M8">
        <v>1322</v>
      </c>
      <c r="N8">
        <v>7279</v>
      </c>
      <c r="O8">
        <v>8443</v>
      </c>
      <c r="P8">
        <v>9571</v>
      </c>
      <c r="Q8">
        <f>SUM(Table10[[#This Row],[2017]:[2021]])</f>
        <v>27185</v>
      </c>
    </row>
    <row r="9" spans="1:17" x14ac:dyDescent="0.3">
      <c r="A9" s="7" t="s">
        <v>85</v>
      </c>
      <c r="B9">
        <v>3916</v>
      </c>
      <c r="C9">
        <v>4218</v>
      </c>
      <c r="D9">
        <v>5072</v>
      </c>
      <c r="E9">
        <v>5201</v>
      </c>
      <c r="F9">
        <v>7588</v>
      </c>
      <c r="K9" s="7" t="s">
        <v>133</v>
      </c>
      <c r="L9">
        <v>712</v>
      </c>
      <c r="M9">
        <v>4182</v>
      </c>
      <c r="N9">
        <v>6087</v>
      </c>
      <c r="O9">
        <v>7494</v>
      </c>
      <c r="P9">
        <v>8599</v>
      </c>
      <c r="Q9">
        <f>SUM(Table10[[#This Row],[2017]:[2021]])</f>
        <v>27074</v>
      </c>
    </row>
    <row r="10" spans="1:17" x14ac:dyDescent="0.3">
      <c r="A10" s="7" t="s">
        <v>80</v>
      </c>
      <c r="B10">
        <v>3501</v>
      </c>
      <c r="C10">
        <v>7079</v>
      </c>
      <c r="D10">
        <v>7438</v>
      </c>
      <c r="E10">
        <v>7443</v>
      </c>
      <c r="F10">
        <v>9225</v>
      </c>
      <c r="K10" s="7" t="s">
        <v>129</v>
      </c>
      <c r="L10">
        <v>6309</v>
      </c>
      <c r="M10">
        <v>6227</v>
      </c>
      <c r="N10">
        <v>5123</v>
      </c>
      <c r="O10">
        <v>4968</v>
      </c>
      <c r="P10">
        <v>3857</v>
      </c>
      <c r="Q10">
        <f>SUM(Table10[[#This Row],[2017]:[2021]])</f>
        <v>26484</v>
      </c>
    </row>
    <row r="11" spans="1:17" x14ac:dyDescent="0.3">
      <c r="A11" s="7" t="s">
        <v>137</v>
      </c>
      <c r="B11">
        <v>2390</v>
      </c>
      <c r="C11">
        <v>2415</v>
      </c>
      <c r="D11">
        <v>3461</v>
      </c>
      <c r="E11">
        <v>3850</v>
      </c>
      <c r="F11">
        <v>4657</v>
      </c>
      <c r="K11" s="7" t="s">
        <v>85</v>
      </c>
      <c r="L11">
        <v>3916</v>
      </c>
      <c r="M11">
        <v>4218</v>
      </c>
      <c r="N11">
        <v>5072</v>
      </c>
      <c r="O11">
        <v>5201</v>
      </c>
      <c r="P11">
        <v>7588</v>
      </c>
      <c r="Q11">
        <f>SUM(Table10[[#This Row],[2017]:[2021]])</f>
        <v>25995</v>
      </c>
    </row>
    <row r="12" spans="1:17" x14ac:dyDescent="0.3">
      <c r="A12" s="7" t="s">
        <v>113</v>
      </c>
      <c r="B12">
        <v>1779</v>
      </c>
      <c r="C12">
        <v>2124</v>
      </c>
      <c r="D12">
        <v>2844</v>
      </c>
      <c r="E12">
        <v>6877</v>
      </c>
      <c r="F12">
        <v>9570</v>
      </c>
      <c r="K12" s="7" t="s">
        <v>105</v>
      </c>
      <c r="L12">
        <v>1368</v>
      </c>
      <c r="M12">
        <v>3447</v>
      </c>
      <c r="N12">
        <v>4535</v>
      </c>
      <c r="O12">
        <v>5476</v>
      </c>
      <c r="P12">
        <v>9983</v>
      </c>
      <c r="Q12">
        <f>SUM(Table10[[#This Row],[2017]:[2021]])</f>
        <v>24809</v>
      </c>
    </row>
    <row r="13" spans="1:17" x14ac:dyDescent="0.3">
      <c r="A13" s="7" t="s">
        <v>105</v>
      </c>
      <c r="B13">
        <v>1368</v>
      </c>
      <c r="C13">
        <v>3447</v>
      </c>
      <c r="D13">
        <v>4535</v>
      </c>
      <c r="E13">
        <v>5476</v>
      </c>
      <c r="F13">
        <v>9983</v>
      </c>
      <c r="K13" s="7" t="s">
        <v>109</v>
      </c>
      <c r="L13">
        <v>8331</v>
      </c>
      <c r="M13">
        <v>7667</v>
      </c>
      <c r="N13">
        <v>5952</v>
      </c>
      <c r="O13">
        <v>1998</v>
      </c>
      <c r="P13">
        <v>375</v>
      </c>
      <c r="Q13">
        <f>SUM(Table10[[#This Row],[2017]:[2021]])</f>
        <v>24323</v>
      </c>
    </row>
    <row r="14" spans="1:17" x14ac:dyDescent="0.3">
      <c r="A14" s="7" t="s">
        <v>133</v>
      </c>
      <c r="B14">
        <v>712</v>
      </c>
      <c r="C14">
        <v>4182</v>
      </c>
      <c r="D14">
        <v>6087</v>
      </c>
      <c r="E14">
        <v>7494</v>
      </c>
      <c r="F14">
        <v>8599</v>
      </c>
      <c r="K14" s="7" t="s">
        <v>113</v>
      </c>
      <c r="L14">
        <v>1779</v>
      </c>
      <c r="M14">
        <v>2124</v>
      </c>
      <c r="N14">
        <v>2844</v>
      </c>
      <c r="O14">
        <v>6877</v>
      </c>
      <c r="P14">
        <v>9570</v>
      </c>
      <c r="Q14">
        <f>SUM(Table10[[#This Row],[2017]:[2021]])</f>
        <v>23194</v>
      </c>
    </row>
    <row r="15" spans="1:17" hidden="1" x14ac:dyDescent="0.3">
      <c r="A15" s="7" t="s">
        <v>89</v>
      </c>
      <c r="B15">
        <v>700</v>
      </c>
      <c r="C15">
        <v>5721</v>
      </c>
      <c r="D15">
        <v>6247</v>
      </c>
      <c r="E15">
        <v>8495</v>
      </c>
      <c r="F15">
        <v>9236</v>
      </c>
      <c r="K15" s="7" t="s">
        <v>97</v>
      </c>
      <c r="L15">
        <v>73</v>
      </c>
      <c r="M15">
        <v>3485</v>
      </c>
      <c r="N15">
        <v>4592</v>
      </c>
      <c r="O15">
        <v>5143</v>
      </c>
      <c r="P15">
        <v>8100</v>
      </c>
      <c r="Q15">
        <f>SUM(Table10[[#This Row],[2017]:[2021]])</f>
        <v>21393</v>
      </c>
    </row>
    <row r="16" spans="1:17" hidden="1" x14ac:dyDescent="0.3">
      <c r="A16" s="7" t="s">
        <v>117</v>
      </c>
      <c r="B16">
        <v>570</v>
      </c>
      <c r="C16">
        <v>1322</v>
      </c>
      <c r="D16">
        <v>7279</v>
      </c>
      <c r="E16">
        <v>8443</v>
      </c>
      <c r="F16">
        <v>9571</v>
      </c>
      <c r="K16" s="7" t="s">
        <v>121</v>
      </c>
      <c r="L16">
        <v>6156</v>
      </c>
      <c r="M16">
        <v>6110</v>
      </c>
      <c r="N16">
        <v>5791</v>
      </c>
      <c r="O16">
        <v>1759</v>
      </c>
      <c r="P16">
        <v>969</v>
      </c>
      <c r="Q16">
        <f>SUM(Table10[[#This Row],[2017]:[2021]])</f>
        <v>20785</v>
      </c>
    </row>
    <row r="17" spans="1:17" hidden="1" x14ac:dyDescent="0.3">
      <c r="A17" s="7" t="s">
        <v>101</v>
      </c>
      <c r="B17">
        <v>238</v>
      </c>
      <c r="C17">
        <v>1235</v>
      </c>
      <c r="D17">
        <v>1822</v>
      </c>
      <c r="E17">
        <v>7074</v>
      </c>
      <c r="F17">
        <v>8207</v>
      </c>
      <c r="K17" s="7" t="s">
        <v>125</v>
      </c>
      <c r="L17">
        <v>209</v>
      </c>
      <c r="M17">
        <v>621</v>
      </c>
      <c r="N17">
        <v>3098</v>
      </c>
      <c r="O17">
        <v>7118</v>
      </c>
      <c r="P17">
        <v>8433</v>
      </c>
      <c r="Q17">
        <f>SUM(Table10[[#This Row],[2017]:[2021]])</f>
        <v>19479</v>
      </c>
    </row>
    <row r="18" spans="1:17" hidden="1" x14ac:dyDescent="0.3">
      <c r="A18" s="7" t="s">
        <v>125</v>
      </c>
      <c r="B18">
        <v>209</v>
      </c>
      <c r="C18">
        <v>621</v>
      </c>
      <c r="D18">
        <v>3098</v>
      </c>
      <c r="E18">
        <v>7118</v>
      </c>
      <c r="F18">
        <v>8433</v>
      </c>
      <c r="K18" s="7" t="s">
        <v>101</v>
      </c>
      <c r="L18">
        <v>238</v>
      </c>
      <c r="M18">
        <v>1235</v>
      </c>
      <c r="N18">
        <v>1822</v>
      </c>
      <c r="O18">
        <v>7074</v>
      </c>
      <c r="P18">
        <v>8207</v>
      </c>
      <c r="Q18">
        <f>SUM(Table10[[#This Row],[2017]:[2021]])</f>
        <v>18576</v>
      </c>
    </row>
    <row r="19" spans="1:17" hidden="1" x14ac:dyDescent="0.3">
      <c r="A19" s="7" t="s">
        <v>97</v>
      </c>
      <c r="B19">
        <v>73</v>
      </c>
      <c r="C19">
        <v>3485</v>
      </c>
      <c r="D19">
        <v>4592</v>
      </c>
      <c r="E19">
        <v>5143</v>
      </c>
      <c r="F19">
        <v>8100</v>
      </c>
      <c r="K19" s="7" t="s">
        <v>137</v>
      </c>
      <c r="L19">
        <v>2390</v>
      </c>
      <c r="M19">
        <v>2415</v>
      </c>
      <c r="N19">
        <v>3461</v>
      </c>
      <c r="O19">
        <v>3850</v>
      </c>
      <c r="P19">
        <v>4657</v>
      </c>
      <c r="Q19">
        <f>SUM(Table10[[#This Row],[2017]:[2021]])</f>
        <v>16773</v>
      </c>
    </row>
    <row r="20" spans="1:17" x14ac:dyDescent="0.3">
      <c r="A20" s="6" t="s">
        <v>145</v>
      </c>
      <c r="B20">
        <v>47259</v>
      </c>
      <c r="C20">
        <v>67275</v>
      </c>
      <c r="D20">
        <v>79646</v>
      </c>
      <c r="E20">
        <v>102065</v>
      </c>
      <c r="F20">
        <v>112270</v>
      </c>
    </row>
    <row r="21" spans="1:17" x14ac:dyDescent="0.3">
      <c r="A21" s="7" t="s">
        <v>190</v>
      </c>
      <c r="B21">
        <v>8891</v>
      </c>
      <c r="C21">
        <v>5952</v>
      </c>
      <c r="D21">
        <v>5914</v>
      </c>
      <c r="E21">
        <v>5405</v>
      </c>
      <c r="F21">
        <v>4031</v>
      </c>
      <c r="K21" s="8" t="s">
        <v>145</v>
      </c>
      <c r="L21" t="s">
        <v>274</v>
      </c>
      <c r="M21" t="s">
        <v>275</v>
      </c>
      <c r="N21" t="s">
        <v>276</v>
      </c>
      <c r="O21" t="s">
        <v>277</v>
      </c>
      <c r="P21" t="s">
        <v>278</v>
      </c>
      <c r="Q21" t="s">
        <v>263</v>
      </c>
    </row>
    <row r="22" spans="1:17" x14ac:dyDescent="0.3">
      <c r="A22" s="7" t="s">
        <v>150</v>
      </c>
      <c r="B22">
        <v>8873</v>
      </c>
      <c r="C22">
        <v>8484</v>
      </c>
      <c r="D22">
        <v>7883</v>
      </c>
      <c r="E22">
        <v>7499</v>
      </c>
      <c r="F22">
        <v>6592</v>
      </c>
      <c r="K22" s="7" t="s">
        <v>150</v>
      </c>
      <c r="L22">
        <v>8873</v>
      </c>
      <c r="M22">
        <v>8484</v>
      </c>
      <c r="N22">
        <v>7883</v>
      </c>
      <c r="O22">
        <v>7499</v>
      </c>
      <c r="P22">
        <v>6592</v>
      </c>
      <c r="Q22">
        <f>SUM(Table1[[#This Row],[2017]:[2021]])</f>
        <v>39331</v>
      </c>
    </row>
    <row r="23" spans="1:17" x14ac:dyDescent="0.3">
      <c r="A23" s="7" t="s">
        <v>182</v>
      </c>
      <c r="B23">
        <v>7840</v>
      </c>
      <c r="C23">
        <v>5804</v>
      </c>
      <c r="D23">
        <v>4259</v>
      </c>
      <c r="E23">
        <v>4243</v>
      </c>
      <c r="F23">
        <v>907</v>
      </c>
      <c r="K23" s="7" t="s">
        <v>154</v>
      </c>
      <c r="L23">
        <v>3297</v>
      </c>
      <c r="M23">
        <v>4866</v>
      </c>
      <c r="N23">
        <v>4928</v>
      </c>
      <c r="O23">
        <v>8451</v>
      </c>
      <c r="P23">
        <v>9585</v>
      </c>
      <c r="Q23">
        <f>SUM(Table1[[#This Row],[2017]:[2021]])</f>
        <v>31127</v>
      </c>
    </row>
    <row r="24" spans="1:17" x14ac:dyDescent="0.3">
      <c r="A24" s="7" t="s">
        <v>170</v>
      </c>
      <c r="B24">
        <v>7703</v>
      </c>
      <c r="C24">
        <v>6957</v>
      </c>
      <c r="D24">
        <v>3898</v>
      </c>
      <c r="E24">
        <v>1857</v>
      </c>
      <c r="F24">
        <v>1512</v>
      </c>
      <c r="K24" s="7" t="s">
        <v>198</v>
      </c>
      <c r="L24">
        <v>431</v>
      </c>
      <c r="M24">
        <v>6231</v>
      </c>
      <c r="N24">
        <v>7478</v>
      </c>
      <c r="O24">
        <v>8039</v>
      </c>
      <c r="P24">
        <v>8271</v>
      </c>
      <c r="Q24">
        <f>SUM(Table1[[#This Row],[2017]:[2021]])</f>
        <v>30450</v>
      </c>
    </row>
    <row r="25" spans="1:17" x14ac:dyDescent="0.3">
      <c r="A25" s="7" t="s">
        <v>154</v>
      </c>
      <c r="B25">
        <v>3297</v>
      </c>
      <c r="C25">
        <v>4866</v>
      </c>
      <c r="D25">
        <v>4928</v>
      </c>
      <c r="E25">
        <v>8451</v>
      </c>
      <c r="F25">
        <v>9585</v>
      </c>
      <c r="K25" s="7" t="s">
        <v>190</v>
      </c>
      <c r="L25">
        <v>8891</v>
      </c>
      <c r="M25">
        <v>5952</v>
      </c>
      <c r="N25">
        <v>5914</v>
      </c>
      <c r="O25">
        <v>5405</v>
      </c>
      <c r="P25">
        <v>4031</v>
      </c>
      <c r="Q25">
        <f>SUM(Table1[[#This Row],[2017]:[2021]])</f>
        <v>30193</v>
      </c>
    </row>
    <row r="26" spans="1:17" x14ac:dyDescent="0.3">
      <c r="A26" s="7" t="s">
        <v>162</v>
      </c>
      <c r="B26">
        <v>2541</v>
      </c>
      <c r="C26">
        <v>3794</v>
      </c>
      <c r="D26">
        <v>3984</v>
      </c>
      <c r="E26">
        <v>8803</v>
      </c>
      <c r="F26">
        <v>9338</v>
      </c>
      <c r="K26" s="7" t="s">
        <v>194</v>
      </c>
      <c r="L26">
        <v>1290</v>
      </c>
      <c r="M26">
        <v>4033</v>
      </c>
      <c r="N26">
        <v>6956</v>
      </c>
      <c r="O26">
        <v>7929</v>
      </c>
      <c r="P26">
        <v>8834</v>
      </c>
      <c r="Q26">
        <f>SUM(Table1[[#This Row],[2017]:[2021]])</f>
        <v>29042</v>
      </c>
    </row>
    <row r="27" spans="1:17" x14ac:dyDescent="0.3">
      <c r="A27" s="7" t="s">
        <v>141</v>
      </c>
      <c r="B27">
        <v>2519</v>
      </c>
      <c r="C27">
        <v>3938</v>
      </c>
      <c r="D27">
        <v>5190</v>
      </c>
      <c r="E27">
        <v>8203</v>
      </c>
      <c r="F27">
        <v>8780</v>
      </c>
      <c r="K27" s="7" t="s">
        <v>174</v>
      </c>
      <c r="L27">
        <v>488</v>
      </c>
      <c r="M27">
        <v>5535</v>
      </c>
      <c r="N27">
        <v>5775</v>
      </c>
      <c r="O27">
        <v>7661</v>
      </c>
      <c r="P27">
        <v>9206</v>
      </c>
      <c r="Q27">
        <f>SUM(Table1[[#This Row],[2017]:[2021]])</f>
        <v>28665</v>
      </c>
    </row>
    <row r="28" spans="1:17" x14ac:dyDescent="0.3">
      <c r="A28" s="7" t="s">
        <v>194</v>
      </c>
      <c r="B28">
        <v>1290</v>
      </c>
      <c r="C28">
        <v>4033</v>
      </c>
      <c r="D28">
        <v>6956</v>
      </c>
      <c r="E28">
        <v>7929</v>
      </c>
      <c r="F28">
        <v>8834</v>
      </c>
      <c r="K28" s="7" t="s">
        <v>141</v>
      </c>
      <c r="L28">
        <v>2519</v>
      </c>
      <c r="M28">
        <v>3938</v>
      </c>
      <c r="N28">
        <v>5190</v>
      </c>
      <c r="O28">
        <v>8203</v>
      </c>
      <c r="P28">
        <v>8780</v>
      </c>
      <c r="Q28">
        <f>SUM(Table1[[#This Row],[2017]:[2021]])</f>
        <v>28630</v>
      </c>
    </row>
    <row r="29" spans="1:17" x14ac:dyDescent="0.3">
      <c r="A29" s="7" t="s">
        <v>158</v>
      </c>
      <c r="B29">
        <v>1092</v>
      </c>
      <c r="C29">
        <v>3140</v>
      </c>
      <c r="D29">
        <v>4123</v>
      </c>
      <c r="E29">
        <v>4366</v>
      </c>
      <c r="F29">
        <v>9482</v>
      </c>
      <c r="K29" s="7" t="s">
        <v>162</v>
      </c>
      <c r="L29">
        <v>2541</v>
      </c>
      <c r="M29">
        <v>3794</v>
      </c>
      <c r="N29">
        <v>3984</v>
      </c>
      <c r="O29">
        <v>8803</v>
      </c>
      <c r="P29">
        <v>9338</v>
      </c>
      <c r="Q29">
        <f>SUM(Table1[[#This Row],[2017]:[2021]])</f>
        <v>28460</v>
      </c>
    </row>
    <row r="30" spans="1:17" x14ac:dyDescent="0.3">
      <c r="A30" s="7" t="s">
        <v>186</v>
      </c>
      <c r="B30">
        <v>1038</v>
      </c>
      <c r="C30">
        <v>3615</v>
      </c>
      <c r="D30">
        <v>3712</v>
      </c>
      <c r="E30">
        <v>5819</v>
      </c>
      <c r="F30">
        <v>9589</v>
      </c>
      <c r="K30" s="7" t="s">
        <v>166</v>
      </c>
      <c r="L30">
        <v>742</v>
      </c>
      <c r="M30">
        <v>3751</v>
      </c>
      <c r="N30">
        <v>4423</v>
      </c>
      <c r="O30">
        <v>8733</v>
      </c>
      <c r="P30">
        <v>9909</v>
      </c>
      <c r="Q30">
        <f>SUM(Table1[[#This Row],[2017]:[2021]])</f>
        <v>27558</v>
      </c>
    </row>
    <row r="31" spans="1:17" x14ac:dyDescent="0.3">
      <c r="A31" s="7" t="s">
        <v>166</v>
      </c>
      <c r="B31">
        <v>742</v>
      </c>
      <c r="C31">
        <v>3751</v>
      </c>
      <c r="D31">
        <v>4423</v>
      </c>
      <c r="E31">
        <v>8733</v>
      </c>
      <c r="F31">
        <v>9909</v>
      </c>
      <c r="K31" s="7" t="s">
        <v>146</v>
      </c>
      <c r="L31">
        <v>138</v>
      </c>
      <c r="M31">
        <v>286</v>
      </c>
      <c r="N31">
        <v>6750</v>
      </c>
      <c r="O31">
        <v>8254</v>
      </c>
      <c r="P31">
        <v>8656</v>
      </c>
      <c r="Q31">
        <f>SUM(Table1[[#This Row],[2017]:[2021]])</f>
        <v>24084</v>
      </c>
    </row>
    <row r="32" spans="1:17" hidden="1" x14ac:dyDescent="0.3">
      <c r="A32" s="7" t="s">
        <v>174</v>
      </c>
      <c r="B32">
        <v>488</v>
      </c>
      <c r="C32">
        <v>5535</v>
      </c>
      <c r="D32">
        <v>5775</v>
      </c>
      <c r="E32">
        <v>7661</v>
      </c>
      <c r="F32">
        <v>9206</v>
      </c>
      <c r="K32" s="7" t="s">
        <v>186</v>
      </c>
      <c r="L32">
        <v>1038</v>
      </c>
      <c r="M32">
        <v>3615</v>
      </c>
      <c r="N32">
        <v>3712</v>
      </c>
      <c r="O32">
        <v>5819</v>
      </c>
      <c r="P32">
        <v>9589</v>
      </c>
      <c r="Q32">
        <f>SUM(Table1[[#This Row],[2017]:[2021]])</f>
        <v>23773</v>
      </c>
    </row>
    <row r="33" spans="1:17" hidden="1" x14ac:dyDescent="0.3">
      <c r="A33" s="7" t="s">
        <v>198</v>
      </c>
      <c r="B33">
        <v>431</v>
      </c>
      <c r="C33">
        <v>6231</v>
      </c>
      <c r="D33">
        <v>7478</v>
      </c>
      <c r="E33">
        <v>8039</v>
      </c>
      <c r="F33">
        <v>8271</v>
      </c>
      <c r="K33" s="7" t="s">
        <v>182</v>
      </c>
      <c r="L33">
        <v>7840</v>
      </c>
      <c r="M33">
        <v>5804</v>
      </c>
      <c r="N33">
        <v>4259</v>
      </c>
      <c r="O33">
        <v>4243</v>
      </c>
      <c r="P33">
        <v>907</v>
      </c>
      <c r="Q33">
        <f>SUM(Table1[[#This Row],[2017]:[2021]])</f>
        <v>23053</v>
      </c>
    </row>
    <row r="34" spans="1:17" hidden="1" x14ac:dyDescent="0.3">
      <c r="A34" s="7" t="s">
        <v>178</v>
      </c>
      <c r="B34">
        <v>376</v>
      </c>
      <c r="C34">
        <v>889</v>
      </c>
      <c r="D34">
        <v>4373</v>
      </c>
      <c r="E34">
        <v>6803</v>
      </c>
      <c r="F34">
        <v>7578</v>
      </c>
      <c r="K34" s="7" t="s">
        <v>158</v>
      </c>
      <c r="L34">
        <v>1092</v>
      </c>
      <c r="M34">
        <v>3140</v>
      </c>
      <c r="N34">
        <v>4123</v>
      </c>
      <c r="O34">
        <v>4366</v>
      </c>
      <c r="P34">
        <v>9482</v>
      </c>
      <c r="Q34">
        <f>SUM(Table1[[#This Row],[2017]:[2021]])</f>
        <v>22203</v>
      </c>
    </row>
    <row r="35" spans="1:17" hidden="1" x14ac:dyDescent="0.3">
      <c r="A35" s="7" t="s">
        <v>146</v>
      </c>
      <c r="B35">
        <v>138</v>
      </c>
      <c r="C35">
        <v>286</v>
      </c>
      <c r="D35">
        <v>6750</v>
      </c>
      <c r="E35">
        <v>8254</v>
      </c>
      <c r="F35">
        <v>8656</v>
      </c>
      <c r="K35" s="7" t="s">
        <v>170</v>
      </c>
      <c r="L35">
        <v>7703</v>
      </c>
      <c r="M35">
        <v>6957</v>
      </c>
      <c r="N35">
        <v>3898</v>
      </c>
      <c r="O35">
        <v>1857</v>
      </c>
      <c r="P35">
        <v>1512</v>
      </c>
      <c r="Q35">
        <f>SUM(Table1[[#This Row],[2017]:[2021]])</f>
        <v>21927</v>
      </c>
    </row>
    <row r="36" spans="1:17" hidden="1" x14ac:dyDescent="0.3">
      <c r="A36" s="6" t="s">
        <v>21</v>
      </c>
      <c r="B36">
        <v>51804</v>
      </c>
      <c r="C36">
        <v>60121</v>
      </c>
      <c r="D36">
        <v>60760</v>
      </c>
      <c r="E36">
        <v>75991</v>
      </c>
      <c r="F36">
        <v>94147</v>
      </c>
      <c r="K36" s="7" t="s">
        <v>178</v>
      </c>
      <c r="L36">
        <v>376</v>
      </c>
      <c r="M36">
        <v>889</v>
      </c>
      <c r="N36">
        <v>4373</v>
      </c>
      <c r="O36">
        <v>6803</v>
      </c>
      <c r="P36">
        <v>7578</v>
      </c>
      <c r="Q36">
        <f>SUM(Table1[[#This Row],[2017]:[2021]])</f>
        <v>20019</v>
      </c>
    </row>
    <row r="37" spans="1:17" x14ac:dyDescent="0.3">
      <c r="A37" s="7" t="s">
        <v>52</v>
      </c>
      <c r="B37">
        <v>9766</v>
      </c>
      <c r="C37">
        <v>8049</v>
      </c>
      <c r="D37">
        <v>5556</v>
      </c>
      <c r="E37">
        <v>5202</v>
      </c>
      <c r="F37">
        <v>2373</v>
      </c>
      <c r="K37" s="7"/>
    </row>
    <row r="38" spans="1:17" x14ac:dyDescent="0.3">
      <c r="A38" s="7" t="s">
        <v>44</v>
      </c>
      <c r="B38">
        <v>9252</v>
      </c>
      <c r="C38">
        <v>8499</v>
      </c>
      <c r="D38">
        <v>991</v>
      </c>
      <c r="E38">
        <v>448</v>
      </c>
      <c r="F38">
        <v>211</v>
      </c>
      <c r="K38" s="8" t="s">
        <v>21</v>
      </c>
      <c r="L38" t="s">
        <v>274</v>
      </c>
      <c r="M38" t="s">
        <v>275</v>
      </c>
      <c r="N38" t="s">
        <v>276</v>
      </c>
      <c r="O38" t="s">
        <v>277</v>
      </c>
      <c r="P38" t="s">
        <v>278</v>
      </c>
      <c r="Q38" t="s">
        <v>263</v>
      </c>
    </row>
    <row r="39" spans="1:17" x14ac:dyDescent="0.3">
      <c r="A39" s="7" t="s">
        <v>76</v>
      </c>
      <c r="B39">
        <v>9058</v>
      </c>
      <c r="C39">
        <v>4839</v>
      </c>
      <c r="D39">
        <v>4776</v>
      </c>
      <c r="E39">
        <v>4024</v>
      </c>
      <c r="F39">
        <v>369</v>
      </c>
      <c r="K39" s="7" t="s">
        <v>40</v>
      </c>
      <c r="L39">
        <v>2341</v>
      </c>
      <c r="M39">
        <v>6105</v>
      </c>
      <c r="N39">
        <v>7777</v>
      </c>
      <c r="O39">
        <v>7891</v>
      </c>
      <c r="P39">
        <v>8758</v>
      </c>
      <c r="Q39">
        <f>SUM(Table2[[#This Row],[2017]:[2021]])</f>
        <v>32872</v>
      </c>
    </row>
    <row r="40" spans="1:17" x14ac:dyDescent="0.3">
      <c r="A40" s="7" t="s">
        <v>60</v>
      </c>
      <c r="B40">
        <v>7555</v>
      </c>
      <c r="C40">
        <v>6551</v>
      </c>
      <c r="D40">
        <v>5188</v>
      </c>
      <c r="E40">
        <v>3436</v>
      </c>
      <c r="F40">
        <v>2359</v>
      </c>
      <c r="K40" s="7" t="s">
        <v>48</v>
      </c>
      <c r="L40">
        <v>1581</v>
      </c>
      <c r="M40">
        <v>4799</v>
      </c>
      <c r="N40">
        <v>6582</v>
      </c>
      <c r="O40">
        <v>9024</v>
      </c>
      <c r="P40">
        <v>9759</v>
      </c>
      <c r="Q40">
        <f>SUM(Table2[[#This Row],[2017]:[2021]])</f>
        <v>31745</v>
      </c>
    </row>
    <row r="41" spans="1:17" x14ac:dyDescent="0.3">
      <c r="A41" s="7" t="s">
        <v>23</v>
      </c>
      <c r="B41">
        <v>2786</v>
      </c>
      <c r="C41">
        <v>3804</v>
      </c>
      <c r="D41">
        <v>4121</v>
      </c>
      <c r="E41">
        <v>6210</v>
      </c>
      <c r="F41">
        <v>6909</v>
      </c>
      <c r="K41" s="7" t="s">
        <v>52</v>
      </c>
      <c r="L41">
        <v>9766</v>
      </c>
      <c r="M41">
        <v>8049</v>
      </c>
      <c r="N41">
        <v>5556</v>
      </c>
      <c r="O41">
        <v>5202</v>
      </c>
      <c r="P41">
        <v>2373</v>
      </c>
      <c r="Q41">
        <f>SUM(Table2[[#This Row],[2017]:[2021]])</f>
        <v>30946</v>
      </c>
    </row>
    <row r="42" spans="1:17" x14ac:dyDescent="0.3">
      <c r="A42" s="7" t="s">
        <v>40</v>
      </c>
      <c r="B42">
        <v>2341</v>
      </c>
      <c r="C42">
        <v>6105</v>
      </c>
      <c r="D42">
        <v>7777</v>
      </c>
      <c r="E42">
        <v>7891</v>
      </c>
      <c r="F42">
        <v>8758</v>
      </c>
      <c r="K42" s="7" t="s">
        <v>17</v>
      </c>
      <c r="L42">
        <v>1982</v>
      </c>
      <c r="M42">
        <v>5388</v>
      </c>
      <c r="N42">
        <v>7063</v>
      </c>
      <c r="O42">
        <v>7208</v>
      </c>
      <c r="P42">
        <v>9093</v>
      </c>
      <c r="Q42">
        <f>SUM(Table2[[#This Row],[2017]:[2021]])</f>
        <v>30734</v>
      </c>
    </row>
    <row r="43" spans="1:17" x14ac:dyDescent="0.3">
      <c r="A43" s="7" t="s">
        <v>17</v>
      </c>
      <c r="B43">
        <v>1982</v>
      </c>
      <c r="C43">
        <v>5388</v>
      </c>
      <c r="D43">
        <v>7063</v>
      </c>
      <c r="E43">
        <v>7208</v>
      </c>
      <c r="F43">
        <v>9093</v>
      </c>
      <c r="K43" s="7" t="s">
        <v>60</v>
      </c>
      <c r="L43">
        <v>7555</v>
      </c>
      <c r="M43">
        <v>6551</v>
      </c>
      <c r="N43">
        <v>5188</v>
      </c>
      <c r="O43">
        <v>3436</v>
      </c>
      <c r="P43">
        <v>2359</v>
      </c>
      <c r="Q43">
        <f>SUM(Table2[[#This Row],[2017]:[2021]])</f>
        <v>25089</v>
      </c>
    </row>
    <row r="44" spans="1:17" x14ac:dyDescent="0.3">
      <c r="A44" s="7" t="s">
        <v>48</v>
      </c>
      <c r="B44">
        <v>1581</v>
      </c>
      <c r="C44">
        <v>4799</v>
      </c>
      <c r="D44">
        <v>6582</v>
      </c>
      <c r="E44">
        <v>9024</v>
      </c>
      <c r="F44">
        <v>9759</v>
      </c>
      <c r="K44" s="7" t="s">
        <v>23</v>
      </c>
      <c r="L44">
        <v>2786</v>
      </c>
      <c r="M44">
        <v>3804</v>
      </c>
      <c r="N44">
        <v>4121</v>
      </c>
      <c r="O44">
        <v>6210</v>
      </c>
      <c r="P44">
        <v>6909</v>
      </c>
      <c r="Q44">
        <f>SUM(Table2[[#This Row],[2017]:[2021]])</f>
        <v>23830</v>
      </c>
    </row>
    <row r="45" spans="1:17" x14ac:dyDescent="0.3">
      <c r="A45" s="7" t="s">
        <v>64</v>
      </c>
      <c r="B45">
        <v>1532</v>
      </c>
      <c r="C45">
        <v>2678</v>
      </c>
      <c r="D45">
        <v>4068</v>
      </c>
      <c r="E45">
        <v>4278</v>
      </c>
      <c r="F45">
        <v>5382</v>
      </c>
      <c r="K45" s="7" t="s">
        <v>76</v>
      </c>
      <c r="L45">
        <v>9058</v>
      </c>
      <c r="M45">
        <v>4839</v>
      </c>
      <c r="N45">
        <v>4776</v>
      </c>
      <c r="O45">
        <v>4024</v>
      </c>
      <c r="P45">
        <v>369</v>
      </c>
      <c r="Q45">
        <f>SUM(Table2[[#This Row],[2017]:[2021]])</f>
        <v>23066</v>
      </c>
    </row>
    <row r="46" spans="1:17" x14ac:dyDescent="0.3">
      <c r="A46" s="7" t="s">
        <v>56</v>
      </c>
      <c r="B46">
        <v>1530</v>
      </c>
      <c r="C46">
        <v>1620</v>
      </c>
      <c r="D46">
        <v>2027</v>
      </c>
      <c r="E46">
        <v>4881</v>
      </c>
      <c r="F46">
        <v>6002</v>
      </c>
      <c r="K46" s="7" t="s">
        <v>72</v>
      </c>
      <c r="L46">
        <v>861</v>
      </c>
      <c r="M46">
        <v>1314</v>
      </c>
      <c r="N46">
        <v>1810</v>
      </c>
      <c r="O46">
        <v>6510</v>
      </c>
      <c r="P46">
        <v>9271</v>
      </c>
      <c r="Q46">
        <f>SUM(Table2[[#This Row],[2017]:[2021]])</f>
        <v>19766</v>
      </c>
    </row>
    <row r="47" spans="1:17" x14ac:dyDescent="0.3">
      <c r="A47" s="7" t="s">
        <v>36</v>
      </c>
      <c r="B47">
        <v>1421</v>
      </c>
      <c r="C47">
        <v>1893</v>
      </c>
      <c r="D47">
        <v>2722</v>
      </c>
      <c r="E47">
        <v>4410</v>
      </c>
      <c r="F47">
        <v>5873</v>
      </c>
      <c r="K47" s="7" t="s">
        <v>44</v>
      </c>
      <c r="L47">
        <v>9252</v>
      </c>
      <c r="M47">
        <v>8499</v>
      </c>
      <c r="N47">
        <v>991</v>
      </c>
      <c r="O47">
        <v>448</v>
      </c>
      <c r="P47">
        <v>211</v>
      </c>
      <c r="Q47">
        <f>SUM(Table2[[#This Row],[2017]:[2021]])</f>
        <v>19401</v>
      </c>
    </row>
    <row r="48" spans="1:17" x14ac:dyDescent="0.3">
      <c r="A48" s="7" t="s">
        <v>28</v>
      </c>
      <c r="B48">
        <v>1209</v>
      </c>
      <c r="C48">
        <v>1534</v>
      </c>
      <c r="D48">
        <v>1634</v>
      </c>
      <c r="E48">
        <v>4302</v>
      </c>
      <c r="F48">
        <v>9768</v>
      </c>
      <c r="K48" s="7" t="s">
        <v>32</v>
      </c>
      <c r="L48">
        <v>906</v>
      </c>
      <c r="M48">
        <v>1251</v>
      </c>
      <c r="N48">
        <v>2897</v>
      </c>
      <c r="O48">
        <v>4499</v>
      </c>
      <c r="P48">
        <v>9428</v>
      </c>
      <c r="Q48">
        <f>SUM(Table2[[#This Row],[2017]:[2021]])</f>
        <v>18981</v>
      </c>
    </row>
    <row r="49" spans="1:17" hidden="1" x14ac:dyDescent="0.3">
      <c r="A49" s="7" t="s">
        <v>32</v>
      </c>
      <c r="B49">
        <v>906</v>
      </c>
      <c r="C49">
        <v>1251</v>
      </c>
      <c r="D49">
        <v>2897</v>
      </c>
      <c r="E49">
        <v>4499</v>
      </c>
      <c r="F49">
        <v>9428</v>
      </c>
      <c r="K49" s="7" t="s">
        <v>28</v>
      </c>
      <c r="L49">
        <v>1209</v>
      </c>
      <c r="M49">
        <v>1534</v>
      </c>
      <c r="N49">
        <v>1634</v>
      </c>
      <c r="O49">
        <v>4302</v>
      </c>
      <c r="P49">
        <v>9768</v>
      </c>
      <c r="Q49">
        <f>SUM(Table2[[#This Row],[2017]:[2021]])</f>
        <v>18447</v>
      </c>
    </row>
    <row r="50" spans="1:17" hidden="1" x14ac:dyDescent="0.3">
      <c r="A50" s="7" t="s">
        <v>72</v>
      </c>
      <c r="B50">
        <v>861</v>
      </c>
      <c r="C50">
        <v>1314</v>
      </c>
      <c r="D50">
        <v>1810</v>
      </c>
      <c r="E50">
        <v>6510</v>
      </c>
      <c r="F50">
        <v>9271</v>
      </c>
      <c r="K50" s="7" t="s">
        <v>64</v>
      </c>
      <c r="L50">
        <v>1532</v>
      </c>
      <c r="M50">
        <v>2678</v>
      </c>
      <c r="N50">
        <v>4068</v>
      </c>
      <c r="O50">
        <v>4278</v>
      </c>
      <c r="P50">
        <v>5382</v>
      </c>
      <c r="Q50">
        <f>SUM(Table2[[#This Row],[2017]:[2021]])</f>
        <v>17938</v>
      </c>
    </row>
    <row r="51" spans="1:17" hidden="1" x14ac:dyDescent="0.3">
      <c r="A51" s="7" t="s">
        <v>68</v>
      </c>
      <c r="B51">
        <v>24</v>
      </c>
      <c r="C51">
        <v>1797</v>
      </c>
      <c r="D51">
        <v>3548</v>
      </c>
      <c r="E51">
        <v>3668</v>
      </c>
      <c r="F51">
        <v>8592</v>
      </c>
      <c r="K51" s="7" t="s">
        <v>68</v>
      </c>
      <c r="L51">
        <v>24</v>
      </c>
      <c r="M51">
        <v>1797</v>
      </c>
      <c r="N51">
        <v>3548</v>
      </c>
      <c r="O51">
        <v>3668</v>
      </c>
      <c r="P51">
        <v>8592</v>
      </c>
      <c r="Q51">
        <f>SUM(Table2[[#This Row],[2017]:[2021]])</f>
        <v>17629</v>
      </c>
    </row>
    <row r="52" spans="1:17" hidden="1" x14ac:dyDescent="0.3">
      <c r="A52" s="6" t="s">
        <v>206</v>
      </c>
      <c r="B52">
        <v>44888</v>
      </c>
      <c r="C52">
        <v>50567</v>
      </c>
      <c r="D52">
        <v>70312</v>
      </c>
      <c r="E52">
        <v>82583</v>
      </c>
      <c r="F52">
        <v>100592</v>
      </c>
      <c r="K52" s="7" t="s">
        <v>36</v>
      </c>
      <c r="L52">
        <v>1421</v>
      </c>
      <c r="M52">
        <v>1893</v>
      </c>
      <c r="N52">
        <v>2722</v>
      </c>
      <c r="O52">
        <v>4410</v>
      </c>
      <c r="P52">
        <v>5873</v>
      </c>
      <c r="Q52">
        <f>SUM(Table2[[#This Row],[2017]:[2021]])</f>
        <v>16319</v>
      </c>
    </row>
    <row r="53" spans="1:17" hidden="1" x14ac:dyDescent="0.3">
      <c r="A53" s="7" t="s">
        <v>231</v>
      </c>
      <c r="B53">
        <v>9791</v>
      </c>
      <c r="C53">
        <v>9610</v>
      </c>
      <c r="D53">
        <v>7534</v>
      </c>
      <c r="E53">
        <v>5080</v>
      </c>
      <c r="F53">
        <v>4936</v>
      </c>
      <c r="K53" s="7" t="s">
        <v>56</v>
      </c>
      <c r="L53">
        <v>1530</v>
      </c>
      <c r="M53">
        <v>1620</v>
      </c>
      <c r="N53">
        <v>2027</v>
      </c>
      <c r="O53">
        <v>4881</v>
      </c>
      <c r="P53">
        <v>6002</v>
      </c>
      <c r="Q53">
        <f>SUM(Table2[[#This Row],[2017]:[2021]])</f>
        <v>16060</v>
      </c>
    </row>
    <row r="54" spans="1:17" x14ac:dyDescent="0.3">
      <c r="A54" s="7" t="s">
        <v>215</v>
      </c>
      <c r="B54">
        <v>8466</v>
      </c>
      <c r="C54">
        <v>4079</v>
      </c>
      <c r="D54">
        <v>2797</v>
      </c>
      <c r="E54">
        <v>2245</v>
      </c>
      <c r="F54">
        <v>1696</v>
      </c>
    </row>
    <row r="55" spans="1:17" x14ac:dyDescent="0.3">
      <c r="A55" s="7" t="s">
        <v>202</v>
      </c>
      <c r="B55">
        <v>8156</v>
      </c>
      <c r="C55">
        <v>1245</v>
      </c>
      <c r="D55">
        <v>791</v>
      </c>
      <c r="E55">
        <v>338</v>
      </c>
      <c r="F55">
        <v>44</v>
      </c>
      <c r="K55" s="8" t="s">
        <v>206</v>
      </c>
      <c r="L55" t="s">
        <v>274</v>
      </c>
      <c r="M55" t="s">
        <v>275</v>
      </c>
      <c r="N55" t="s">
        <v>276</v>
      </c>
      <c r="O55" t="s">
        <v>277</v>
      </c>
      <c r="P55" t="s">
        <v>278</v>
      </c>
      <c r="Q55" t="s">
        <v>263</v>
      </c>
    </row>
    <row r="56" spans="1:17" x14ac:dyDescent="0.3">
      <c r="A56" s="7" t="s">
        <v>247</v>
      </c>
      <c r="B56">
        <v>8034</v>
      </c>
      <c r="C56">
        <v>6541</v>
      </c>
      <c r="D56">
        <v>3311</v>
      </c>
      <c r="E56">
        <v>3254</v>
      </c>
      <c r="F56">
        <v>2687</v>
      </c>
      <c r="K56" s="7" t="s">
        <v>231</v>
      </c>
      <c r="L56">
        <v>9791</v>
      </c>
      <c r="M56">
        <v>9610</v>
      </c>
      <c r="N56">
        <v>7534</v>
      </c>
      <c r="O56">
        <v>5080</v>
      </c>
      <c r="P56">
        <v>4936</v>
      </c>
      <c r="Q56">
        <f>SUM(Table3[[#This Row],[2017]:[2021]])</f>
        <v>36951</v>
      </c>
    </row>
    <row r="57" spans="1:17" x14ac:dyDescent="0.3">
      <c r="A57" s="7" t="s">
        <v>223</v>
      </c>
      <c r="B57">
        <v>1497</v>
      </c>
      <c r="C57">
        <v>1768</v>
      </c>
      <c r="D57">
        <v>2804</v>
      </c>
      <c r="E57">
        <v>5718</v>
      </c>
      <c r="F57">
        <v>9822</v>
      </c>
      <c r="K57" s="7" t="s">
        <v>251</v>
      </c>
      <c r="L57">
        <v>1263</v>
      </c>
      <c r="M57">
        <v>2517</v>
      </c>
      <c r="N57">
        <v>8042</v>
      </c>
      <c r="O57">
        <v>8222</v>
      </c>
      <c r="P57">
        <v>9686</v>
      </c>
      <c r="Q57">
        <f>SUM(Table3[[#This Row],[2017]:[2021]])</f>
        <v>29730</v>
      </c>
    </row>
    <row r="58" spans="1:17" x14ac:dyDescent="0.3">
      <c r="A58" s="7" t="s">
        <v>235</v>
      </c>
      <c r="B58">
        <v>1357</v>
      </c>
      <c r="C58">
        <v>4189</v>
      </c>
      <c r="D58">
        <v>5407</v>
      </c>
      <c r="E58">
        <v>6233</v>
      </c>
      <c r="F58">
        <v>9681</v>
      </c>
      <c r="K58" s="7" t="s">
        <v>219</v>
      </c>
      <c r="L58">
        <v>870</v>
      </c>
      <c r="M58">
        <v>2428</v>
      </c>
      <c r="N58">
        <v>7386</v>
      </c>
      <c r="O58">
        <v>8835</v>
      </c>
      <c r="P58">
        <v>9766</v>
      </c>
      <c r="Q58">
        <f>SUM(Table3[[#This Row],[2017]:[2021]])</f>
        <v>29285</v>
      </c>
    </row>
    <row r="59" spans="1:17" x14ac:dyDescent="0.3">
      <c r="A59" s="7" t="s">
        <v>211</v>
      </c>
      <c r="B59">
        <v>1323</v>
      </c>
      <c r="C59">
        <v>4963</v>
      </c>
      <c r="D59">
        <v>6292</v>
      </c>
      <c r="E59">
        <v>6728</v>
      </c>
      <c r="F59">
        <v>8202</v>
      </c>
      <c r="K59" s="7" t="s">
        <v>227</v>
      </c>
      <c r="L59">
        <v>1082</v>
      </c>
      <c r="M59">
        <v>3353</v>
      </c>
      <c r="N59">
        <v>6351</v>
      </c>
      <c r="O59">
        <v>8550</v>
      </c>
      <c r="P59">
        <v>9272</v>
      </c>
      <c r="Q59">
        <f>SUM(Table3[[#This Row],[2017]:[2021]])</f>
        <v>28608</v>
      </c>
    </row>
    <row r="60" spans="1:17" x14ac:dyDescent="0.3">
      <c r="A60" s="7" t="s">
        <v>251</v>
      </c>
      <c r="B60">
        <v>1263</v>
      </c>
      <c r="C60">
        <v>2517</v>
      </c>
      <c r="D60">
        <v>8042</v>
      </c>
      <c r="E60">
        <v>8222</v>
      </c>
      <c r="F60">
        <v>9686</v>
      </c>
      <c r="K60" s="7" t="s">
        <v>211</v>
      </c>
      <c r="L60">
        <v>1323</v>
      </c>
      <c r="M60">
        <v>4963</v>
      </c>
      <c r="N60">
        <v>6292</v>
      </c>
      <c r="O60">
        <v>6728</v>
      </c>
      <c r="P60">
        <v>8202</v>
      </c>
      <c r="Q60">
        <f>SUM(Table3[[#This Row],[2017]:[2021]])</f>
        <v>27508</v>
      </c>
    </row>
    <row r="61" spans="1:17" x14ac:dyDescent="0.3">
      <c r="A61" s="7" t="s">
        <v>227</v>
      </c>
      <c r="B61">
        <v>1082</v>
      </c>
      <c r="C61">
        <v>3353</v>
      </c>
      <c r="D61">
        <v>6351</v>
      </c>
      <c r="E61">
        <v>8550</v>
      </c>
      <c r="F61">
        <v>9272</v>
      </c>
      <c r="K61" s="7" t="s">
        <v>235</v>
      </c>
      <c r="L61">
        <v>1357</v>
      </c>
      <c r="M61">
        <v>4189</v>
      </c>
      <c r="N61">
        <v>5407</v>
      </c>
      <c r="O61">
        <v>6233</v>
      </c>
      <c r="P61">
        <v>9681</v>
      </c>
      <c r="Q61">
        <f>SUM(Table3[[#This Row],[2017]:[2021]])</f>
        <v>26867</v>
      </c>
    </row>
    <row r="62" spans="1:17" x14ac:dyDescent="0.3">
      <c r="A62" s="7" t="s">
        <v>255</v>
      </c>
      <c r="B62">
        <v>1032</v>
      </c>
      <c r="C62">
        <v>3919</v>
      </c>
      <c r="D62">
        <v>4466</v>
      </c>
      <c r="E62">
        <v>5568</v>
      </c>
      <c r="F62">
        <v>6476</v>
      </c>
      <c r="K62" s="7" t="s">
        <v>207</v>
      </c>
      <c r="L62">
        <v>299</v>
      </c>
      <c r="M62">
        <v>657</v>
      </c>
      <c r="N62">
        <v>6238</v>
      </c>
      <c r="O62">
        <v>8922</v>
      </c>
      <c r="P62">
        <v>9081</v>
      </c>
      <c r="Q62">
        <f>SUM(Table3[[#This Row],[2017]:[2021]])</f>
        <v>25197</v>
      </c>
    </row>
    <row r="63" spans="1:17" x14ac:dyDescent="0.3">
      <c r="A63" s="7" t="s">
        <v>259</v>
      </c>
      <c r="B63">
        <v>1014</v>
      </c>
      <c r="C63">
        <v>2254</v>
      </c>
      <c r="D63">
        <v>4534</v>
      </c>
      <c r="E63">
        <v>6796</v>
      </c>
      <c r="F63">
        <v>7730</v>
      </c>
      <c r="K63" s="7" t="s">
        <v>247</v>
      </c>
      <c r="L63">
        <v>8034</v>
      </c>
      <c r="M63">
        <v>6541</v>
      </c>
      <c r="N63">
        <v>3311</v>
      </c>
      <c r="O63">
        <v>3254</v>
      </c>
      <c r="P63">
        <v>2687</v>
      </c>
      <c r="Q63">
        <f>SUM(Table3[[#This Row],[2017]:[2021]])</f>
        <v>23827</v>
      </c>
    </row>
    <row r="64" spans="1:17" x14ac:dyDescent="0.3">
      <c r="A64" s="7" t="s">
        <v>219</v>
      </c>
      <c r="B64">
        <v>870</v>
      </c>
      <c r="C64">
        <v>2428</v>
      </c>
      <c r="D64">
        <v>7386</v>
      </c>
      <c r="E64">
        <v>8835</v>
      </c>
      <c r="F64">
        <v>9766</v>
      </c>
      <c r="K64" s="7" t="s">
        <v>259</v>
      </c>
      <c r="L64">
        <v>1014</v>
      </c>
      <c r="M64">
        <v>2254</v>
      </c>
      <c r="N64">
        <v>4534</v>
      </c>
      <c r="O64">
        <v>6796</v>
      </c>
      <c r="P64">
        <v>7730</v>
      </c>
      <c r="Q64">
        <f>SUM(Table3[[#This Row],[2017]:[2021]])</f>
        <v>22328</v>
      </c>
    </row>
    <row r="65" spans="1:17" x14ac:dyDescent="0.3">
      <c r="A65" s="7" t="s">
        <v>239</v>
      </c>
      <c r="B65">
        <v>576</v>
      </c>
      <c r="C65">
        <v>2628</v>
      </c>
      <c r="D65">
        <v>3612</v>
      </c>
      <c r="E65">
        <v>5066</v>
      </c>
      <c r="F65">
        <v>5156</v>
      </c>
      <c r="K65" s="7" t="s">
        <v>223</v>
      </c>
      <c r="L65">
        <v>1497</v>
      </c>
      <c r="M65">
        <v>1768</v>
      </c>
      <c r="N65">
        <v>2804</v>
      </c>
      <c r="O65">
        <v>5718</v>
      </c>
      <c r="P65">
        <v>9822</v>
      </c>
      <c r="Q65">
        <f>SUM(Table3[[#This Row],[2017]:[2021]])</f>
        <v>21609</v>
      </c>
    </row>
    <row r="66" spans="1:17" hidden="1" x14ac:dyDescent="0.3">
      <c r="A66" s="7" t="s">
        <v>207</v>
      </c>
      <c r="B66">
        <v>299</v>
      </c>
      <c r="C66">
        <v>657</v>
      </c>
      <c r="D66">
        <v>6238</v>
      </c>
      <c r="E66">
        <v>8922</v>
      </c>
      <c r="F66">
        <v>9081</v>
      </c>
      <c r="K66" s="7" t="s">
        <v>255</v>
      </c>
      <c r="L66">
        <v>1032</v>
      </c>
      <c r="M66">
        <v>3919</v>
      </c>
      <c r="N66">
        <v>4466</v>
      </c>
      <c r="O66">
        <v>5568</v>
      </c>
      <c r="P66">
        <v>6476</v>
      </c>
      <c r="Q66">
        <f>SUM(Table3[[#This Row],[2017]:[2021]])</f>
        <v>21461</v>
      </c>
    </row>
    <row r="67" spans="1:17" hidden="1" x14ac:dyDescent="0.3">
      <c r="A67" s="7" t="s">
        <v>243</v>
      </c>
      <c r="B67">
        <v>128</v>
      </c>
      <c r="C67">
        <v>416</v>
      </c>
      <c r="D67">
        <v>747</v>
      </c>
      <c r="E67">
        <v>1028</v>
      </c>
      <c r="F67">
        <v>6357</v>
      </c>
      <c r="K67" s="7" t="s">
        <v>215</v>
      </c>
      <c r="L67">
        <v>8466</v>
      </c>
      <c r="M67">
        <v>4079</v>
      </c>
      <c r="N67">
        <v>2797</v>
      </c>
      <c r="O67">
        <v>2245</v>
      </c>
      <c r="P67">
        <v>1696</v>
      </c>
      <c r="Q67">
        <f>SUM(Table3[[#This Row],[2017]:[2021]])</f>
        <v>19283</v>
      </c>
    </row>
    <row r="68" spans="1:17" hidden="1" x14ac:dyDescent="0.3">
      <c r="A68" s="6" t="s">
        <v>269</v>
      </c>
      <c r="B68">
        <v>189976</v>
      </c>
      <c r="C68">
        <v>242995</v>
      </c>
      <c r="D68">
        <v>288449</v>
      </c>
      <c r="E68">
        <v>350234</v>
      </c>
      <c r="F68">
        <v>409194</v>
      </c>
      <c r="K68" s="7" t="s">
        <v>239</v>
      </c>
      <c r="L68">
        <v>576</v>
      </c>
      <c r="M68">
        <v>2628</v>
      </c>
      <c r="N68">
        <v>3612</v>
      </c>
      <c r="O68">
        <v>5066</v>
      </c>
      <c r="P68">
        <v>5156</v>
      </c>
      <c r="Q68">
        <f>SUM(Table3[[#This Row],[2017]:[2021]])</f>
        <v>17038</v>
      </c>
    </row>
    <row r="69" spans="1:17" hidden="1" x14ac:dyDescent="0.3">
      <c r="K69" s="7" t="s">
        <v>202</v>
      </c>
      <c r="L69">
        <v>8156</v>
      </c>
      <c r="M69">
        <v>1245</v>
      </c>
      <c r="N69">
        <v>791</v>
      </c>
      <c r="O69">
        <v>338</v>
      </c>
      <c r="P69">
        <v>44</v>
      </c>
      <c r="Q69">
        <f>SUM(Table3[[#This Row],[2017]:[2021]])</f>
        <v>10574</v>
      </c>
    </row>
    <row r="70" spans="1:17" hidden="1" x14ac:dyDescent="0.3">
      <c r="K70" s="7" t="s">
        <v>243</v>
      </c>
      <c r="L70">
        <v>128</v>
      </c>
      <c r="M70">
        <v>416</v>
      </c>
      <c r="N70">
        <v>747</v>
      </c>
      <c r="O70">
        <v>1028</v>
      </c>
      <c r="P70">
        <v>6357</v>
      </c>
      <c r="Q70">
        <f>SUM(Table3[[#This Row],[2017]:[2021]])</f>
        <v>8676</v>
      </c>
    </row>
    <row r="111" spans="25:31" x14ac:dyDescent="0.3">
      <c r="Y111" s="5" t="s">
        <v>268</v>
      </c>
      <c r="Z111" t="s">
        <v>284</v>
      </c>
      <c r="AA111" t="s">
        <v>283</v>
      </c>
      <c r="AB111" t="s">
        <v>282</v>
      </c>
      <c r="AC111" t="s">
        <v>281</v>
      </c>
      <c r="AD111" t="s">
        <v>280</v>
      </c>
      <c r="AE111" t="s">
        <v>285</v>
      </c>
    </row>
    <row r="112" spans="25:31" x14ac:dyDescent="0.3">
      <c r="Y112" s="6" t="s">
        <v>93</v>
      </c>
      <c r="Z112">
        <v>3815</v>
      </c>
      <c r="AA112">
        <v>8256</v>
      </c>
      <c r="AB112">
        <v>8390</v>
      </c>
      <c r="AC112">
        <v>9179</v>
      </c>
      <c r="AD112">
        <v>9773</v>
      </c>
      <c r="AE112">
        <v>39413</v>
      </c>
    </row>
    <row r="113" spans="25:31" x14ac:dyDescent="0.3">
      <c r="Y113" s="6" t="s">
        <v>80</v>
      </c>
      <c r="Z113">
        <v>9225</v>
      </c>
      <c r="AA113">
        <v>7443</v>
      </c>
      <c r="AB113">
        <v>7438</v>
      </c>
      <c r="AC113">
        <v>7079</v>
      </c>
      <c r="AD113">
        <v>3501</v>
      </c>
      <c r="AE113">
        <v>34686</v>
      </c>
    </row>
    <row r="114" spans="25:31" x14ac:dyDescent="0.3">
      <c r="Y114" s="6" t="s">
        <v>89</v>
      </c>
      <c r="Z114">
        <v>9236</v>
      </c>
      <c r="AA114">
        <v>8495</v>
      </c>
      <c r="AB114">
        <v>6247</v>
      </c>
      <c r="AC114">
        <v>5721</v>
      </c>
      <c r="AD114">
        <v>700</v>
      </c>
      <c r="AE114">
        <v>30399</v>
      </c>
    </row>
    <row r="115" spans="25:31" x14ac:dyDescent="0.3">
      <c r="Y115" s="6" t="s">
        <v>117</v>
      </c>
      <c r="Z115">
        <v>9571</v>
      </c>
      <c r="AA115">
        <v>8443</v>
      </c>
      <c r="AB115">
        <v>7279</v>
      </c>
      <c r="AC115">
        <v>1322</v>
      </c>
      <c r="AD115">
        <v>570</v>
      </c>
      <c r="AE115">
        <v>27185</v>
      </c>
    </row>
    <row r="116" spans="25:31" x14ac:dyDescent="0.3">
      <c r="Y116" s="6" t="s">
        <v>133</v>
      </c>
      <c r="Z116">
        <v>8599</v>
      </c>
      <c r="AA116">
        <v>7494</v>
      </c>
      <c r="AB116">
        <v>6087</v>
      </c>
      <c r="AC116">
        <v>4182</v>
      </c>
      <c r="AD116">
        <v>712</v>
      </c>
      <c r="AE116">
        <v>27074</v>
      </c>
    </row>
    <row r="117" spans="25:31" x14ac:dyDescent="0.3">
      <c r="Y117" s="6" t="s">
        <v>129</v>
      </c>
      <c r="Z117">
        <v>3857</v>
      </c>
      <c r="AA117">
        <v>4968</v>
      </c>
      <c r="AB117">
        <v>5123</v>
      </c>
      <c r="AC117">
        <v>6227</v>
      </c>
      <c r="AD117">
        <v>6309</v>
      </c>
      <c r="AE117">
        <v>26484</v>
      </c>
    </row>
    <row r="118" spans="25:31" x14ac:dyDescent="0.3">
      <c r="Y118" s="6" t="s">
        <v>85</v>
      </c>
      <c r="Z118">
        <v>7588</v>
      </c>
      <c r="AA118">
        <v>5201</v>
      </c>
      <c r="AB118">
        <v>5072</v>
      </c>
      <c r="AC118">
        <v>4218</v>
      </c>
      <c r="AD118">
        <v>3916</v>
      </c>
      <c r="AE118">
        <v>25995</v>
      </c>
    </row>
    <row r="119" spans="25:31" x14ac:dyDescent="0.3">
      <c r="Y119" s="6" t="s">
        <v>105</v>
      </c>
      <c r="Z119">
        <v>9983</v>
      </c>
      <c r="AA119">
        <v>5476</v>
      </c>
      <c r="AB119">
        <v>4535</v>
      </c>
      <c r="AC119">
        <v>3447</v>
      </c>
      <c r="AD119">
        <v>1368</v>
      </c>
      <c r="AE119">
        <v>24809</v>
      </c>
    </row>
    <row r="120" spans="25:31" x14ac:dyDescent="0.3">
      <c r="Y120" s="6" t="s">
        <v>109</v>
      </c>
      <c r="Z120">
        <v>375</v>
      </c>
      <c r="AA120">
        <v>1998</v>
      </c>
      <c r="AB120">
        <v>5952</v>
      </c>
      <c r="AC120">
        <v>7667</v>
      </c>
      <c r="AD120">
        <v>8331</v>
      </c>
      <c r="AE120">
        <v>24323</v>
      </c>
    </row>
    <row r="121" spans="25:31" x14ac:dyDescent="0.3">
      <c r="Y121" s="6" t="s">
        <v>113</v>
      </c>
      <c r="Z121">
        <v>9570</v>
      </c>
      <c r="AA121">
        <v>6877</v>
      </c>
      <c r="AB121">
        <v>2844</v>
      </c>
      <c r="AC121">
        <v>2124</v>
      </c>
      <c r="AD121">
        <v>1779</v>
      </c>
      <c r="AE121">
        <v>23194</v>
      </c>
    </row>
    <row r="122" spans="25:31" x14ac:dyDescent="0.3">
      <c r="Y122" s="6" t="s">
        <v>269</v>
      </c>
      <c r="Z122">
        <v>71819</v>
      </c>
      <c r="AA122">
        <v>64651</v>
      </c>
      <c r="AB122">
        <v>58967</v>
      </c>
      <c r="AC122">
        <v>51166</v>
      </c>
      <c r="AD122">
        <v>36959</v>
      </c>
      <c r="AE122">
        <v>283562</v>
      </c>
    </row>
    <row r="125" spans="25:31" x14ac:dyDescent="0.3">
      <c r="Y125" s="5" t="s">
        <v>268</v>
      </c>
      <c r="Z125" t="s">
        <v>280</v>
      </c>
      <c r="AA125" t="s">
        <v>281</v>
      </c>
      <c r="AB125" t="s">
        <v>282</v>
      </c>
      <c r="AC125" t="s">
        <v>283</v>
      </c>
      <c r="AD125" t="s">
        <v>285</v>
      </c>
      <c r="AE125" t="s">
        <v>284</v>
      </c>
    </row>
    <row r="126" spans="25:31" x14ac:dyDescent="0.3">
      <c r="Y126" s="6" t="s">
        <v>150</v>
      </c>
      <c r="Z126">
        <v>8873</v>
      </c>
      <c r="AA126">
        <v>8484</v>
      </c>
      <c r="AB126">
        <v>7883</v>
      </c>
      <c r="AC126">
        <v>7499</v>
      </c>
      <c r="AD126">
        <v>39331</v>
      </c>
      <c r="AE126">
        <v>6592</v>
      </c>
    </row>
    <row r="127" spans="25:31" x14ac:dyDescent="0.3">
      <c r="Y127" s="6" t="s">
        <v>154</v>
      </c>
      <c r="Z127">
        <v>3297</v>
      </c>
      <c r="AA127">
        <v>4866</v>
      </c>
      <c r="AB127">
        <v>4928</v>
      </c>
      <c r="AC127">
        <v>8451</v>
      </c>
      <c r="AD127">
        <v>31127</v>
      </c>
      <c r="AE127">
        <v>9585</v>
      </c>
    </row>
    <row r="128" spans="25:31" x14ac:dyDescent="0.3">
      <c r="Y128" s="6" t="s">
        <v>198</v>
      </c>
      <c r="Z128">
        <v>431</v>
      </c>
      <c r="AA128">
        <v>6231</v>
      </c>
      <c r="AB128">
        <v>7478</v>
      </c>
      <c r="AC128">
        <v>8039</v>
      </c>
      <c r="AD128">
        <v>30450</v>
      </c>
      <c r="AE128">
        <v>8271</v>
      </c>
    </row>
    <row r="129" spans="25:31" x14ac:dyDescent="0.3">
      <c r="Y129" s="6" t="s">
        <v>190</v>
      </c>
      <c r="Z129">
        <v>8891</v>
      </c>
      <c r="AA129">
        <v>5952</v>
      </c>
      <c r="AB129">
        <v>5914</v>
      </c>
      <c r="AC129">
        <v>5405</v>
      </c>
      <c r="AD129">
        <v>30193</v>
      </c>
      <c r="AE129">
        <v>4031</v>
      </c>
    </row>
    <row r="130" spans="25:31" x14ac:dyDescent="0.3">
      <c r="Y130" s="6" t="s">
        <v>194</v>
      </c>
      <c r="Z130">
        <v>1290</v>
      </c>
      <c r="AA130">
        <v>4033</v>
      </c>
      <c r="AB130">
        <v>6956</v>
      </c>
      <c r="AC130">
        <v>7929</v>
      </c>
      <c r="AD130">
        <v>29042</v>
      </c>
      <c r="AE130">
        <v>8834</v>
      </c>
    </row>
    <row r="131" spans="25:31" x14ac:dyDescent="0.3">
      <c r="Y131" s="6" t="s">
        <v>174</v>
      </c>
      <c r="Z131">
        <v>488</v>
      </c>
      <c r="AA131">
        <v>5535</v>
      </c>
      <c r="AB131">
        <v>5775</v>
      </c>
      <c r="AC131">
        <v>7661</v>
      </c>
      <c r="AD131">
        <v>28665</v>
      </c>
      <c r="AE131">
        <v>9206</v>
      </c>
    </row>
    <row r="132" spans="25:31" x14ac:dyDescent="0.3">
      <c r="Y132" s="6" t="s">
        <v>141</v>
      </c>
      <c r="Z132">
        <v>2519</v>
      </c>
      <c r="AA132">
        <v>3938</v>
      </c>
      <c r="AB132">
        <v>5190</v>
      </c>
      <c r="AC132">
        <v>8203</v>
      </c>
      <c r="AD132">
        <v>28630</v>
      </c>
      <c r="AE132">
        <v>8780</v>
      </c>
    </row>
    <row r="133" spans="25:31" x14ac:dyDescent="0.3">
      <c r="Y133" s="6" t="s">
        <v>162</v>
      </c>
      <c r="Z133">
        <v>2541</v>
      </c>
      <c r="AA133">
        <v>3794</v>
      </c>
      <c r="AB133">
        <v>3984</v>
      </c>
      <c r="AC133">
        <v>8803</v>
      </c>
      <c r="AD133">
        <v>28460</v>
      </c>
      <c r="AE133">
        <v>9338</v>
      </c>
    </row>
    <row r="134" spans="25:31" x14ac:dyDescent="0.3">
      <c r="Y134" s="6" t="s">
        <v>166</v>
      </c>
      <c r="Z134">
        <v>742</v>
      </c>
      <c r="AA134">
        <v>3751</v>
      </c>
      <c r="AB134">
        <v>4423</v>
      </c>
      <c r="AC134">
        <v>8733</v>
      </c>
      <c r="AD134">
        <v>27558</v>
      </c>
      <c r="AE134">
        <v>9909</v>
      </c>
    </row>
    <row r="135" spans="25:31" x14ac:dyDescent="0.3">
      <c r="Y135" s="6" t="s">
        <v>146</v>
      </c>
      <c r="Z135">
        <v>138</v>
      </c>
      <c r="AA135">
        <v>286</v>
      </c>
      <c r="AB135">
        <v>6750</v>
      </c>
      <c r="AC135">
        <v>8254</v>
      </c>
      <c r="AD135">
        <v>24084</v>
      </c>
      <c r="AE135">
        <v>8656</v>
      </c>
    </row>
    <row r="136" spans="25:31" x14ac:dyDescent="0.3">
      <c r="Y136" s="6" t="s">
        <v>269</v>
      </c>
      <c r="Z136">
        <v>29210</v>
      </c>
      <c r="AA136">
        <v>46870</v>
      </c>
      <c r="AB136">
        <v>59281</v>
      </c>
      <c r="AC136">
        <v>78977</v>
      </c>
      <c r="AD136">
        <v>297540</v>
      </c>
      <c r="AE136">
        <v>83202</v>
      </c>
    </row>
    <row r="139" spans="25:31" x14ac:dyDescent="0.3">
      <c r="Y139" s="5" t="s">
        <v>268</v>
      </c>
      <c r="Z139" t="s">
        <v>280</v>
      </c>
      <c r="AA139" t="s">
        <v>281</v>
      </c>
      <c r="AB139" t="s">
        <v>282</v>
      </c>
      <c r="AC139" t="s">
        <v>283</v>
      </c>
      <c r="AD139" t="s">
        <v>284</v>
      </c>
      <c r="AE139" t="s">
        <v>285</v>
      </c>
    </row>
    <row r="140" spans="25:31" x14ac:dyDescent="0.3">
      <c r="Y140" s="6" t="s">
        <v>40</v>
      </c>
      <c r="Z140">
        <v>2341</v>
      </c>
      <c r="AA140">
        <v>6105</v>
      </c>
      <c r="AB140">
        <v>7777</v>
      </c>
      <c r="AC140">
        <v>7891</v>
      </c>
      <c r="AD140">
        <v>8758</v>
      </c>
      <c r="AE140">
        <v>32872</v>
      </c>
    </row>
    <row r="141" spans="25:31" x14ac:dyDescent="0.3">
      <c r="Y141" s="6" t="s">
        <v>48</v>
      </c>
      <c r="Z141">
        <v>1581</v>
      </c>
      <c r="AA141">
        <v>4799</v>
      </c>
      <c r="AB141">
        <v>6582</v>
      </c>
      <c r="AC141">
        <v>9024</v>
      </c>
      <c r="AD141">
        <v>9759</v>
      </c>
      <c r="AE141">
        <v>31745</v>
      </c>
    </row>
    <row r="142" spans="25:31" x14ac:dyDescent="0.3">
      <c r="Y142" s="6" t="s">
        <v>52</v>
      </c>
      <c r="Z142">
        <v>9766</v>
      </c>
      <c r="AA142">
        <v>8049</v>
      </c>
      <c r="AB142">
        <v>5556</v>
      </c>
      <c r="AC142">
        <v>5202</v>
      </c>
      <c r="AD142">
        <v>2373</v>
      </c>
      <c r="AE142">
        <v>30946</v>
      </c>
    </row>
    <row r="143" spans="25:31" x14ac:dyDescent="0.3">
      <c r="Y143" s="6" t="s">
        <v>17</v>
      </c>
      <c r="Z143">
        <v>1982</v>
      </c>
      <c r="AA143">
        <v>5388</v>
      </c>
      <c r="AB143">
        <v>7063</v>
      </c>
      <c r="AC143">
        <v>7208</v>
      </c>
      <c r="AD143">
        <v>9093</v>
      </c>
      <c r="AE143">
        <v>30734</v>
      </c>
    </row>
    <row r="144" spans="25:31" x14ac:dyDescent="0.3">
      <c r="Y144" s="6" t="s">
        <v>60</v>
      </c>
      <c r="Z144">
        <v>7555</v>
      </c>
      <c r="AA144">
        <v>6551</v>
      </c>
      <c r="AB144">
        <v>5188</v>
      </c>
      <c r="AC144">
        <v>3436</v>
      </c>
      <c r="AD144">
        <v>2359</v>
      </c>
      <c r="AE144">
        <v>25089</v>
      </c>
    </row>
    <row r="145" spans="25:31" x14ac:dyDescent="0.3">
      <c r="Y145" s="6" t="s">
        <v>23</v>
      </c>
      <c r="Z145">
        <v>2786</v>
      </c>
      <c r="AA145">
        <v>3804</v>
      </c>
      <c r="AB145">
        <v>4121</v>
      </c>
      <c r="AC145">
        <v>6210</v>
      </c>
      <c r="AD145">
        <v>6909</v>
      </c>
      <c r="AE145">
        <v>23830</v>
      </c>
    </row>
    <row r="146" spans="25:31" x14ac:dyDescent="0.3">
      <c r="Y146" s="6" t="s">
        <v>76</v>
      </c>
      <c r="Z146">
        <v>9058</v>
      </c>
      <c r="AA146">
        <v>4839</v>
      </c>
      <c r="AB146">
        <v>4776</v>
      </c>
      <c r="AC146">
        <v>4024</v>
      </c>
      <c r="AD146">
        <v>369</v>
      </c>
      <c r="AE146">
        <v>23066</v>
      </c>
    </row>
    <row r="147" spans="25:31" x14ac:dyDescent="0.3">
      <c r="Y147" s="6" t="s">
        <v>72</v>
      </c>
      <c r="Z147">
        <v>861</v>
      </c>
      <c r="AA147">
        <v>1314</v>
      </c>
      <c r="AB147">
        <v>1810</v>
      </c>
      <c r="AC147">
        <v>6510</v>
      </c>
      <c r="AD147">
        <v>9271</v>
      </c>
      <c r="AE147">
        <v>19766</v>
      </c>
    </row>
    <row r="148" spans="25:31" x14ac:dyDescent="0.3">
      <c r="Y148" s="6" t="s">
        <v>44</v>
      </c>
      <c r="Z148">
        <v>9252</v>
      </c>
      <c r="AA148">
        <v>8499</v>
      </c>
      <c r="AB148">
        <v>991</v>
      </c>
      <c r="AC148">
        <v>448</v>
      </c>
      <c r="AD148">
        <v>211</v>
      </c>
      <c r="AE148">
        <v>19401</v>
      </c>
    </row>
    <row r="149" spans="25:31" x14ac:dyDescent="0.3">
      <c r="Y149" s="6" t="s">
        <v>32</v>
      </c>
      <c r="Z149">
        <v>906</v>
      </c>
      <c r="AA149">
        <v>1251</v>
      </c>
      <c r="AB149">
        <v>2897</v>
      </c>
      <c r="AC149">
        <v>4499</v>
      </c>
      <c r="AD149">
        <v>9428</v>
      </c>
      <c r="AE149">
        <v>18981</v>
      </c>
    </row>
    <row r="150" spans="25:31" x14ac:dyDescent="0.3">
      <c r="Y150" s="6" t="s">
        <v>269</v>
      </c>
      <c r="Z150">
        <v>46088</v>
      </c>
      <c r="AA150">
        <v>50599</v>
      </c>
      <c r="AB150">
        <v>46761</v>
      </c>
      <c r="AC150">
        <v>54452</v>
      </c>
      <c r="AD150">
        <v>58530</v>
      </c>
      <c r="AE150">
        <v>256430</v>
      </c>
    </row>
    <row r="153" spans="25:31" x14ac:dyDescent="0.3">
      <c r="Y153" s="5" t="s">
        <v>268</v>
      </c>
      <c r="Z153" t="s">
        <v>280</v>
      </c>
      <c r="AA153" t="s">
        <v>281</v>
      </c>
      <c r="AB153" t="s">
        <v>282</v>
      </c>
      <c r="AC153" t="s">
        <v>283</v>
      </c>
      <c r="AD153" t="s">
        <v>284</v>
      </c>
      <c r="AE153" t="s">
        <v>285</v>
      </c>
    </row>
    <row r="154" spans="25:31" x14ac:dyDescent="0.3">
      <c r="Y154" s="6" t="s">
        <v>231</v>
      </c>
      <c r="Z154">
        <v>9791</v>
      </c>
      <c r="AA154">
        <v>9610</v>
      </c>
      <c r="AB154">
        <v>7534</v>
      </c>
      <c r="AC154">
        <v>5080</v>
      </c>
      <c r="AD154">
        <v>4936</v>
      </c>
      <c r="AE154">
        <v>36951</v>
      </c>
    </row>
    <row r="155" spans="25:31" x14ac:dyDescent="0.3">
      <c r="Y155" s="6" t="s">
        <v>251</v>
      </c>
      <c r="Z155">
        <v>1263</v>
      </c>
      <c r="AA155">
        <v>2517</v>
      </c>
      <c r="AB155">
        <v>8042</v>
      </c>
      <c r="AC155">
        <v>8222</v>
      </c>
      <c r="AD155">
        <v>9686</v>
      </c>
      <c r="AE155">
        <v>29730</v>
      </c>
    </row>
    <row r="156" spans="25:31" x14ac:dyDescent="0.3">
      <c r="Y156" s="6" t="s">
        <v>219</v>
      </c>
      <c r="Z156">
        <v>870</v>
      </c>
      <c r="AA156">
        <v>2428</v>
      </c>
      <c r="AB156">
        <v>7386</v>
      </c>
      <c r="AC156">
        <v>8835</v>
      </c>
      <c r="AD156">
        <v>9766</v>
      </c>
      <c r="AE156">
        <v>29285</v>
      </c>
    </row>
    <row r="157" spans="25:31" x14ac:dyDescent="0.3">
      <c r="Y157" s="6" t="s">
        <v>227</v>
      </c>
      <c r="Z157">
        <v>1082</v>
      </c>
      <c r="AA157">
        <v>3353</v>
      </c>
      <c r="AB157">
        <v>6351</v>
      </c>
      <c r="AC157">
        <v>8550</v>
      </c>
      <c r="AD157">
        <v>9272</v>
      </c>
      <c r="AE157">
        <v>28608</v>
      </c>
    </row>
    <row r="158" spans="25:31" x14ac:dyDescent="0.3">
      <c r="Y158" s="6" t="s">
        <v>211</v>
      </c>
      <c r="Z158">
        <v>1323</v>
      </c>
      <c r="AA158">
        <v>4963</v>
      </c>
      <c r="AB158">
        <v>6292</v>
      </c>
      <c r="AC158">
        <v>6728</v>
      </c>
      <c r="AD158">
        <v>8202</v>
      </c>
      <c r="AE158">
        <v>27508</v>
      </c>
    </row>
    <row r="159" spans="25:31" x14ac:dyDescent="0.3">
      <c r="Y159" s="6" t="s">
        <v>235</v>
      </c>
      <c r="Z159">
        <v>1357</v>
      </c>
      <c r="AA159">
        <v>4189</v>
      </c>
      <c r="AB159">
        <v>5407</v>
      </c>
      <c r="AC159">
        <v>6233</v>
      </c>
      <c r="AD159">
        <v>9681</v>
      </c>
      <c r="AE159">
        <v>26867</v>
      </c>
    </row>
    <row r="160" spans="25:31" x14ac:dyDescent="0.3">
      <c r="Y160" s="6" t="s">
        <v>207</v>
      </c>
      <c r="Z160">
        <v>299</v>
      </c>
      <c r="AA160">
        <v>657</v>
      </c>
      <c r="AB160">
        <v>6238</v>
      </c>
      <c r="AC160">
        <v>8922</v>
      </c>
      <c r="AD160">
        <v>9081</v>
      </c>
      <c r="AE160">
        <v>25197</v>
      </c>
    </row>
    <row r="161" spans="25:31" x14ac:dyDescent="0.3">
      <c r="Y161" s="6" t="s">
        <v>247</v>
      </c>
      <c r="Z161">
        <v>8034</v>
      </c>
      <c r="AA161">
        <v>6541</v>
      </c>
      <c r="AB161">
        <v>3311</v>
      </c>
      <c r="AC161">
        <v>3254</v>
      </c>
      <c r="AD161">
        <v>2687</v>
      </c>
      <c r="AE161">
        <v>23827</v>
      </c>
    </row>
    <row r="162" spans="25:31" x14ac:dyDescent="0.3">
      <c r="Y162" s="6" t="s">
        <v>259</v>
      </c>
      <c r="Z162">
        <v>1014</v>
      </c>
      <c r="AA162">
        <v>2254</v>
      </c>
      <c r="AB162">
        <v>4534</v>
      </c>
      <c r="AC162">
        <v>6796</v>
      </c>
      <c r="AD162">
        <v>7730</v>
      </c>
      <c r="AE162">
        <v>22328</v>
      </c>
    </row>
    <row r="163" spans="25:31" x14ac:dyDescent="0.3">
      <c r="Y163" s="6" t="s">
        <v>223</v>
      </c>
      <c r="Z163">
        <v>1497</v>
      </c>
      <c r="AA163">
        <v>1768</v>
      </c>
      <c r="AB163">
        <v>2804</v>
      </c>
      <c r="AC163">
        <v>5718</v>
      </c>
      <c r="AD163">
        <v>9822</v>
      </c>
      <c r="AE163">
        <v>21609</v>
      </c>
    </row>
    <row r="164" spans="25:31" x14ac:dyDescent="0.3">
      <c r="Y164" s="6" t="s">
        <v>269</v>
      </c>
      <c r="Z164">
        <v>26530</v>
      </c>
      <c r="AA164">
        <v>38280</v>
      </c>
      <c r="AB164">
        <v>57899</v>
      </c>
      <c r="AC164">
        <v>68338</v>
      </c>
      <c r="AD164">
        <v>80863</v>
      </c>
      <c r="AE164">
        <v>271910</v>
      </c>
    </row>
  </sheetData>
  <pageMargins left="0.7" right="0.7" top="0.75" bottom="0.75" header="0.3" footer="0.3"/>
  <drawing r:id="rId6"/>
  <tableParts count="4">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A2" zoomScale="57" zoomScaleNormal="57" workbookViewId="0">
      <selection activeCell="I4" sqref="I4"/>
    </sheetView>
  </sheetViews>
  <sheetFormatPr defaultRowHeight="14.4" x14ac:dyDescent="0.3"/>
  <cols>
    <col min="1" max="1" width="13.6640625" customWidth="1"/>
    <col min="2" max="2" width="41.109375" customWidth="1"/>
    <col min="3" max="3" width="21.109375" customWidth="1"/>
    <col min="4" max="4" width="16.6640625" customWidth="1"/>
    <col min="5" max="5" width="21.109375" customWidth="1"/>
    <col min="6" max="6" width="10" customWidth="1"/>
    <col min="7" max="7" width="10.109375" customWidth="1"/>
    <col min="8" max="8" width="10.33203125" customWidth="1"/>
    <col min="9" max="9" width="13" customWidth="1"/>
    <col min="10" max="10" width="9.88671875" customWidth="1"/>
    <col min="11" max="11" width="15.5546875" customWidth="1"/>
    <col min="18" max="18" width="10.44140625" customWidth="1"/>
  </cols>
  <sheetData>
    <row r="1" spans="1:18" ht="18" x14ac:dyDescent="0.35">
      <c r="A1" s="2" t="s">
        <v>0</v>
      </c>
    </row>
    <row r="3" spans="1:18" x14ac:dyDescent="0.3">
      <c r="A3" s="1"/>
      <c r="B3" s="1"/>
      <c r="C3" s="1"/>
      <c r="D3" s="1"/>
      <c r="E3" s="1"/>
      <c r="F3" s="18" t="s">
        <v>1</v>
      </c>
      <c r="G3" s="18"/>
      <c r="H3" s="18"/>
      <c r="I3" s="14" t="s">
        <v>2</v>
      </c>
      <c r="J3" s="15"/>
      <c r="K3" s="15"/>
      <c r="L3" s="15"/>
      <c r="M3" s="16" t="s">
        <v>3</v>
      </c>
      <c r="N3" s="17"/>
      <c r="O3" s="17"/>
      <c r="P3" s="17"/>
      <c r="Q3" s="17"/>
      <c r="R3" s="3"/>
    </row>
    <row r="4" spans="1:18" x14ac:dyDescent="0.3">
      <c r="A4" s="1" t="s">
        <v>4</v>
      </c>
      <c r="B4" s="1" t="s">
        <v>5</v>
      </c>
      <c r="C4" s="1" t="s">
        <v>6</v>
      </c>
      <c r="D4" s="1" t="s">
        <v>7</v>
      </c>
      <c r="E4" s="1" t="s">
        <v>8</v>
      </c>
      <c r="F4" s="1" t="s">
        <v>9</v>
      </c>
      <c r="G4" s="1" t="s">
        <v>10</v>
      </c>
      <c r="H4" s="1" t="s">
        <v>11</v>
      </c>
      <c r="I4" s="1" t="s">
        <v>12</v>
      </c>
      <c r="J4" s="1" t="s">
        <v>13</v>
      </c>
      <c r="K4" s="1" t="s">
        <v>14</v>
      </c>
      <c r="L4" s="1" t="s">
        <v>15</v>
      </c>
      <c r="M4" s="1">
        <v>2017</v>
      </c>
      <c r="N4" s="1">
        <v>2018</v>
      </c>
      <c r="O4" s="1">
        <v>2019</v>
      </c>
      <c r="P4" s="1">
        <v>2020</v>
      </c>
      <c r="Q4" s="1">
        <v>2021</v>
      </c>
      <c r="R4" s="1" t="s">
        <v>16</v>
      </c>
    </row>
    <row r="5" spans="1:18" x14ac:dyDescent="0.3">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3">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3">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3">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3">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3">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3">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3">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3">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3">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3">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3">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3">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3">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3">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3">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3">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3">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3">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3">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3">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3">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3">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3">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3">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3">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3">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3">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3">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3">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3">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3">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3">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3">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3">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3">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3">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3">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3">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3">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3">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3">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3">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3">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3">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3">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3">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3">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3">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3">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3">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3">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3">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3">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3">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3">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3">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3">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3">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3">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49EB-378B-4B4F-8BEA-116E48D939A0}">
  <sheetPr>
    <pageSetUpPr fitToPage="1"/>
  </sheetPr>
  <dimension ref="A1:BH584"/>
  <sheetViews>
    <sheetView showGridLines="0" tabSelected="1" zoomScale="33" zoomScaleNormal="19" workbookViewId="0">
      <selection activeCell="V203" sqref="V203"/>
    </sheetView>
  </sheetViews>
  <sheetFormatPr defaultRowHeight="14.4" x14ac:dyDescent="0.3"/>
  <sheetData>
    <row r="1" spans="1:60"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3"/>
      <c r="AY1" s="13"/>
      <c r="AZ1" s="13"/>
      <c r="BA1" s="13"/>
      <c r="BB1" s="13"/>
      <c r="BC1" s="13"/>
      <c r="BD1" s="13"/>
      <c r="BE1" s="13"/>
      <c r="BF1" s="12"/>
      <c r="BG1" s="12"/>
      <c r="BH1" s="12"/>
    </row>
    <row r="2" spans="1:60"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3"/>
      <c r="AY2" s="13"/>
      <c r="AZ2" s="13"/>
      <c r="BA2" s="13"/>
      <c r="BB2" s="13"/>
      <c r="BC2" s="13"/>
      <c r="BD2" s="13"/>
      <c r="BE2" s="13"/>
      <c r="BF2" s="12"/>
      <c r="BG2" s="12"/>
      <c r="BH2" s="12"/>
    </row>
    <row r="3" spans="1:60"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3"/>
      <c r="AY3" s="13"/>
      <c r="AZ3" s="13"/>
      <c r="BA3" s="13"/>
      <c r="BB3" s="13"/>
      <c r="BC3" s="13"/>
      <c r="BD3" s="13"/>
      <c r="BE3" s="13"/>
      <c r="BF3" s="12"/>
      <c r="BG3" s="12"/>
      <c r="BH3" s="12"/>
    </row>
    <row r="4" spans="1:60"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3"/>
      <c r="AY4" s="13"/>
      <c r="AZ4" s="13"/>
      <c r="BA4" s="13"/>
      <c r="BB4" s="13"/>
      <c r="BC4" s="13"/>
      <c r="BD4" s="13"/>
      <c r="BE4" s="13"/>
      <c r="BF4" s="12"/>
      <c r="BG4" s="12"/>
      <c r="BH4" s="12"/>
    </row>
    <row r="5" spans="1:60"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3"/>
      <c r="AY5" s="13"/>
      <c r="AZ5" s="13"/>
      <c r="BA5" s="13"/>
      <c r="BB5" s="13"/>
      <c r="BC5" s="13"/>
      <c r="BD5" s="13"/>
      <c r="BE5" s="13"/>
      <c r="BF5" s="12"/>
      <c r="BG5" s="12"/>
      <c r="BH5" s="12"/>
    </row>
    <row r="6" spans="1:60"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3"/>
      <c r="AY6" s="13"/>
      <c r="AZ6" s="13"/>
      <c r="BA6" s="13"/>
      <c r="BB6" s="13"/>
      <c r="BC6" s="13"/>
      <c r="BD6" s="13"/>
      <c r="BE6" s="13"/>
      <c r="BF6" s="12"/>
      <c r="BG6" s="12"/>
      <c r="BH6" s="12"/>
    </row>
    <row r="7" spans="1:60"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3"/>
      <c r="AY7" s="13"/>
      <c r="AZ7" s="13"/>
      <c r="BA7" s="13"/>
      <c r="BB7" s="13"/>
      <c r="BC7" s="13"/>
      <c r="BD7" s="13"/>
      <c r="BE7" s="13"/>
      <c r="BF7" s="12"/>
      <c r="BG7" s="12"/>
      <c r="BH7" s="12"/>
    </row>
    <row r="8" spans="1:60"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3"/>
      <c r="AY8" s="13"/>
      <c r="AZ8" s="13"/>
      <c r="BA8" s="13"/>
      <c r="BB8" s="13"/>
      <c r="BC8" s="13"/>
      <c r="BD8" s="13"/>
      <c r="BE8" s="13"/>
      <c r="BF8" s="12"/>
      <c r="BG8" s="12"/>
      <c r="BH8" s="12"/>
    </row>
    <row r="9" spans="1:60"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3"/>
      <c r="AY9" s="13"/>
      <c r="AZ9" s="13"/>
      <c r="BA9" s="13"/>
      <c r="BB9" s="13"/>
      <c r="BC9" s="13"/>
      <c r="BD9" s="13"/>
      <c r="BE9" s="13"/>
      <c r="BF9" s="12"/>
      <c r="BG9" s="12"/>
      <c r="BH9" s="12"/>
    </row>
    <row r="10" spans="1:60"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3"/>
      <c r="AY10" s="13"/>
      <c r="AZ10" s="13"/>
      <c r="BA10" s="13"/>
      <c r="BB10" s="13"/>
      <c r="BC10" s="13"/>
      <c r="BD10" s="13"/>
      <c r="BE10" s="13"/>
      <c r="BF10" s="12"/>
      <c r="BG10" s="12"/>
      <c r="BH10" s="12"/>
    </row>
    <row r="11" spans="1:60"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3"/>
      <c r="AY11" s="13"/>
      <c r="AZ11" s="13"/>
      <c r="BA11" s="13"/>
      <c r="BB11" s="13"/>
      <c r="BC11" s="13"/>
      <c r="BD11" s="13"/>
      <c r="BE11" s="13"/>
      <c r="BF11" s="12"/>
      <c r="BG11" s="12"/>
      <c r="BH11" s="12"/>
    </row>
    <row r="12" spans="1:60"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3"/>
      <c r="AY12" s="13"/>
      <c r="AZ12" s="13"/>
      <c r="BA12" s="13"/>
      <c r="BB12" s="13"/>
      <c r="BC12" s="13"/>
      <c r="BD12" s="13"/>
      <c r="BE12" s="13"/>
      <c r="BF12" s="12"/>
      <c r="BG12" s="12"/>
      <c r="BH12" s="12"/>
    </row>
    <row r="13" spans="1:60"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3"/>
      <c r="AY13" s="13"/>
      <c r="AZ13" s="13"/>
      <c r="BA13" s="13"/>
      <c r="BB13" s="13"/>
      <c r="BC13" s="13"/>
      <c r="BD13" s="13"/>
      <c r="BE13" s="13"/>
      <c r="BF13" s="12"/>
      <c r="BG13" s="12"/>
      <c r="BH13" s="12"/>
    </row>
    <row r="14" spans="1:60"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3"/>
      <c r="AY14" s="13"/>
      <c r="AZ14" s="13"/>
      <c r="BA14" s="13"/>
      <c r="BB14" s="13"/>
      <c r="BC14" s="13"/>
      <c r="BD14" s="13"/>
      <c r="BE14" s="13"/>
      <c r="BF14" s="12"/>
      <c r="BG14" s="12"/>
      <c r="BH14" s="12"/>
    </row>
    <row r="15" spans="1:60"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3"/>
      <c r="AY15" s="13"/>
      <c r="AZ15" s="13"/>
      <c r="BA15" s="13"/>
      <c r="BB15" s="13"/>
      <c r="BC15" s="13"/>
      <c r="BD15" s="13"/>
      <c r="BE15" s="13"/>
      <c r="BF15" s="12"/>
      <c r="BG15" s="12"/>
      <c r="BH15" s="12"/>
    </row>
    <row r="16" spans="1:60"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3"/>
      <c r="AY16" s="13"/>
      <c r="AZ16" s="13"/>
      <c r="BA16" s="13"/>
      <c r="BB16" s="13"/>
      <c r="BC16" s="13"/>
      <c r="BD16" s="13"/>
      <c r="BE16" s="13"/>
      <c r="BF16" s="12"/>
      <c r="BG16" s="12"/>
      <c r="BH16" s="12"/>
    </row>
    <row r="17" spans="1:60"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3"/>
      <c r="AY17" s="13"/>
      <c r="AZ17" s="13"/>
      <c r="BA17" s="13"/>
      <c r="BB17" s="13"/>
      <c r="BC17" s="13"/>
      <c r="BD17" s="13"/>
      <c r="BE17" s="13"/>
      <c r="BF17" s="12"/>
      <c r="BG17" s="12"/>
      <c r="BH17" s="12"/>
    </row>
    <row r="18" spans="1:60"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3"/>
      <c r="AY18" s="13"/>
      <c r="AZ18" s="13"/>
      <c r="BA18" s="13"/>
      <c r="BB18" s="13"/>
      <c r="BC18" s="13"/>
      <c r="BD18" s="13"/>
      <c r="BE18" s="13"/>
      <c r="BF18" s="12"/>
      <c r="BG18" s="12"/>
      <c r="BH18" s="12"/>
    </row>
    <row r="19" spans="1:60"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3"/>
      <c r="AY19" s="13"/>
      <c r="AZ19" s="13"/>
      <c r="BA19" s="13"/>
      <c r="BB19" s="13"/>
      <c r="BC19" s="13"/>
      <c r="BD19" s="13"/>
      <c r="BE19" s="13"/>
      <c r="BF19" s="12"/>
      <c r="BG19" s="12"/>
      <c r="BH19" s="12"/>
    </row>
    <row r="20" spans="1:60"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3"/>
      <c r="AY20" s="13"/>
      <c r="AZ20" s="13"/>
      <c r="BA20" s="13"/>
      <c r="BB20" s="13"/>
      <c r="BC20" s="13"/>
      <c r="BD20" s="13"/>
      <c r="BE20" s="13"/>
      <c r="BF20" s="12"/>
      <c r="BG20" s="12"/>
      <c r="BH20" s="12"/>
    </row>
    <row r="21" spans="1:60"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3"/>
      <c r="AY21" s="13"/>
      <c r="AZ21" s="13"/>
      <c r="BA21" s="13"/>
      <c r="BB21" s="13"/>
      <c r="BC21" s="13"/>
      <c r="BD21" s="13"/>
      <c r="BE21" s="13"/>
      <c r="BF21" s="12"/>
      <c r="BG21" s="12"/>
      <c r="BH21" s="12"/>
    </row>
    <row r="22" spans="1:60"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3"/>
      <c r="AY22" s="13"/>
      <c r="AZ22" s="13"/>
      <c r="BA22" s="13"/>
      <c r="BB22" s="13"/>
      <c r="BC22" s="13"/>
      <c r="BD22" s="13"/>
      <c r="BE22" s="13"/>
      <c r="BF22" s="12"/>
      <c r="BG22" s="12"/>
      <c r="BH22" s="12"/>
    </row>
    <row r="23" spans="1:60"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3"/>
      <c r="AY23" s="13"/>
      <c r="AZ23" s="13"/>
      <c r="BA23" s="13"/>
      <c r="BB23" s="13"/>
      <c r="BC23" s="13"/>
      <c r="BD23" s="13"/>
      <c r="BE23" s="13"/>
      <c r="BF23" s="12"/>
      <c r="BG23" s="12"/>
      <c r="BH23" s="12"/>
    </row>
    <row r="24" spans="1:60"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3"/>
      <c r="AY24" s="13"/>
      <c r="AZ24" s="13"/>
      <c r="BA24" s="13"/>
      <c r="BB24" s="13"/>
      <c r="BC24" s="13"/>
      <c r="BD24" s="13"/>
      <c r="BE24" s="13"/>
      <c r="BF24" s="12"/>
      <c r="BG24" s="12"/>
      <c r="BH24" s="12"/>
    </row>
    <row r="25" spans="1:60"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3"/>
      <c r="AY25" s="13"/>
      <c r="AZ25" s="13"/>
      <c r="BA25" s="13"/>
      <c r="BB25" s="13"/>
      <c r="BC25" s="13"/>
      <c r="BD25" s="13"/>
      <c r="BE25" s="13"/>
      <c r="BF25" s="12"/>
      <c r="BG25" s="12"/>
      <c r="BH25" s="12"/>
    </row>
    <row r="26" spans="1:60"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3"/>
      <c r="AY26" s="13"/>
      <c r="AZ26" s="13"/>
      <c r="BA26" s="13"/>
      <c r="BB26" s="13"/>
      <c r="BC26" s="13"/>
      <c r="BD26" s="13"/>
      <c r="BE26" s="13"/>
      <c r="BF26" s="12"/>
      <c r="BG26" s="12"/>
      <c r="BH26" s="12"/>
    </row>
    <row r="27" spans="1:60"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3"/>
      <c r="AY27" s="13"/>
      <c r="AZ27" s="13"/>
      <c r="BA27" s="13"/>
      <c r="BB27" s="13"/>
      <c r="BC27" s="13"/>
      <c r="BD27" s="13"/>
      <c r="BE27" s="13"/>
      <c r="BF27" s="12"/>
      <c r="BG27" s="12"/>
      <c r="BH27" s="12"/>
    </row>
    <row r="28" spans="1:60"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3"/>
      <c r="AY28" s="13"/>
      <c r="AZ28" s="13"/>
      <c r="BA28" s="13"/>
      <c r="BB28" s="13"/>
      <c r="BC28" s="13"/>
      <c r="BD28" s="13"/>
      <c r="BE28" s="13"/>
      <c r="BF28" s="12"/>
      <c r="BG28" s="12"/>
      <c r="BH28" s="12"/>
    </row>
    <row r="29" spans="1:60"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3"/>
      <c r="AY29" s="13"/>
      <c r="AZ29" s="13"/>
      <c r="BA29" s="13"/>
      <c r="BB29" s="13"/>
      <c r="BC29" s="13"/>
      <c r="BD29" s="13"/>
      <c r="BE29" s="13"/>
      <c r="BF29" s="12"/>
      <c r="BG29" s="12"/>
      <c r="BH29" s="12"/>
    </row>
    <row r="30" spans="1:60"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3"/>
      <c r="AY30" s="13"/>
      <c r="AZ30" s="13"/>
      <c r="BA30" s="13"/>
      <c r="BB30" s="13"/>
      <c r="BC30" s="13"/>
      <c r="BD30" s="13"/>
      <c r="BE30" s="13"/>
      <c r="BF30" s="12"/>
      <c r="BG30" s="12"/>
      <c r="BH30" s="12"/>
    </row>
    <row r="31" spans="1:60"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3"/>
      <c r="AY31" s="13"/>
      <c r="AZ31" s="13"/>
      <c r="BA31" s="13"/>
      <c r="BB31" s="13"/>
      <c r="BC31" s="13"/>
      <c r="BD31" s="13"/>
      <c r="BE31" s="13"/>
      <c r="BF31" s="12"/>
      <c r="BG31" s="12"/>
      <c r="BH31" s="12"/>
    </row>
    <row r="32" spans="1:60"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3"/>
      <c r="AY32" s="13"/>
      <c r="AZ32" s="13"/>
      <c r="BA32" s="13"/>
      <c r="BB32" s="13"/>
      <c r="BC32" s="13"/>
      <c r="BD32" s="13"/>
      <c r="BE32" s="13"/>
      <c r="BF32" s="12"/>
      <c r="BG32" s="12"/>
      <c r="BH32" s="12"/>
    </row>
    <row r="33" spans="1:60"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3"/>
      <c r="AY33" s="13"/>
      <c r="AZ33" s="13"/>
      <c r="BA33" s="13"/>
      <c r="BB33" s="13"/>
      <c r="BC33" s="13"/>
      <c r="BD33" s="13"/>
      <c r="BE33" s="13"/>
      <c r="BF33" s="12"/>
      <c r="BG33" s="12"/>
      <c r="BH33" s="12"/>
    </row>
    <row r="34" spans="1:60"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3"/>
      <c r="AY34" s="13"/>
      <c r="AZ34" s="13"/>
      <c r="BA34" s="13"/>
      <c r="BB34" s="13"/>
      <c r="BC34" s="13"/>
      <c r="BD34" s="13"/>
      <c r="BE34" s="13"/>
      <c r="BF34" s="12"/>
      <c r="BG34" s="12"/>
      <c r="BH34" s="12"/>
    </row>
    <row r="35" spans="1:60"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3"/>
      <c r="AY35" s="13"/>
      <c r="AZ35" s="13"/>
      <c r="BA35" s="13"/>
      <c r="BB35" s="13"/>
      <c r="BC35" s="13"/>
      <c r="BD35" s="13"/>
      <c r="BE35" s="13"/>
      <c r="BF35" s="12"/>
      <c r="BG35" s="12"/>
      <c r="BH35" s="12"/>
    </row>
    <row r="36" spans="1:60"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3"/>
      <c r="AY36" s="13"/>
      <c r="AZ36" s="13"/>
      <c r="BA36" s="13"/>
      <c r="BB36" s="13"/>
      <c r="BC36" s="13"/>
      <c r="BD36" s="13"/>
      <c r="BE36" s="13"/>
      <c r="BF36" s="12"/>
      <c r="BG36" s="12"/>
      <c r="BH36" s="12"/>
    </row>
    <row r="37" spans="1:60"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3"/>
      <c r="AY37" s="13"/>
      <c r="AZ37" s="13"/>
      <c r="BA37" s="13"/>
      <c r="BB37" s="13"/>
      <c r="BC37" s="13"/>
      <c r="BD37" s="13"/>
      <c r="BE37" s="13"/>
      <c r="BF37" s="12"/>
      <c r="BG37" s="12"/>
      <c r="BH37" s="12"/>
    </row>
    <row r="38" spans="1:60"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3"/>
      <c r="AY38" s="13"/>
      <c r="AZ38" s="13"/>
      <c r="BA38" s="13"/>
      <c r="BB38" s="13"/>
      <c r="BC38" s="13"/>
      <c r="BD38" s="13"/>
      <c r="BE38" s="13"/>
      <c r="BF38" s="12"/>
      <c r="BG38" s="12"/>
      <c r="BH38" s="12"/>
    </row>
    <row r="39" spans="1:60"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3"/>
      <c r="AY39" s="13"/>
      <c r="AZ39" s="13"/>
      <c r="BA39" s="13"/>
      <c r="BB39" s="13"/>
      <c r="BC39" s="13"/>
      <c r="BD39" s="13"/>
      <c r="BE39" s="13"/>
      <c r="BF39" s="12"/>
      <c r="BG39" s="12"/>
      <c r="BH39" s="12"/>
    </row>
    <row r="40" spans="1:60"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3"/>
      <c r="AY40" s="13"/>
      <c r="AZ40" s="13"/>
      <c r="BA40" s="13"/>
      <c r="BB40" s="13"/>
      <c r="BC40" s="13"/>
      <c r="BD40" s="13"/>
      <c r="BE40" s="13"/>
      <c r="BF40" s="12"/>
      <c r="BG40" s="12"/>
      <c r="BH40" s="12"/>
    </row>
    <row r="41" spans="1:60"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3"/>
      <c r="AY41" s="13"/>
      <c r="AZ41" s="13"/>
      <c r="BA41" s="13"/>
      <c r="BB41" s="13"/>
      <c r="BC41" s="13"/>
      <c r="BD41" s="13"/>
      <c r="BE41" s="13"/>
      <c r="BF41" s="12"/>
      <c r="BG41" s="12"/>
      <c r="BH41" s="12"/>
    </row>
    <row r="42" spans="1:6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3"/>
      <c r="AY42" s="13"/>
      <c r="AZ42" s="13"/>
      <c r="BA42" s="13"/>
      <c r="BB42" s="13"/>
      <c r="BC42" s="13"/>
      <c r="BD42" s="13"/>
      <c r="BE42" s="13"/>
      <c r="BF42" s="12"/>
      <c r="BG42" s="12"/>
      <c r="BH42" s="12"/>
    </row>
    <row r="43" spans="1:60"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3"/>
      <c r="AY43" s="13"/>
      <c r="AZ43" s="13"/>
      <c r="BA43" s="13"/>
      <c r="BB43" s="13"/>
      <c r="BC43" s="13"/>
      <c r="BD43" s="13"/>
      <c r="BE43" s="13"/>
      <c r="BF43" s="12"/>
      <c r="BG43" s="12"/>
      <c r="BH43" s="12"/>
    </row>
    <row r="44" spans="1:60"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3"/>
      <c r="AY44" s="13"/>
      <c r="AZ44" s="13"/>
      <c r="BA44" s="13"/>
      <c r="BB44" s="13"/>
      <c r="BC44" s="13"/>
      <c r="BD44" s="13"/>
      <c r="BE44" s="13"/>
      <c r="BF44" s="12"/>
      <c r="BG44" s="12"/>
      <c r="BH44" s="12"/>
    </row>
    <row r="45" spans="1:6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3"/>
      <c r="AY45" s="13"/>
      <c r="AZ45" s="13"/>
      <c r="BA45" s="13"/>
      <c r="BB45" s="13"/>
      <c r="BC45" s="13"/>
      <c r="BD45" s="13"/>
      <c r="BE45" s="13"/>
      <c r="BF45" s="12"/>
      <c r="BG45" s="12"/>
      <c r="BH45" s="12"/>
    </row>
    <row r="46" spans="1:60"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3"/>
      <c r="AY46" s="13"/>
      <c r="AZ46" s="13"/>
      <c r="BA46" s="13"/>
      <c r="BB46" s="13"/>
      <c r="BC46" s="13"/>
      <c r="BD46" s="13"/>
      <c r="BE46" s="13"/>
      <c r="BF46" s="12"/>
      <c r="BG46" s="12"/>
      <c r="BH46" s="12"/>
    </row>
    <row r="47" spans="1:60"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3"/>
      <c r="AY47" s="13"/>
      <c r="AZ47" s="13"/>
      <c r="BA47" s="13"/>
      <c r="BB47" s="13"/>
      <c r="BC47" s="13"/>
      <c r="BD47" s="13"/>
      <c r="BE47" s="13"/>
      <c r="BF47" s="12"/>
      <c r="BG47" s="12"/>
      <c r="BH47" s="12"/>
    </row>
    <row r="48" spans="1:6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3"/>
      <c r="AY48" s="13"/>
      <c r="AZ48" s="13"/>
      <c r="BA48" s="13"/>
      <c r="BB48" s="13"/>
      <c r="BC48" s="13"/>
      <c r="BD48" s="13"/>
      <c r="BE48" s="13"/>
      <c r="BF48" s="12"/>
      <c r="BG48" s="12"/>
      <c r="BH48" s="12"/>
    </row>
    <row r="49" spans="1:60"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3"/>
      <c r="AY49" s="13"/>
      <c r="AZ49" s="13"/>
      <c r="BA49" s="13"/>
      <c r="BB49" s="13"/>
      <c r="BC49" s="13"/>
      <c r="BD49" s="13"/>
      <c r="BE49" s="13"/>
      <c r="BF49" s="12"/>
      <c r="BG49" s="12"/>
      <c r="BH49" s="12"/>
    </row>
    <row r="50" spans="1:60"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3"/>
      <c r="AY50" s="13"/>
      <c r="AZ50" s="13"/>
      <c r="BA50" s="13"/>
      <c r="BB50" s="13"/>
      <c r="BC50" s="13"/>
      <c r="BD50" s="13"/>
      <c r="BE50" s="13"/>
      <c r="BF50" s="12"/>
      <c r="BG50" s="12"/>
      <c r="BH50" s="12"/>
    </row>
    <row r="51" spans="1:60"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3"/>
      <c r="AY51" s="13"/>
      <c r="AZ51" s="13"/>
      <c r="BA51" s="13"/>
      <c r="BB51" s="13"/>
      <c r="BC51" s="13"/>
      <c r="BD51" s="13"/>
      <c r="BE51" s="13"/>
      <c r="BF51" s="12"/>
      <c r="BG51" s="12"/>
      <c r="BH51" s="12"/>
    </row>
    <row r="52" spans="1:60"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3"/>
      <c r="AY52" s="13"/>
      <c r="AZ52" s="13"/>
      <c r="BA52" s="13"/>
      <c r="BB52" s="13"/>
      <c r="BC52" s="13"/>
      <c r="BD52" s="13"/>
      <c r="BE52" s="13"/>
      <c r="BF52" s="12"/>
      <c r="BG52" s="12"/>
      <c r="BH52" s="12"/>
    </row>
    <row r="53" spans="1:60"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3"/>
      <c r="AY53" s="13"/>
      <c r="AZ53" s="13"/>
      <c r="BA53" s="13"/>
      <c r="BB53" s="13"/>
      <c r="BC53" s="13"/>
      <c r="BD53" s="13"/>
      <c r="BE53" s="13"/>
      <c r="BF53" s="12"/>
      <c r="BG53" s="12"/>
      <c r="BH53" s="12"/>
    </row>
    <row r="54" spans="1:60"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3"/>
      <c r="AY54" s="13"/>
      <c r="AZ54" s="13"/>
      <c r="BA54" s="13"/>
      <c r="BB54" s="13"/>
      <c r="BC54" s="13"/>
      <c r="BD54" s="13"/>
      <c r="BE54" s="13"/>
      <c r="BF54" s="12"/>
      <c r="BG54" s="12"/>
      <c r="BH54" s="12"/>
    </row>
    <row r="55" spans="1:60"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3"/>
      <c r="AY55" s="13"/>
      <c r="AZ55" s="13"/>
      <c r="BA55" s="13"/>
      <c r="BB55" s="13"/>
      <c r="BC55" s="13"/>
      <c r="BD55" s="13"/>
      <c r="BE55" s="13"/>
      <c r="BF55" s="12"/>
      <c r="BG55" s="12"/>
      <c r="BH55" s="12"/>
    </row>
    <row r="56" spans="1:60"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3"/>
      <c r="AY56" s="13"/>
      <c r="AZ56" s="13"/>
      <c r="BA56" s="13"/>
      <c r="BB56" s="13"/>
      <c r="BC56" s="13"/>
      <c r="BD56" s="13"/>
      <c r="BE56" s="13"/>
      <c r="BF56" s="12"/>
      <c r="BG56" s="12"/>
      <c r="BH56" s="12"/>
    </row>
    <row r="57" spans="1:60"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3"/>
      <c r="AY57" s="13"/>
      <c r="AZ57" s="13"/>
      <c r="BA57" s="13"/>
      <c r="BB57" s="13"/>
      <c r="BC57" s="13"/>
      <c r="BD57" s="13"/>
      <c r="BE57" s="13"/>
      <c r="BF57" s="12"/>
      <c r="BG57" s="12"/>
      <c r="BH57" s="12"/>
    </row>
    <row r="58" spans="1:60"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3"/>
      <c r="AY58" s="13"/>
      <c r="AZ58" s="13"/>
      <c r="BA58" s="13"/>
      <c r="BB58" s="13"/>
      <c r="BC58" s="13"/>
      <c r="BD58" s="13"/>
      <c r="BE58" s="13"/>
      <c r="BF58" s="12"/>
      <c r="BG58" s="12"/>
      <c r="BH58" s="12"/>
    </row>
    <row r="59" spans="1:60"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3"/>
      <c r="AY59" s="13"/>
      <c r="AZ59" s="13"/>
      <c r="BA59" s="13"/>
      <c r="BB59" s="13"/>
      <c r="BC59" s="13"/>
      <c r="BD59" s="13"/>
      <c r="BE59" s="13"/>
      <c r="BF59" s="12"/>
      <c r="BG59" s="12"/>
      <c r="BH59" s="12"/>
    </row>
    <row r="60" spans="1:60"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3"/>
      <c r="AY60" s="13"/>
      <c r="AZ60" s="13"/>
      <c r="BA60" s="13"/>
      <c r="BB60" s="13"/>
      <c r="BC60" s="13"/>
      <c r="BD60" s="13"/>
      <c r="BE60" s="13"/>
      <c r="BF60" s="12"/>
      <c r="BG60" s="12"/>
      <c r="BH60" s="12"/>
    </row>
    <row r="61" spans="1:60"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3"/>
      <c r="AY61" s="13"/>
      <c r="AZ61" s="13"/>
      <c r="BA61" s="13"/>
      <c r="BB61" s="13"/>
      <c r="BC61" s="13"/>
      <c r="BD61" s="13"/>
      <c r="BE61" s="13"/>
      <c r="BF61" s="12"/>
      <c r="BG61" s="12"/>
      <c r="BH61" s="12"/>
    </row>
    <row r="62" spans="1:60"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3"/>
      <c r="AY62" s="13"/>
      <c r="AZ62" s="13"/>
      <c r="BA62" s="13"/>
      <c r="BB62" s="13"/>
      <c r="BC62" s="13"/>
      <c r="BD62" s="13"/>
      <c r="BE62" s="13"/>
      <c r="BF62" s="12"/>
      <c r="BG62" s="12"/>
      <c r="BH62" s="12"/>
    </row>
    <row r="63" spans="1:60"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3"/>
      <c r="AY63" s="13"/>
      <c r="AZ63" s="13"/>
      <c r="BA63" s="13"/>
      <c r="BB63" s="13"/>
      <c r="BC63" s="13"/>
      <c r="BD63" s="13"/>
      <c r="BE63" s="13"/>
      <c r="BF63" s="12"/>
      <c r="BG63" s="12"/>
      <c r="BH63" s="12"/>
    </row>
    <row r="64" spans="1:60"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3"/>
      <c r="AY64" s="13"/>
      <c r="AZ64" s="13"/>
      <c r="BA64" s="13"/>
      <c r="BB64" s="13"/>
      <c r="BC64" s="13"/>
      <c r="BD64" s="13"/>
      <c r="BE64" s="13"/>
      <c r="BF64" s="12"/>
      <c r="BG64" s="12"/>
      <c r="BH64" s="12"/>
    </row>
    <row r="65" spans="1:60"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3"/>
      <c r="AY65" s="13"/>
      <c r="AZ65" s="13"/>
      <c r="BA65" s="13"/>
      <c r="BB65" s="13"/>
      <c r="BC65" s="13"/>
      <c r="BD65" s="13"/>
      <c r="BE65" s="13"/>
      <c r="BF65" s="12"/>
      <c r="BG65" s="12"/>
      <c r="BH65" s="12"/>
    </row>
    <row r="66" spans="1:60"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3"/>
      <c r="AY66" s="13"/>
      <c r="AZ66" s="13"/>
      <c r="BA66" s="13"/>
      <c r="BB66" s="13"/>
      <c r="BC66" s="13"/>
      <c r="BD66" s="13"/>
      <c r="BE66" s="13"/>
      <c r="BF66" s="12"/>
      <c r="BG66" s="12"/>
      <c r="BH66" s="12"/>
    </row>
    <row r="67" spans="1:60"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3"/>
      <c r="AY67" s="13"/>
      <c r="AZ67" s="13"/>
      <c r="BA67" s="13"/>
      <c r="BB67" s="13"/>
      <c r="BC67" s="13"/>
      <c r="BD67" s="13"/>
      <c r="BE67" s="13"/>
      <c r="BF67" s="12"/>
      <c r="BG67" s="12"/>
      <c r="BH67" s="12"/>
    </row>
    <row r="68" spans="1:60"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3"/>
      <c r="AY68" s="13"/>
      <c r="AZ68" s="13"/>
      <c r="BA68" s="13"/>
      <c r="BB68" s="13"/>
      <c r="BC68" s="13"/>
      <c r="BD68" s="13"/>
      <c r="BE68" s="13"/>
      <c r="BF68" s="12"/>
      <c r="BG68" s="12"/>
      <c r="BH68" s="12"/>
    </row>
    <row r="69" spans="1:60"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3"/>
      <c r="AY69" s="13"/>
      <c r="AZ69" s="13"/>
      <c r="BA69" s="13"/>
      <c r="BB69" s="13"/>
      <c r="BC69" s="13"/>
      <c r="BD69" s="13"/>
      <c r="BE69" s="13"/>
      <c r="BF69" s="12"/>
      <c r="BG69" s="12"/>
      <c r="BH69" s="12"/>
    </row>
    <row r="70" spans="1:60"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3"/>
      <c r="AY70" s="13"/>
      <c r="AZ70" s="13"/>
      <c r="BA70" s="13"/>
      <c r="BB70" s="13"/>
      <c r="BC70" s="13"/>
      <c r="BD70" s="13"/>
      <c r="BE70" s="13"/>
      <c r="BF70" s="12"/>
      <c r="BG70" s="12"/>
      <c r="BH70" s="12"/>
    </row>
    <row r="71" spans="1:60"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3"/>
      <c r="AY71" s="13"/>
      <c r="AZ71" s="13"/>
      <c r="BA71" s="13"/>
      <c r="BB71" s="13"/>
      <c r="BC71" s="13"/>
      <c r="BD71" s="13"/>
      <c r="BE71" s="13"/>
      <c r="BF71" s="12"/>
      <c r="BG71" s="12"/>
      <c r="BH71" s="12"/>
    </row>
    <row r="72" spans="1:60"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3"/>
      <c r="AY72" s="13"/>
      <c r="AZ72" s="13"/>
      <c r="BA72" s="13"/>
      <c r="BB72" s="13"/>
      <c r="BC72" s="13"/>
      <c r="BD72" s="13"/>
      <c r="BE72" s="13"/>
      <c r="BF72" s="12"/>
      <c r="BG72" s="12"/>
      <c r="BH72" s="12"/>
    </row>
    <row r="73" spans="1:60"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3"/>
      <c r="AY73" s="13"/>
      <c r="AZ73" s="13"/>
      <c r="BA73" s="13"/>
      <c r="BB73" s="13"/>
      <c r="BC73" s="13"/>
      <c r="BD73" s="13"/>
      <c r="BE73" s="13"/>
      <c r="BF73" s="12"/>
      <c r="BG73" s="12"/>
      <c r="BH73" s="12"/>
    </row>
    <row r="74" spans="1:60"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3"/>
      <c r="AY74" s="13"/>
      <c r="AZ74" s="13"/>
      <c r="BA74" s="13"/>
      <c r="BB74" s="13"/>
      <c r="BC74" s="13"/>
      <c r="BD74" s="13"/>
      <c r="BE74" s="13"/>
      <c r="BF74" s="12"/>
      <c r="BG74" s="12"/>
      <c r="BH74" s="12"/>
    </row>
    <row r="75" spans="1:60"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3"/>
      <c r="AY75" s="13"/>
      <c r="AZ75" s="13"/>
      <c r="BA75" s="13"/>
      <c r="BB75" s="13"/>
      <c r="BC75" s="13"/>
      <c r="BD75" s="13"/>
      <c r="BE75" s="13"/>
      <c r="BF75" s="12"/>
      <c r="BG75" s="12"/>
      <c r="BH75" s="12"/>
    </row>
    <row r="76" spans="1:60"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3"/>
      <c r="AY76" s="13"/>
      <c r="AZ76" s="13"/>
      <c r="BA76" s="13"/>
      <c r="BB76" s="13"/>
      <c r="BC76" s="13"/>
      <c r="BD76" s="13"/>
      <c r="BE76" s="13"/>
      <c r="BF76" s="12"/>
      <c r="BG76" s="12"/>
      <c r="BH76" s="12"/>
    </row>
    <row r="77" spans="1:60"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3"/>
      <c r="AY77" s="13"/>
      <c r="AZ77" s="13"/>
      <c r="BA77" s="13"/>
      <c r="BB77" s="13"/>
      <c r="BC77" s="13"/>
      <c r="BD77" s="13"/>
      <c r="BE77" s="13"/>
      <c r="BF77" s="12"/>
      <c r="BG77" s="12"/>
      <c r="BH77" s="12"/>
    </row>
    <row r="78" spans="1:60"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3"/>
      <c r="AY78" s="13"/>
      <c r="AZ78" s="13"/>
      <c r="BA78" s="13"/>
      <c r="BB78" s="13"/>
      <c r="BC78" s="13"/>
      <c r="BD78" s="13"/>
      <c r="BE78" s="13"/>
      <c r="BF78" s="12"/>
      <c r="BG78" s="12"/>
      <c r="BH78" s="12"/>
    </row>
    <row r="79" spans="1:60"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3"/>
      <c r="AY79" s="13"/>
      <c r="AZ79" s="13"/>
      <c r="BA79" s="13"/>
      <c r="BB79" s="13"/>
      <c r="BC79" s="13"/>
      <c r="BD79" s="13"/>
      <c r="BE79" s="13"/>
      <c r="BF79" s="12"/>
      <c r="BG79" s="12"/>
      <c r="BH79" s="12"/>
    </row>
    <row r="80" spans="1:60"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3"/>
      <c r="AY80" s="13"/>
      <c r="AZ80" s="13"/>
      <c r="BA80" s="13"/>
      <c r="BB80" s="13"/>
      <c r="BC80" s="13"/>
      <c r="BD80" s="13"/>
      <c r="BE80" s="13"/>
      <c r="BF80" s="12"/>
      <c r="BG80" s="12"/>
      <c r="BH80" s="12"/>
    </row>
    <row r="81" spans="1:60"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3"/>
      <c r="AY81" s="13"/>
      <c r="AZ81" s="13"/>
      <c r="BA81" s="13"/>
      <c r="BB81" s="13"/>
      <c r="BC81" s="13"/>
      <c r="BD81" s="13"/>
      <c r="BE81" s="13"/>
      <c r="BF81" s="12"/>
      <c r="BG81" s="12"/>
      <c r="BH81" s="12"/>
    </row>
    <row r="82" spans="1:60"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3"/>
      <c r="AY82" s="13"/>
      <c r="AZ82" s="13"/>
      <c r="BA82" s="13"/>
      <c r="BB82" s="13"/>
      <c r="BC82" s="13"/>
      <c r="BD82" s="13"/>
      <c r="BE82" s="13"/>
      <c r="BF82" s="12"/>
      <c r="BG82" s="12"/>
      <c r="BH82" s="12"/>
    </row>
    <row r="83" spans="1:60"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3"/>
      <c r="AY83" s="13"/>
      <c r="AZ83" s="13"/>
      <c r="BA83" s="13"/>
      <c r="BB83" s="13"/>
      <c r="BC83" s="13"/>
      <c r="BD83" s="13"/>
      <c r="BE83" s="13"/>
      <c r="BF83" s="12"/>
      <c r="BG83" s="12"/>
      <c r="BH83" s="12"/>
    </row>
    <row r="84" spans="1:60"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3"/>
      <c r="AY84" s="13"/>
      <c r="AZ84" s="13"/>
      <c r="BA84" s="13"/>
      <c r="BB84" s="13"/>
      <c r="BC84" s="13"/>
      <c r="BD84" s="13"/>
      <c r="BE84" s="13"/>
      <c r="BF84" s="12"/>
      <c r="BG84" s="12"/>
      <c r="BH84" s="12"/>
    </row>
    <row r="85" spans="1:60"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3"/>
      <c r="AY85" s="13"/>
      <c r="AZ85" s="13"/>
      <c r="BA85" s="13"/>
      <c r="BB85" s="13"/>
      <c r="BC85" s="13"/>
      <c r="BD85" s="13"/>
      <c r="BE85" s="13"/>
      <c r="BF85" s="12"/>
      <c r="BG85" s="12"/>
      <c r="BH85" s="12"/>
    </row>
    <row r="86" spans="1:60"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3"/>
      <c r="AY86" s="13"/>
      <c r="AZ86" s="13"/>
      <c r="BA86" s="13"/>
      <c r="BB86" s="13"/>
      <c r="BC86" s="13"/>
      <c r="BD86" s="13"/>
      <c r="BE86" s="13"/>
      <c r="BF86" s="12"/>
      <c r="BG86" s="12"/>
      <c r="BH86" s="12"/>
    </row>
    <row r="87" spans="1:60"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3"/>
      <c r="AY87" s="13"/>
      <c r="AZ87" s="13"/>
      <c r="BA87" s="13"/>
      <c r="BB87" s="13"/>
      <c r="BC87" s="13"/>
      <c r="BD87" s="13"/>
      <c r="BE87" s="13"/>
      <c r="BF87" s="12"/>
      <c r="BG87" s="12"/>
      <c r="BH87" s="12"/>
    </row>
    <row r="88" spans="1:60"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3"/>
      <c r="AY88" s="13"/>
      <c r="AZ88" s="13"/>
      <c r="BA88" s="13"/>
      <c r="BB88" s="13"/>
      <c r="BC88" s="13"/>
      <c r="BD88" s="13"/>
      <c r="BE88" s="13"/>
      <c r="BF88" s="12"/>
      <c r="BG88" s="12"/>
      <c r="BH88" s="12"/>
    </row>
    <row r="89" spans="1:60"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3"/>
      <c r="AY89" s="13"/>
      <c r="AZ89" s="13"/>
      <c r="BA89" s="13"/>
      <c r="BB89" s="13"/>
      <c r="BC89" s="13"/>
      <c r="BD89" s="13"/>
      <c r="BE89" s="13"/>
      <c r="BF89" s="12"/>
      <c r="BG89" s="12"/>
      <c r="BH89" s="12"/>
    </row>
    <row r="90" spans="1:60"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3"/>
      <c r="AY90" s="13"/>
      <c r="AZ90" s="13"/>
      <c r="BA90" s="13"/>
      <c r="BB90" s="13"/>
      <c r="BC90" s="13"/>
      <c r="BD90" s="13"/>
      <c r="BE90" s="13"/>
      <c r="BF90" s="12"/>
      <c r="BG90" s="12"/>
      <c r="BH90" s="12"/>
    </row>
    <row r="91" spans="1:60"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3"/>
      <c r="AY91" s="13"/>
      <c r="AZ91" s="13"/>
      <c r="BA91" s="13"/>
      <c r="BB91" s="13"/>
      <c r="BC91" s="13"/>
      <c r="BD91" s="13"/>
      <c r="BE91" s="13"/>
      <c r="BF91" s="12"/>
      <c r="BG91" s="12"/>
      <c r="BH91" s="12"/>
    </row>
    <row r="92" spans="1:60"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3"/>
      <c r="AY92" s="13"/>
      <c r="AZ92" s="13"/>
      <c r="BA92" s="13"/>
      <c r="BB92" s="13"/>
      <c r="BC92" s="13"/>
      <c r="BD92" s="13"/>
      <c r="BE92" s="13"/>
      <c r="BF92" s="12"/>
      <c r="BG92" s="12"/>
      <c r="BH92" s="12"/>
    </row>
    <row r="93" spans="1:60"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3"/>
      <c r="AY93" s="13"/>
      <c r="AZ93" s="13"/>
      <c r="BA93" s="13"/>
      <c r="BB93" s="13"/>
      <c r="BC93" s="13"/>
      <c r="BD93" s="13"/>
      <c r="BE93" s="13"/>
      <c r="BF93" s="12"/>
      <c r="BG93" s="12"/>
      <c r="BH93" s="12"/>
    </row>
    <row r="94" spans="1:60"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3"/>
      <c r="AY94" s="13"/>
      <c r="AZ94" s="13"/>
      <c r="BA94" s="13"/>
      <c r="BB94" s="13"/>
      <c r="BC94" s="13"/>
      <c r="BD94" s="13"/>
      <c r="BE94" s="13"/>
      <c r="BF94" s="12"/>
      <c r="BG94" s="12"/>
      <c r="BH94" s="12"/>
    </row>
    <row r="95" spans="1:60"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3"/>
      <c r="AY95" s="13"/>
      <c r="AZ95" s="13"/>
      <c r="BA95" s="13"/>
      <c r="BB95" s="13"/>
      <c r="BC95" s="13"/>
      <c r="BD95" s="13"/>
      <c r="BE95" s="13"/>
      <c r="BF95" s="12"/>
      <c r="BG95" s="12"/>
      <c r="BH95" s="12"/>
    </row>
    <row r="96" spans="1:60"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3"/>
      <c r="AY96" s="13"/>
      <c r="AZ96" s="13"/>
      <c r="BA96" s="13"/>
      <c r="BB96" s="13"/>
      <c r="BC96" s="13"/>
      <c r="BD96" s="13"/>
      <c r="BE96" s="13"/>
      <c r="BF96" s="12"/>
      <c r="BG96" s="12"/>
      <c r="BH96" s="12"/>
    </row>
    <row r="97" spans="1:60"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3"/>
      <c r="AY97" s="13"/>
      <c r="AZ97" s="13"/>
      <c r="BA97" s="13"/>
      <c r="BB97" s="13"/>
      <c r="BC97" s="13"/>
      <c r="BD97" s="13"/>
      <c r="BE97" s="13"/>
      <c r="BF97" s="12"/>
      <c r="BG97" s="12"/>
      <c r="BH97" s="12"/>
    </row>
    <row r="98" spans="1:60"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3"/>
      <c r="AY98" s="13"/>
      <c r="AZ98" s="13"/>
      <c r="BA98" s="13"/>
      <c r="BB98" s="13"/>
      <c r="BC98" s="13"/>
      <c r="BD98" s="13"/>
      <c r="BE98" s="13"/>
      <c r="BF98" s="12"/>
      <c r="BG98" s="12"/>
      <c r="BH98" s="12"/>
    </row>
    <row r="99" spans="1:60"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3"/>
      <c r="AY99" s="13"/>
      <c r="AZ99" s="13"/>
      <c r="BA99" s="13"/>
      <c r="BB99" s="13"/>
      <c r="BC99" s="13"/>
      <c r="BD99" s="13"/>
      <c r="BE99" s="13"/>
      <c r="BF99" s="12"/>
      <c r="BG99" s="12"/>
      <c r="BH99" s="12"/>
    </row>
    <row r="100" spans="1:60"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3"/>
      <c r="AY100" s="13"/>
      <c r="AZ100" s="13"/>
      <c r="BA100" s="13"/>
      <c r="BB100" s="13"/>
      <c r="BC100" s="13"/>
      <c r="BD100" s="13"/>
      <c r="BE100" s="13"/>
      <c r="BF100" s="12"/>
      <c r="BG100" s="12"/>
      <c r="BH100" s="12"/>
    </row>
    <row r="101" spans="1:60"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3"/>
      <c r="AY101" s="13"/>
      <c r="AZ101" s="13"/>
      <c r="BA101" s="13"/>
      <c r="BB101" s="13"/>
      <c r="BC101" s="13"/>
      <c r="BD101" s="13"/>
      <c r="BE101" s="13"/>
      <c r="BF101" s="12"/>
      <c r="BG101" s="12"/>
      <c r="BH101" s="12"/>
    </row>
    <row r="102" spans="1:60"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3"/>
      <c r="AY102" s="13"/>
      <c r="AZ102" s="13"/>
      <c r="BA102" s="13"/>
      <c r="BB102" s="13"/>
      <c r="BC102" s="13"/>
      <c r="BD102" s="13"/>
      <c r="BE102" s="13"/>
      <c r="BF102" s="12"/>
      <c r="BG102" s="12"/>
      <c r="BH102" s="12"/>
    </row>
    <row r="103" spans="1:60"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3"/>
      <c r="AY103" s="13"/>
      <c r="AZ103" s="13"/>
      <c r="BA103" s="13"/>
      <c r="BB103" s="13"/>
      <c r="BC103" s="13"/>
      <c r="BD103" s="13"/>
      <c r="BE103" s="13"/>
      <c r="BF103" s="12"/>
      <c r="BG103" s="12"/>
      <c r="BH103" s="12"/>
    </row>
    <row r="104" spans="1:60"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3"/>
      <c r="AY104" s="13"/>
      <c r="AZ104" s="13"/>
      <c r="BA104" s="13"/>
      <c r="BB104" s="13"/>
      <c r="BC104" s="13"/>
      <c r="BD104" s="13"/>
      <c r="BE104" s="13"/>
      <c r="BF104" s="12"/>
      <c r="BG104" s="12"/>
      <c r="BH104" s="12"/>
    </row>
    <row r="105" spans="1:60"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3"/>
      <c r="AY105" s="13"/>
      <c r="AZ105" s="13"/>
      <c r="BA105" s="13"/>
      <c r="BB105" s="13"/>
      <c r="BC105" s="13"/>
      <c r="BD105" s="13"/>
      <c r="BE105" s="13"/>
      <c r="BF105" s="12"/>
      <c r="BG105" s="12"/>
      <c r="BH105" s="12"/>
    </row>
    <row r="106" spans="1:60"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3"/>
      <c r="AY106" s="13"/>
      <c r="AZ106" s="13"/>
      <c r="BA106" s="13"/>
      <c r="BB106" s="13"/>
      <c r="BC106" s="13"/>
      <c r="BD106" s="13"/>
      <c r="BE106" s="13"/>
      <c r="BF106" s="12"/>
      <c r="BG106" s="12"/>
      <c r="BH106" s="12"/>
    </row>
    <row r="107" spans="1:60"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3"/>
      <c r="AY107" s="13"/>
      <c r="AZ107" s="13"/>
      <c r="BA107" s="13"/>
      <c r="BB107" s="13"/>
      <c r="BC107" s="13"/>
      <c r="BD107" s="13"/>
      <c r="BE107" s="13"/>
      <c r="BF107" s="12"/>
      <c r="BG107" s="12"/>
      <c r="BH107" s="12"/>
    </row>
    <row r="108" spans="1:60"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3"/>
      <c r="AY108" s="13"/>
      <c r="AZ108" s="13"/>
      <c r="BA108" s="13"/>
      <c r="BB108" s="13"/>
      <c r="BC108" s="13"/>
      <c r="BD108" s="13"/>
      <c r="BE108" s="13"/>
      <c r="BF108" s="12"/>
      <c r="BG108" s="12"/>
      <c r="BH108" s="12"/>
    </row>
    <row r="109" spans="1:60"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3"/>
      <c r="AY109" s="13"/>
      <c r="AZ109" s="13"/>
      <c r="BA109" s="13"/>
      <c r="BB109" s="13"/>
      <c r="BC109" s="13"/>
      <c r="BD109" s="13"/>
      <c r="BE109" s="13"/>
      <c r="BF109" s="12"/>
      <c r="BG109" s="12"/>
      <c r="BH109" s="12"/>
    </row>
    <row r="110" spans="1:60"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3"/>
      <c r="AY110" s="13"/>
      <c r="AZ110" s="13"/>
      <c r="BA110" s="13"/>
      <c r="BB110" s="13"/>
      <c r="BC110" s="13"/>
      <c r="BD110" s="13"/>
      <c r="BE110" s="13"/>
      <c r="BF110" s="12"/>
      <c r="BG110" s="12"/>
      <c r="BH110" s="12"/>
    </row>
    <row r="111" spans="1:60"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3"/>
      <c r="AY111" s="13"/>
      <c r="AZ111" s="13"/>
      <c r="BA111" s="13"/>
      <c r="BB111" s="13"/>
      <c r="BC111" s="13"/>
      <c r="BD111" s="13"/>
      <c r="BE111" s="13"/>
      <c r="BF111" s="12"/>
      <c r="BG111" s="12"/>
      <c r="BH111" s="12"/>
    </row>
    <row r="112" spans="1:60"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3"/>
      <c r="AY112" s="13"/>
      <c r="AZ112" s="13"/>
      <c r="BA112" s="13"/>
      <c r="BB112" s="13"/>
      <c r="BC112" s="13"/>
      <c r="BD112" s="13"/>
      <c r="BE112" s="13"/>
      <c r="BF112" s="12"/>
      <c r="BG112" s="12"/>
      <c r="BH112" s="12"/>
    </row>
    <row r="113" spans="1:60"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3"/>
      <c r="AY113" s="13"/>
      <c r="AZ113" s="13"/>
      <c r="BA113" s="13"/>
      <c r="BB113" s="13"/>
      <c r="BC113" s="13"/>
      <c r="BD113" s="13"/>
      <c r="BE113" s="13"/>
      <c r="BF113" s="12"/>
      <c r="BG113" s="12"/>
      <c r="BH113" s="12"/>
    </row>
    <row r="114" spans="1:60"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3"/>
      <c r="AY114" s="13"/>
      <c r="AZ114" s="13"/>
      <c r="BA114" s="13"/>
      <c r="BB114" s="13"/>
      <c r="BC114" s="13"/>
      <c r="BD114" s="13"/>
      <c r="BE114" s="13"/>
      <c r="BF114" s="12"/>
      <c r="BG114" s="12"/>
      <c r="BH114" s="12"/>
    </row>
    <row r="115" spans="1:60"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3"/>
      <c r="AY115" s="13"/>
      <c r="AZ115" s="13"/>
      <c r="BA115" s="13"/>
      <c r="BB115" s="13"/>
      <c r="BC115" s="13"/>
      <c r="BD115" s="13"/>
      <c r="BE115" s="13"/>
      <c r="BF115" s="12"/>
      <c r="BG115" s="12"/>
      <c r="BH115" s="12"/>
    </row>
    <row r="116" spans="1:60"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3"/>
      <c r="AY116" s="13"/>
      <c r="AZ116" s="13"/>
      <c r="BA116" s="13"/>
      <c r="BB116" s="13"/>
      <c r="BC116" s="13"/>
      <c r="BD116" s="13"/>
      <c r="BE116" s="13"/>
      <c r="BF116" s="12"/>
      <c r="BG116" s="12"/>
      <c r="BH116" s="12"/>
    </row>
    <row r="117" spans="1:60"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3"/>
      <c r="AY117" s="13"/>
      <c r="AZ117" s="13"/>
      <c r="BA117" s="13"/>
      <c r="BB117" s="13"/>
      <c r="BC117" s="13"/>
      <c r="BD117" s="13"/>
      <c r="BE117" s="13"/>
      <c r="BF117" s="12"/>
      <c r="BG117" s="12"/>
      <c r="BH117" s="12"/>
    </row>
    <row r="118" spans="1:60"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3"/>
      <c r="AY118" s="13"/>
      <c r="AZ118" s="13"/>
      <c r="BA118" s="13"/>
      <c r="BB118" s="13"/>
      <c r="BC118" s="13"/>
      <c r="BD118" s="13"/>
      <c r="BE118" s="13"/>
      <c r="BF118" s="12"/>
      <c r="BG118" s="12"/>
      <c r="BH118" s="12"/>
    </row>
    <row r="119" spans="1:60"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3"/>
      <c r="AY119" s="13"/>
      <c r="AZ119" s="13"/>
      <c r="BA119" s="13"/>
      <c r="BB119" s="13"/>
      <c r="BC119" s="13"/>
      <c r="BD119" s="13"/>
      <c r="BE119" s="13"/>
      <c r="BF119" s="12"/>
      <c r="BG119" s="12"/>
      <c r="BH119" s="12"/>
    </row>
    <row r="120" spans="1:60"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3"/>
      <c r="AY120" s="13"/>
      <c r="AZ120" s="13"/>
      <c r="BA120" s="13"/>
      <c r="BB120" s="13"/>
      <c r="BC120" s="13"/>
      <c r="BD120" s="13"/>
      <c r="BE120" s="13"/>
      <c r="BF120" s="12"/>
      <c r="BG120" s="12"/>
      <c r="BH120" s="12"/>
    </row>
    <row r="121" spans="1:60"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3"/>
      <c r="AY121" s="13"/>
      <c r="AZ121" s="13"/>
      <c r="BA121" s="13"/>
      <c r="BB121" s="13"/>
      <c r="BC121" s="13"/>
      <c r="BD121" s="13"/>
      <c r="BE121" s="13"/>
      <c r="BF121" s="12"/>
      <c r="BG121" s="12"/>
      <c r="BH121" s="12"/>
    </row>
    <row r="122" spans="1:60"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3"/>
      <c r="AY122" s="13"/>
      <c r="AZ122" s="13"/>
      <c r="BA122" s="13"/>
      <c r="BB122" s="13"/>
      <c r="BC122" s="13"/>
      <c r="BD122" s="13"/>
      <c r="BE122" s="13"/>
      <c r="BF122" s="12"/>
      <c r="BG122" s="12"/>
      <c r="BH122" s="12"/>
    </row>
    <row r="123" spans="1:60"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3"/>
      <c r="AY123" s="13"/>
      <c r="AZ123" s="13"/>
      <c r="BA123" s="13"/>
      <c r="BB123" s="13"/>
      <c r="BC123" s="13"/>
      <c r="BD123" s="13"/>
      <c r="BE123" s="13"/>
      <c r="BF123" s="12"/>
      <c r="BG123" s="12"/>
      <c r="BH123" s="12"/>
    </row>
    <row r="124" spans="1:60"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3"/>
      <c r="AY124" s="13"/>
      <c r="AZ124" s="13"/>
      <c r="BA124" s="13"/>
      <c r="BB124" s="13"/>
      <c r="BC124" s="13"/>
      <c r="BD124" s="13"/>
      <c r="BE124" s="13"/>
      <c r="BF124" s="12"/>
      <c r="BG124" s="12"/>
      <c r="BH124" s="12"/>
    </row>
    <row r="125" spans="1:60"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3"/>
      <c r="AY125" s="13"/>
      <c r="AZ125" s="13"/>
      <c r="BA125" s="13"/>
      <c r="BB125" s="13"/>
      <c r="BC125" s="13"/>
      <c r="BD125" s="13"/>
      <c r="BE125" s="13"/>
      <c r="BF125" s="12"/>
      <c r="BG125" s="12"/>
      <c r="BH125" s="12"/>
    </row>
    <row r="126" spans="1:60"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3"/>
      <c r="AY126" s="13"/>
      <c r="AZ126" s="13"/>
      <c r="BA126" s="13"/>
      <c r="BB126" s="13"/>
      <c r="BC126" s="13"/>
      <c r="BD126" s="13"/>
      <c r="BE126" s="13"/>
      <c r="BF126" s="12"/>
      <c r="BG126" s="12"/>
      <c r="BH126" s="12"/>
    </row>
    <row r="127" spans="1:60"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3"/>
      <c r="AY127" s="13"/>
      <c r="AZ127" s="13"/>
      <c r="BA127" s="13"/>
      <c r="BB127" s="13"/>
      <c r="BC127" s="13"/>
      <c r="BD127" s="13"/>
      <c r="BE127" s="13"/>
      <c r="BF127" s="12"/>
      <c r="BG127" s="12"/>
      <c r="BH127" s="12"/>
    </row>
    <row r="128" spans="1:60"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3"/>
      <c r="AY128" s="13"/>
      <c r="AZ128" s="13"/>
      <c r="BA128" s="13"/>
      <c r="BB128" s="13"/>
      <c r="BC128" s="13"/>
      <c r="BD128" s="13"/>
      <c r="BE128" s="13"/>
      <c r="BF128" s="12"/>
      <c r="BG128" s="12"/>
      <c r="BH128" s="12"/>
    </row>
    <row r="129" spans="1:60"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3"/>
      <c r="AY129" s="13"/>
      <c r="AZ129" s="13"/>
      <c r="BA129" s="13"/>
      <c r="BB129" s="13"/>
      <c r="BC129" s="13"/>
      <c r="BD129" s="13"/>
      <c r="BE129" s="13"/>
      <c r="BF129" s="12"/>
      <c r="BG129" s="12"/>
      <c r="BH129" s="12"/>
    </row>
    <row r="130" spans="1:60"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3"/>
      <c r="AY130" s="13"/>
      <c r="AZ130" s="13"/>
      <c r="BA130" s="13"/>
      <c r="BB130" s="13"/>
      <c r="BC130" s="13"/>
      <c r="BD130" s="13"/>
      <c r="BE130" s="13"/>
      <c r="BF130" s="12"/>
      <c r="BG130" s="12"/>
      <c r="BH130" s="12"/>
    </row>
    <row r="131" spans="1:60"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3"/>
      <c r="AY131" s="13"/>
      <c r="AZ131" s="13"/>
      <c r="BA131" s="13"/>
      <c r="BB131" s="13"/>
      <c r="BC131" s="13"/>
      <c r="BD131" s="13"/>
      <c r="BE131" s="13"/>
      <c r="BF131" s="12"/>
      <c r="BG131" s="12"/>
      <c r="BH131" s="12"/>
    </row>
    <row r="132" spans="1:60"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3"/>
      <c r="AY132" s="13"/>
      <c r="AZ132" s="13"/>
      <c r="BA132" s="13"/>
      <c r="BB132" s="13"/>
      <c r="BC132" s="13"/>
      <c r="BD132" s="13"/>
      <c r="BE132" s="13"/>
      <c r="BF132" s="12"/>
      <c r="BG132" s="12"/>
      <c r="BH132" s="12"/>
    </row>
    <row r="133" spans="1:60"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3"/>
      <c r="AY133" s="13"/>
      <c r="AZ133" s="13"/>
      <c r="BA133" s="13"/>
      <c r="BB133" s="13"/>
      <c r="BC133" s="13"/>
      <c r="BD133" s="13"/>
      <c r="BE133" s="13"/>
      <c r="BF133" s="12"/>
      <c r="BG133" s="12"/>
      <c r="BH133" s="12"/>
    </row>
    <row r="134" spans="1:60"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3"/>
      <c r="AY134" s="13"/>
      <c r="AZ134" s="13"/>
      <c r="BA134" s="13"/>
      <c r="BB134" s="13"/>
      <c r="BC134" s="13"/>
      <c r="BD134" s="13"/>
      <c r="BE134" s="13"/>
      <c r="BF134" s="12"/>
      <c r="BG134" s="12"/>
      <c r="BH134" s="12"/>
    </row>
    <row r="135" spans="1:60"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3"/>
      <c r="AY135" s="13"/>
      <c r="AZ135" s="13"/>
      <c r="BA135" s="13"/>
      <c r="BB135" s="13"/>
      <c r="BC135" s="13"/>
      <c r="BD135" s="13"/>
      <c r="BE135" s="13"/>
      <c r="BF135" s="12"/>
      <c r="BG135" s="12"/>
      <c r="BH135" s="12"/>
    </row>
    <row r="136" spans="1:60"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3"/>
      <c r="AY136" s="13"/>
      <c r="AZ136" s="13"/>
      <c r="BA136" s="13"/>
      <c r="BB136" s="13"/>
      <c r="BC136" s="13"/>
      <c r="BD136" s="13"/>
      <c r="BE136" s="13"/>
      <c r="BF136" s="12"/>
      <c r="BG136" s="12"/>
      <c r="BH136" s="12"/>
    </row>
    <row r="137" spans="1:60"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3"/>
      <c r="AY137" s="13"/>
      <c r="AZ137" s="13"/>
      <c r="BA137" s="13"/>
      <c r="BB137" s="13"/>
      <c r="BC137" s="13"/>
      <c r="BD137" s="13"/>
      <c r="BE137" s="13"/>
      <c r="BF137" s="12"/>
      <c r="BG137" s="12"/>
      <c r="BH137" s="12"/>
    </row>
    <row r="138" spans="1:60"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3"/>
      <c r="AY138" s="13"/>
      <c r="AZ138" s="13"/>
      <c r="BA138" s="13"/>
      <c r="BB138" s="13"/>
      <c r="BC138" s="13"/>
      <c r="BD138" s="13"/>
      <c r="BE138" s="13"/>
      <c r="BF138" s="12"/>
      <c r="BG138" s="12"/>
      <c r="BH138" s="12"/>
    </row>
    <row r="139" spans="1:60"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3"/>
      <c r="AY139" s="13"/>
      <c r="AZ139" s="13"/>
      <c r="BA139" s="13"/>
      <c r="BB139" s="13"/>
      <c r="BC139" s="13"/>
      <c r="BD139" s="13"/>
      <c r="BE139" s="13"/>
      <c r="BF139" s="12"/>
      <c r="BG139" s="12"/>
      <c r="BH139" s="12"/>
    </row>
    <row r="140" spans="1:60"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3"/>
      <c r="AY140" s="13"/>
      <c r="AZ140" s="13"/>
      <c r="BA140" s="13"/>
      <c r="BB140" s="13"/>
      <c r="BC140" s="13"/>
      <c r="BD140" s="13"/>
      <c r="BE140" s="13"/>
      <c r="BF140" s="12"/>
      <c r="BG140" s="12"/>
      <c r="BH140" s="12"/>
    </row>
    <row r="141" spans="1:60"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3"/>
      <c r="AY141" s="13"/>
      <c r="AZ141" s="13"/>
      <c r="BA141" s="13"/>
      <c r="BB141" s="13"/>
      <c r="BC141" s="13"/>
      <c r="BD141" s="13"/>
      <c r="BE141" s="13"/>
      <c r="BF141" s="12"/>
      <c r="BG141" s="12"/>
      <c r="BH141" s="12"/>
    </row>
    <row r="142" spans="1:60"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3"/>
      <c r="AY142" s="13"/>
      <c r="AZ142" s="13"/>
      <c r="BA142" s="13"/>
      <c r="BB142" s="13"/>
      <c r="BC142" s="13"/>
      <c r="BD142" s="13"/>
      <c r="BE142" s="13"/>
      <c r="BF142" s="12"/>
      <c r="BG142" s="12"/>
      <c r="BH142" s="12"/>
    </row>
    <row r="143" spans="1:60"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3"/>
      <c r="AY143" s="13"/>
      <c r="AZ143" s="13"/>
      <c r="BA143" s="13"/>
      <c r="BB143" s="13"/>
      <c r="BC143" s="13"/>
      <c r="BD143" s="13"/>
      <c r="BE143" s="13"/>
      <c r="BF143" s="12"/>
      <c r="BG143" s="12"/>
      <c r="BH143" s="12"/>
    </row>
    <row r="144" spans="1:60"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3"/>
      <c r="AY144" s="13"/>
      <c r="AZ144" s="13"/>
      <c r="BA144" s="13"/>
      <c r="BB144" s="13"/>
      <c r="BC144" s="13"/>
      <c r="BD144" s="13"/>
      <c r="BE144" s="13"/>
      <c r="BF144" s="12"/>
      <c r="BG144" s="12"/>
      <c r="BH144" s="12"/>
    </row>
    <row r="145" spans="1:60"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3"/>
      <c r="AY145" s="13"/>
      <c r="AZ145" s="13"/>
      <c r="BA145" s="13"/>
      <c r="BB145" s="13"/>
      <c r="BC145" s="13"/>
      <c r="BD145" s="13"/>
      <c r="BE145" s="13"/>
      <c r="BF145" s="12"/>
      <c r="BG145" s="12"/>
      <c r="BH145" s="12"/>
    </row>
    <row r="146" spans="1:60"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3"/>
      <c r="AY146" s="13"/>
      <c r="AZ146" s="13"/>
      <c r="BA146" s="13"/>
      <c r="BB146" s="13"/>
      <c r="BC146" s="13"/>
      <c r="BD146" s="13"/>
      <c r="BE146" s="13"/>
      <c r="BF146" s="12"/>
      <c r="BG146" s="12"/>
      <c r="BH146" s="12"/>
    </row>
    <row r="147" spans="1:60"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3"/>
      <c r="AY147" s="13"/>
      <c r="AZ147" s="13"/>
      <c r="BA147" s="13"/>
      <c r="BB147" s="13"/>
      <c r="BC147" s="13"/>
      <c r="BD147" s="13"/>
      <c r="BE147" s="13"/>
      <c r="BF147" s="12"/>
      <c r="BG147" s="12"/>
      <c r="BH147" s="12"/>
    </row>
    <row r="148" spans="1:60"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3"/>
      <c r="AY148" s="13"/>
      <c r="AZ148" s="13"/>
      <c r="BA148" s="13"/>
      <c r="BB148" s="13"/>
      <c r="BC148" s="13"/>
      <c r="BD148" s="13"/>
      <c r="BE148" s="13"/>
      <c r="BF148" s="12"/>
      <c r="BG148" s="12"/>
      <c r="BH148" s="12"/>
    </row>
    <row r="149" spans="1:60"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3"/>
      <c r="AY149" s="13"/>
      <c r="AZ149" s="13"/>
      <c r="BA149" s="13"/>
      <c r="BB149" s="13"/>
      <c r="BC149" s="13"/>
      <c r="BD149" s="13"/>
      <c r="BE149" s="13"/>
      <c r="BF149" s="12"/>
      <c r="BG149" s="12"/>
      <c r="BH149" s="12"/>
    </row>
    <row r="150" spans="1:60"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3"/>
      <c r="AY150" s="13"/>
      <c r="AZ150" s="13"/>
      <c r="BA150" s="13"/>
      <c r="BB150" s="13"/>
      <c r="BC150" s="13"/>
      <c r="BD150" s="13"/>
      <c r="BE150" s="13"/>
      <c r="BF150" s="12"/>
      <c r="BG150" s="12"/>
      <c r="BH150" s="12"/>
    </row>
    <row r="151" spans="1:60"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3"/>
      <c r="AY151" s="13"/>
      <c r="AZ151" s="13"/>
      <c r="BA151" s="13"/>
      <c r="BB151" s="13"/>
      <c r="BC151" s="13"/>
      <c r="BD151" s="13"/>
      <c r="BE151" s="13"/>
      <c r="BF151" s="12"/>
      <c r="BG151" s="12"/>
      <c r="BH151" s="12"/>
    </row>
    <row r="152" spans="1:60"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3"/>
      <c r="AY152" s="13"/>
      <c r="AZ152" s="13"/>
      <c r="BA152" s="13"/>
      <c r="BB152" s="13"/>
      <c r="BC152" s="13"/>
      <c r="BD152" s="13"/>
      <c r="BE152" s="13"/>
      <c r="BF152" s="12"/>
      <c r="BG152" s="12"/>
      <c r="BH152" s="12"/>
    </row>
    <row r="153" spans="1:60"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3"/>
      <c r="AY153" s="13"/>
      <c r="AZ153" s="13"/>
      <c r="BA153" s="13"/>
      <c r="BB153" s="13"/>
      <c r="BC153" s="13"/>
      <c r="BD153" s="13"/>
      <c r="BE153" s="13"/>
      <c r="BF153" s="12"/>
      <c r="BG153" s="12"/>
      <c r="BH153" s="12"/>
    </row>
    <row r="154" spans="1:60"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3"/>
      <c r="AY154" s="13"/>
      <c r="AZ154" s="13"/>
      <c r="BA154" s="13"/>
      <c r="BB154" s="13"/>
      <c r="BC154" s="13"/>
      <c r="BD154" s="13"/>
      <c r="BE154" s="13"/>
      <c r="BF154" s="12"/>
      <c r="BG154" s="12"/>
      <c r="BH154" s="12"/>
    </row>
    <row r="155" spans="1:60"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3"/>
      <c r="AY155" s="13"/>
      <c r="AZ155" s="13"/>
      <c r="BA155" s="13"/>
      <c r="BB155" s="13"/>
      <c r="BC155" s="13"/>
      <c r="BD155" s="13"/>
      <c r="BE155" s="13"/>
      <c r="BF155" s="12"/>
      <c r="BG155" s="12"/>
      <c r="BH155" s="12"/>
    </row>
    <row r="156" spans="1:60"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3"/>
      <c r="AY156" s="13"/>
      <c r="AZ156" s="13"/>
      <c r="BA156" s="13"/>
      <c r="BB156" s="13"/>
      <c r="BC156" s="13"/>
      <c r="BD156" s="13"/>
      <c r="BE156" s="13"/>
      <c r="BF156" s="12"/>
      <c r="BG156" s="12"/>
      <c r="BH156" s="12"/>
    </row>
    <row r="157" spans="1:60"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3"/>
      <c r="AY157" s="13"/>
      <c r="AZ157" s="13"/>
      <c r="BA157" s="13"/>
      <c r="BB157" s="13"/>
      <c r="BC157" s="13"/>
      <c r="BD157" s="13"/>
      <c r="BE157" s="13"/>
      <c r="BF157" s="12"/>
      <c r="BG157" s="12"/>
      <c r="BH157" s="12"/>
    </row>
    <row r="158" spans="1:60"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3"/>
      <c r="AY158" s="13"/>
      <c r="AZ158" s="13"/>
      <c r="BA158" s="13"/>
      <c r="BB158" s="13"/>
      <c r="BC158" s="13"/>
      <c r="BD158" s="13"/>
      <c r="BE158" s="13"/>
      <c r="BF158" s="12"/>
      <c r="BG158" s="12"/>
      <c r="BH158" s="12"/>
    </row>
    <row r="159" spans="1:60"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3"/>
      <c r="AY159" s="13"/>
      <c r="AZ159" s="13"/>
      <c r="BA159" s="13"/>
      <c r="BB159" s="13"/>
      <c r="BC159" s="13"/>
      <c r="BD159" s="13"/>
      <c r="BE159" s="13"/>
      <c r="BF159" s="12"/>
      <c r="BG159" s="12"/>
      <c r="BH159" s="12"/>
    </row>
    <row r="160" spans="1:60"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3"/>
      <c r="AY160" s="13"/>
      <c r="AZ160" s="13"/>
      <c r="BA160" s="13"/>
      <c r="BB160" s="13"/>
      <c r="BC160" s="13"/>
      <c r="BD160" s="13"/>
      <c r="BE160" s="13"/>
      <c r="BF160" s="12"/>
      <c r="BG160" s="12"/>
      <c r="BH160" s="12"/>
    </row>
    <row r="161" spans="1:60"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3"/>
      <c r="AY161" s="13"/>
      <c r="AZ161" s="13"/>
      <c r="BA161" s="13"/>
      <c r="BB161" s="13"/>
      <c r="BC161" s="13"/>
      <c r="BD161" s="13"/>
      <c r="BE161" s="13"/>
      <c r="BF161" s="12"/>
      <c r="BG161" s="12"/>
      <c r="BH161" s="12"/>
    </row>
    <row r="162" spans="1:60"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3"/>
      <c r="AY162" s="13"/>
      <c r="AZ162" s="13"/>
      <c r="BA162" s="13"/>
      <c r="BB162" s="13"/>
      <c r="BC162" s="13"/>
      <c r="BD162" s="13"/>
      <c r="BE162" s="13"/>
      <c r="BF162" s="12"/>
      <c r="BG162" s="12"/>
      <c r="BH162" s="12"/>
    </row>
    <row r="163" spans="1:60"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3"/>
      <c r="AY163" s="13"/>
      <c r="AZ163" s="13"/>
      <c r="BA163" s="13"/>
      <c r="BB163" s="13"/>
      <c r="BC163" s="13"/>
      <c r="BD163" s="13"/>
      <c r="BE163" s="13"/>
      <c r="BF163" s="12"/>
      <c r="BG163" s="12"/>
      <c r="BH163" s="12"/>
    </row>
    <row r="164" spans="1:60"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3"/>
      <c r="AY164" s="13"/>
      <c r="AZ164" s="13"/>
      <c r="BA164" s="13"/>
      <c r="BB164" s="13"/>
      <c r="BC164" s="13"/>
      <c r="BD164" s="13"/>
      <c r="BE164" s="13"/>
      <c r="BF164" s="12"/>
      <c r="BG164" s="12"/>
      <c r="BH164" s="12"/>
    </row>
    <row r="165" spans="1:60"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3"/>
      <c r="AY165" s="13"/>
      <c r="AZ165" s="13"/>
      <c r="BA165" s="13"/>
      <c r="BB165" s="13"/>
      <c r="BC165" s="13"/>
      <c r="BD165" s="13"/>
      <c r="BE165" s="13"/>
      <c r="BF165" s="12"/>
      <c r="BG165" s="12"/>
      <c r="BH165" s="12"/>
    </row>
    <row r="166" spans="1:60"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3"/>
      <c r="AY166" s="13"/>
      <c r="AZ166" s="13"/>
      <c r="BA166" s="13"/>
      <c r="BB166" s="13"/>
      <c r="BC166" s="13"/>
      <c r="BD166" s="13"/>
      <c r="BE166" s="13"/>
      <c r="BF166" s="12"/>
      <c r="BG166" s="12"/>
      <c r="BH166" s="12"/>
    </row>
    <row r="167" spans="1:60"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3"/>
      <c r="AY167" s="13"/>
      <c r="AZ167" s="13"/>
      <c r="BA167" s="13"/>
      <c r="BB167" s="13"/>
      <c r="BC167" s="13"/>
      <c r="BD167" s="13"/>
      <c r="BE167" s="13"/>
      <c r="BF167" s="12"/>
      <c r="BG167" s="12"/>
      <c r="BH167" s="12"/>
    </row>
    <row r="168" spans="1:60"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3"/>
      <c r="AY168" s="13"/>
      <c r="AZ168" s="13"/>
      <c r="BA168" s="13"/>
      <c r="BB168" s="13"/>
      <c r="BC168" s="13"/>
      <c r="BD168" s="13"/>
      <c r="BE168" s="13"/>
      <c r="BF168" s="12"/>
      <c r="BG168" s="12"/>
      <c r="BH168" s="12"/>
    </row>
    <row r="169" spans="1:60"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3"/>
      <c r="AY169" s="13"/>
      <c r="AZ169" s="13"/>
      <c r="BA169" s="13"/>
      <c r="BB169" s="13"/>
      <c r="BC169" s="13"/>
      <c r="BD169" s="13"/>
      <c r="BE169" s="13"/>
      <c r="BF169" s="12"/>
      <c r="BG169" s="12"/>
      <c r="BH169" s="12"/>
    </row>
    <row r="170" spans="1:60"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3"/>
      <c r="AY170" s="13"/>
      <c r="AZ170" s="13"/>
      <c r="BA170" s="13"/>
      <c r="BB170" s="13"/>
      <c r="BC170" s="13"/>
      <c r="BD170" s="13"/>
      <c r="BE170" s="13"/>
      <c r="BF170" s="12"/>
      <c r="BG170" s="12"/>
      <c r="BH170" s="12"/>
    </row>
    <row r="171" spans="1:60"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3"/>
      <c r="AY171" s="13"/>
      <c r="AZ171" s="13"/>
      <c r="BA171" s="13"/>
      <c r="BB171" s="13"/>
      <c r="BC171" s="13"/>
      <c r="BD171" s="13"/>
      <c r="BE171" s="13"/>
      <c r="BF171" s="12"/>
      <c r="BG171" s="12"/>
      <c r="BH171" s="12"/>
    </row>
    <row r="172" spans="1:60"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3"/>
      <c r="AY172" s="13"/>
      <c r="AZ172" s="13"/>
      <c r="BA172" s="13"/>
      <c r="BB172" s="13"/>
      <c r="BC172" s="13"/>
      <c r="BD172" s="13"/>
      <c r="BE172" s="13"/>
      <c r="BF172" s="12"/>
      <c r="BG172" s="12"/>
      <c r="BH172" s="12"/>
    </row>
    <row r="173" spans="1:60"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3"/>
      <c r="AY173" s="13"/>
      <c r="AZ173" s="13"/>
      <c r="BA173" s="13"/>
      <c r="BB173" s="13"/>
      <c r="BC173" s="13"/>
      <c r="BD173" s="13"/>
      <c r="BE173" s="13"/>
      <c r="BF173" s="12"/>
      <c r="BG173" s="12"/>
      <c r="BH173" s="12"/>
    </row>
    <row r="174" spans="1:60"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3"/>
      <c r="AY174" s="13"/>
      <c r="AZ174" s="13"/>
      <c r="BA174" s="13"/>
      <c r="BB174" s="13"/>
      <c r="BC174" s="13"/>
      <c r="BD174" s="13"/>
      <c r="BE174" s="13"/>
      <c r="BF174" s="12"/>
      <c r="BG174" s="12"/>
      <c r="BH174" s="12"/>
    </row>
    <row r="175" spans="1:60"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3"/>
      <c r="AY175" s="13"/>
      <c r="AZ175" s="13"/>
      <c r="BA175" s="13"/>
      <c r="BB175" s="13"/>
      <c r="BC175" s="13"/>
      <c r="BD175" s="13"/>
      <c r="BE175" s="13"/>
      <c r="BF175" s="12"/>
      <c r="BG175" s="12"/>
      <c r="BH175" s="12"/>
    </row>
    <row r="176" spans="1:60"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3"/>
      <c r="AY176" s="13"/>
      <c r="AZ176" s="13"/>
      <c r="BA176" s="13"/>
      <c r="BB176" s="13"/>
      <c r="BC176" s="13"/>
      <c r="BD176" s="13"/>
      <c r="BE176" s="13"/>
      <c r="BF176" s="12"/>
      <c r="BG176" s="12"/>
      <c r="BH176" s="12"/>
    </row>
    <row r="177" spans="1:60"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3"/>
      <c r="AY177" s="13"/>
      <c r="AZ177" s="13"/>
      <c r="BA177" s="13"/>
      <c r="BB177" s="13"/>
      <c r="BC177" s="13"/>
      <c r="BD177" s="13"/>
      <c r="BE177" s="13"/>
      <c r="BF177" s="12"/>
      <c r="BG177" s="12"/>
      <c r="BH177" s="12"/>
    </row>
    <row r="178" spans="1:60"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3"/>
      <c r="AY178" s="13"/>
      <c r="AZ178" s="13"/>
      <c r="BA178" s="13"/>
      <c r="BB178" s="13"/>
      <c r="BC178" s="13"/>
      <c r="BD178" s="13"/>
      <c r="BE178" s="13"/>
      <c r="BF178" s="12"/>
      <c r="BG178" s="12"/>
      <c r="BH178" s="12"/>
    </row>
    <row r="179" spans="1:60"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3"/>
      <c r="AY179" s="13"/>
      <c r="AZ179" s="13"/>
      <c r="BA179" s="13"/>
      <c r="BB179" s="13"/>
      <c r="BC179" s="13"/>
      <c r="BD179" s="13"/>
      <c r="BE179" s="13"/>
      <c r="BF179" s="12"/>
      <c r="BG179" s="12"/>
      <c r="BH179" s="12"/>
    </row>
    <row r="180" spans="1:60"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3"/>
      <c r="AY180" s="13"/>
      <c r="AZ180" s="13"/>
      <c r="BA180" s="13"/>
      <c r="BB180" s="13"/>
      <c r="BC180" s="13"/>
      <c r="BD180" s="13"/>
      <c r="BE180" s="13"/>
      <c r="BF180" s="12"/>
      <c r="BG180" s="12"/>
      <c r="BH180" s="12"/>
    </row>
    <row r="181" spans="1:60"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3"/>
      <c r="AY181" s="13"/>
      <c r="AZ181" s="13"/>
      <c r="BA181" s="13"/>
      <c r="BB181" s="13"/>
      <c r="BC181" s="13"/>
      <c r="BD181" s="13"/>
      <c r="BE181" s="13"/>
      <c r="BF181" s="12"/>
      <c r="BG181" s="12"/>
      <c r="BH181" s="12"/>
    </row>
    <row r="182" spans="1:60"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3"/>
      <c r="AY182" s="13"/>
      <c r="AZ182" s="13"/>
      <c r="BA182" s="13"/>
      <c r="BB182" s="13"/>
      <c r="BC182" s="13"/>
      <c r="BD182" s="13"/>
      <c r="BE182" s="13"/>
      <c r="BF182" s="12"/>
      <c r="BG182" s="12"/>
      <c r="BH182" s="12"/>
    </row>
    <row r="183" spans="1:60"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3"/>
      <c r="AY183" s="13"/>
      <c r="AZ183" s="13"/>
      <c r="BA183" s="13"/>
      <c r="BB183" s="13"/>
      <c r="BC183" s="13"/>
      <c r="BD183" s="13"/>
      <c r="BE183" s="13"/>
      <c r="BF183" s="12"/>
      <c r="BG183" s="12"/>
      <c r="BH183" s="12"/>
    </row>
    <row r="184" spans="1:60"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3"/>
      <c r="AY184" s="13"/>
      <c r="AZ184" s="13"/>
      <c r="BA184" s="13"/>
      <c r="BB184" s="13"/>
      <c r="BC184" s="13"/>
      <c r="BD184" s="13"/>
      <c r="BE184" s="13"/>
      <c r="BF184" s="12"/>
      <c r="BG184" s="12"/>
      <c r="BH184" s="12"/>
    </row>
    <row r="185" spans="1:60"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3"/>
      <c r="AY185" s="13"/>
      <c r="AZ185" s="13"/>
      <c r="BA185" s="13"/>
      <c r="BB185" s="13"/>
      <c r="BC185" s="13"/>
      <c r="BD185" s="13"/>
      <c r="BE185" s="13"/>
      <c r="BF185" s="12"/>
      <c r="BG185" s="12"/>
      <c r="BH185" s="12"/>
    </row>
    <row r="186" spans="1:60"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3"/>
      <c r="AY186" s="13"/>
      <c r="AZ186" s="13"/>
      <c r="BA186" s="13"/>
      <c r="BB186" s="13"/>
      <c r="BC186" s="13"/>
      <c r="BD186" s="13"/>
      <c r="BE186" s="13"/>
      <c r="BF186" s="12"/>
      <c r="BG186" s="12"/>
      <c r="BH186" s="12"/>
    </row>
    <row r="187" spans="1:60"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3"/>
      <c r="AY187" s="13"/>
      <c r="AZ187" s="13"/>
      <c r="BA187" s="13"/>
      <c r="BB187" s="13"/>
      <c r="BC187" s="13"/>
      <c r="BD187" s="13"/>
      <c r="BE187" s="13"/>
      <c r="BF187" s="12"/>
      <c r="BG187" s="12"/>
      <c r="BH187" s="12"/>
    </row>
    <row r="188" spans="1:60"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3"/>
      <c r="AY188" s="13"/>
      <c r="AZ188" s="13"/>
      <c r="BA188" s="13"/>
      <c r="BB188" s="13"/>
      <c r="BC188" s="13"/>
      <c r="BD188" s="13"/>
      <c r="BE188" s="13"/>
      <c r="BF188" s="12"/>
      <c r="BG188" s="12"/>
      <c r="BH188" s="12"/>
    </row>
    <row r="189" spans="1:60"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3"/>
      <c r="AY189" s="13"/>
      <c r="AZ189" s="13"/>
      <c r="BA189" s="13"/>
      <c r="BB189" s="13"/>
      <c r="BC189" s="13"/>
      <c r="BD189" s="13"/>
      <c r="BE189" s="13"/>
      <c r="BF189" s="12"/>
      <c r="BG189" s="12"/>
      <c r="BH189" s="12"/>
    </row>
    <row r="190" spans="1:60"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3"/>
      <c r="AY190" s="13"/>
      <c r="AZ190" s="13"/>
      <c r="BA190" s="13"/>
      <c r="BB190" s="13"/>
      <c r="BC190" s="13"/>
      <c r="BD190" s="13"/>
      <c r="BE190" s="13"/>
      <c r="BF190" s="12"/>
      <c r="BG190" s="12"/>
      <c r="BH190" s="12"/>
    </row>
    <row r="191" spans="1:60"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3"/>
      <c r="AY191" s="13"/>
      <c r="AZ191" s="13"/>
      <c r="BA191" s="13"/>
      <c r="BB191" s="13"/>
      <c r="BC191" s="13"/>
      <c r="BD191" s="13"/>
      <c r="BE191" s="13"/>
      <c r="BF191" s="12"/>
      <c r="BG191" s="12"/>
      <c r="BH191" s="12"/>
    </row>
    <row r="192" spans="1:60"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3"/>
      <c r="AY192" s="13"/>
      <c r="AZ192" s="13"/>
      <c r="BA192" s="13"/>
      <c r="BB192" s="13"/>
      <c r="BC192" s="13"/>
      <c r="BD192" s="13"/>
      <c r="BE192" s="13"/>
      <c r="BF192" s="12"/>
      <c r="BG192" s="12"/>
      <c r="BH192" s="12"/>
    </row>
    <row r="193" spans="1:60"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3"/>
      <c r="AY193" s="13"/>
      <c r="AZ193" s="13"/>
      <c r="BA193" s="13"/>
      <c r="BB193" s="13"/>
      <c r="BC193" s="13"/>
      <c r="BD193" s="13"/>
      <c r="BE193" s="13"/>
      <c r="BF193" s="12"/>
      <c r="BG193" s="12"/>
      <c r="BH193" s="12"/>
    </row>
    <row r="194" spans="1:60"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3"/>
      <c r="AY194" s="13"/>
      <c r="AZ194" s="13"/>
      <c r="BA194" s="13"/>
      <c r="BB194" s="13"/>
      <c r="BC194" s="13"/>
      <c r="BD194" s="13"/>
      <c r="BE194" s="13"/>
      <c r="BF194" s="12"/>
      <c r="BG194" s="12"/>
      <c r="BH194" s="12"/>
    </row>
    <row r="195" spans="1:60"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3"/>
      <c r="AY195" s="13"/>
      <c r="AZ195" s="13"/>
      <c r="BA195" s="13"/>
      <c r="BB195" s="13"/>
      <c r="BC195" s="13"/>
      <c r="BD195" s="13"/>
      <c r="BE195" s="13"/>
      <c r="BF195" s="12"/>
      <c r="BG195" s="12"/>
      <c r="BH195" s="12"/>
    </row>
    <row r="196" spans="1:60"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3"/>
      <c r="AY196" s="13"/>
      <c r="AZ196" s="13"/>
      <c r="BA196" s="13"/>
      <c r="BB196" s="13"/>
      <c r="BC196" s="13"/>
      <c r="BD196" s="13"/>
      <c r="BE196" s="13"/>
      <c r="BF196" s="12"/>
      <c r="BG196" s="12"/>
      <c r="BH196" s="12"/>
    </row>
    <row r="197" spans="1:60"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3"/>
      <c r="AY197" s="13"/>
      <c r="AZ197" s="13"/>
      <c r="BA197" s="13"/>
      <c r="BB197" s="13"/>
      <c r="BC197" s="13"/>
      <c r="BD197" s="13"/>
      <c r="BE197" s="13"/>
      <c r="BF197" s="12"/>
      <c r="BG197" s="12"/>
      <c r="BH197" s="12"/>
    </row>
    <row r="198" spans="1:60"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3"/>
      <c r="AY198" s="13"/>
      <c r="AZ198" s="13"/>
      <c r="BA198" s="13"/>
      <c r="BB198" s="13"/>
      <c r="BC198" s="13"/>
      <c r="BD198" s="13"/>
      <c r="BE198" s="13"/>
      <c r="BF198" s="12"/>
      <c r="BG198" s="12"/>
      <c r="BH198" s="12"/>
    </row>
    <row r="199" spans="1:60" x14ac:dyDescent="0.3">
      <c r="AX199" s="12"/>
      <c r="AY199" s="12"/>
      <c r="AZ199" s="12"/>
      <c r="BA199" s="12"/>
      <c r="BB199" s="12"/>
      <c r="BC199" s="12"/>
      <c r="BD199" s="12"/>
      <c r="BE199" s="12"/>
      <c r="BF199" s="12"/>
      <c r="BG199" s="12"/>
      <c r="BH199" s="12"/>
    </row>
    <row r="200" spans="1:60" x14ac:dyDescent="0.3">
      <c r="AX200" s="12"/>
      <c r="AY200" s="12"/>
      <c r="AZ200" s="12"/>
      <c r="BA200" s="12"/>
      <c r="BB200" s="12"/>
      <c r="BC200" s="12"/>
      <c r="BD200" s="12"/>
      <c r="BE200" s="12"/>
      <c r="BF200" s="12"/>
      <c r="BG200" s="12"/>
      <c r="BH200" s="12"/>
    </row>
    <row r="201" spans="1:60" x14ac:dyDescent="0.3">
      <c r="AX201" s="12"/>
      <c r="AY201" s="12"/>
      <c r="AZ201" s="12"/>
      <c r="BA201" s="12"/>
      <c r="BB201" s="12"/>
      <c r="BC201" s="12"/>
      <c r="BD201" s="12"/>
      <c r="BE201" s="12"/>
      <c r="BF201" s="12"/>
      <c r="BG201" s="12"/>
      <c r="BH201" s="12"/>
    </row>
    <row r="202" spans="1:60" x14ac:dyDescent="0.3">
      <c r="AX202" s="12"/>
      <c r="AY202" s="12"/>
      <c r="AZ202" s="12"/>
      <c r="BA202" s="12"/>
      <c r="BB202" s="12"/>
      <c r="BC202" s="12"/>
      <c r="BD202" s="12"/>
      <c r="BE202" s="12"/>
      <c r="BF202" s="12"/>
      <c r="BG202" s="12"/>
      <c r="BH202" s="12"/>
    </row>
    <row r="203" spans="1:60" x14ac:dyDescent="0.3">
      <c r="AX203" s="12"/>
      <c r="AY203" s="12"/>
      <c r="AZ203" s="12"/>
      <c r="BA203" s="12"/>
      <c r="BB203" s="12"/>
      <c r="BC203" s="12"/>
      <c r="BD203" s="12"/>
      <c r="BE203" s="12"/>
      <c r="BF203" s="12"/>
      <c r="BG203" s="12"/>
      <c r="BH203" s="12"/>
    </row>
    <row r="204" spans="1:60" x14ac:dyDescent="0.3">
      <c r="AX204" s="12"/>
      <c r="AY204" s="12"/>
      <c r="AZ204" s="12"/>
      <c r="BA204" s="12"/>
      <c r="BB204" s="12"/>
      <c r="BC204" s="12"/>
      <c r="BD204" s="12"/>
      <c r="BE204" s="12"/>
      <c r="BF204" s="12"/>
      <c r="BG204" s="12"/>
      <c r="BH204" s="12"/>
    </row>
    <row r="205" spans="1:60" x14ac:dyDescent="0.3">
      <c r="AX205" s="12"/>
      <c r="AY205" s="12"/>
      <c r="AZ205" s="12"/>
      <c r="BA205" s="12"/>
      <c r="BB205" s="12"/>
      <c r="BC205" s="12"/>
      <c r="BD205" s="12"/>
      <c r="BE205" s="12"/>
      <c r="BF205" s="12"/>
      <c r="BG205" s="12"/>
      <c r="BH205" s="12"/>
    </row>
    <row r="206" spans="1:60" x14ac:dyDescent="0.3">
      <c r="AX206" s="12"/>
      <c r="AY206" s="12"/>
      <c r="AZ206" s="12"/>
      <c r="BA206" s="12"/>
      <c r="BB206" s="12"/>
      <c r="BC206" s="12"/>
      <c r="BD206" s="12"/>
      <c r="BE206" s="12"/>
      <c r="BF206" s="12"/>
      <c r="BG206" s="12"/>
      <c r="BH206" s="12"/>
    </row>
    <row r="207" spans="1:60" x14ac:dyDescent="0.3">
      <c r="AX207" s="12"/>
      <c r="AY207" s="12"/>
      <c r="AZ207" s="12"/>
      <c r="BA207" s="12"/>
      <c r="BB207" s="12"/>
      <c r="BC207" s="12"/>
      <c r="BD207" s="12"/>
      <c r="BE207" s="12"/>
      <c r="BF207" s="12"/>
      <c r="BG207" s="12"/>
      <c r="BH207" s="12"/>
    </row>
    <row r="208" spans="1:60" x14ac:dyDescent="0.3">
      <c r="AX208" s="12"/>
      <c r="AY208" s="12"/>
      <c r="AZ208" s="12"/>
      <c r="BA208" s="12"/>
      <c r="BB208" s="12"/>
      <c r="BC208" s="12"/>
      <c r="BD208" s="12"/>
      <c r="BE208" s="12"/>
      <c r="BF208" s="12"/>
      <c r="BG208" s="12"/>
      <c r="BH208" s="12"/>
    </row>
    <row r="209" spans="50:60" x14ac:dyDescent="0.3">
      <c r="AX209" s="12"/>
      <c r="AY209" s="12"/>
      <c r="AZ209" s="12"/>
      <c r="BA209" s="12"/>
      <c r="BB209" s="12"/>
      <c r="BC209" s="12"/>
      <c r="BD209" s="12"/>
      <c r="BE209" s="12"/>
      <c r="BF209" s="12"/>
      <c r="BG209" s="12"/>
      <c r="BH209" s="12"/>
    </row>
    <row r="210" spans="50:60" x14ac:dyDescent="0.3">
      <c r="AX210" s="12"/>
      <c r="AY210" s="12"/>
      <c r="AZ210" s="12"/>
      <c r="BA210" s="12"/>
      <c r="BB210" s="12"/>
      <c r="BC210" s="12"/>
      <c r="BD210" s="12"/>
      <c r="BE210" s="12"/>
      <c r="BF210" s="12"/>
      <c r="BG210" s="12"/>
      <c r="BH210" s="12"/>
    </row>
    <row r="211" spans="50:60" x14ac:dyDescent="0.3">
      <c r="AX211" s="12"/>
      <c r="AY211" s="12"/>
      <c r="AZ211" s="12"/>
      <c r="BA211" s="12"/>
      <c r="BB211" s="12"/>
      <c r="BC211" s="12"/>
      <c r="BD211" s="12"/>
      <c r="BE211" s="12"/>
      <c r="BF211" s="12"/>
      <c r="BG211" s="12"/>
      <c r="BH211" s="12"/>
    </row>
    <row r="212" spans="50:60" x14ac:dyDescent="0.3">
      <c r="AX212" s="12"/>
      <c r="AY212" s="12"/>
      <c r="AZ212" s="12"/>
      <c r="BA212" s="12"/>
      <c r="BB212" s="12"/>
      <c r="BC212" s="12"/>
      <c r="BD212" s="12"/>
      <c r="BE212" s="12"/>
      <c r="BF212" s="12"/>
      <c r="BG212" s="12"/>
      <c r="BH212" s="12"/>
    </row>
    <row r="213" spans="50:60" x14ac:dyDescent="0.3">
      <c r="AX213" s="12"/>
      <c r="AY213" s="12"/>
      <c r="AZ213" s="12"/>
      <c r="BA213" s="12"/>
      <c r="BB213" s="12"/>
      <c r="BC213" s="12"/>
      <c r="BD213" s="12"/>
      <c r="BE213" s="12"/>
      <c r="BF213" s="12"/>
      <c r="BG213" s="12"/>
      <c r="BH213" s="12"/>
    </row>
    <row r="214" spans="50:60" x14ac:dyDescent="0.3">
      <c r="AX214" s="12"/>
      <c r="AY214" s="12"/>
      <c r="AZ214" s="12"/>
      <c r="BA214" s="12"/>
      <c r="BB214" s="12"/>
      <c r="BC214" s="12"/>
      <c r="BD214" s="12"/>
      <c r="BE214" s="12"/>
      <c r="BF214" s="12"/>
      <c r="BG214" s="12"/>
      <c r="BH214" s="12"/>
    </row>
    <row r="215" spans="50:60" x14ac:dyDescent="0.3">
      <c r="AX215" s="12"/>
      <c r="AY215" s="12"/>
      <c r="AZ215" s="12"/>
      <c r="BA215" s="12"/>
      <c r="BB215" s="12"/>
      <c r="BC215" s="12"/>
      <c r="BD215" s="12"/>
      <c r="BE215" s="12"/>
      <c r="BF215" s="12"/>
      <c r="BG215" s="12"/>
      <c r="BH215" s="12"/>
    </row>
    <row r="216" spans="50:60" x14ac:dyDescent="0.3">
      <c r="AX216" s="12"/>
      <c r="AY216" s="12"/>
      <c r="AZ216" s="12"/>
      <c r="BA216" s="12"/>
      <c r="BB216" s="12"/>
      <c r="BC216" s="12"/>
      <c r="BD216" s="12"/>
      <c r="BE216" s="12"/>
      <c r="BF216" s="12"/>
      <c r="BG216" s="12"/>
      <c r="BH216" s="12"/>
    </row>
    <row r="217" spans="50:60" x14ac:dyDescent="0.3">
      <c r="AX217" s="12"/>
      <c r="AY217" s="12"/>
      <c r="AZ217" s="12"/>
      <c r="BA217" s="12"/>
      <c r="BB217" s="12"/>
      <c r="BC217" s="12"/>
      <c r="BD217" s="12"/>
      <c r="BE217" s="12"/>
      <c r="BF217" s="12"/>
      <c r="BG217" s="12"/>
      <c r="BH217" s="12"/>
    </row>
    <row r="218" spans="50:60" x14ac:dyDescent="0.3">
      <c r="AX218" s="12"/>
      <c r="AY218" s="12"/>
      <c r="AZ218" s="12"/>
      <c r="BA218" s="12"/>
      <c r="BB218" s="12"/>
      <c r="BC218" s="12"/>
      <c r="BD218" s="12"/>
      <c r="BE218" s="12"/>
      <c r="BF218" s="12"/>
      <c r="BG218" s="12"/>
      <c r="BH218" s="12"/>
    </row>
    <row r="219" spans="50:60" x14ac:dyDescent="0.3">
      <c r="AX219" s="12"/>
      <c r="AY219" s="12"/>
      <c r="AZ219" s="12"/>
      <c r="BA219" s="12"/>
      <c r="BB219" s="12"/>
      <c r="BC219" s="12"/>
      <c r="BD219" s="12"/>
      <c r="BE219" s="12"/>
      <c r="BF219" s="12"/>
      <c r="BG219" s="12"/>
      <c r="BH219" s="12"/>
    </row>
    <row r="220" spans="50:60" x14ac:dyDescent="0.3">
      <c r="AX220" s="12"/>
      <c r="AY220" s="12"/>
      <c r="AZ220" s="12"/>
      <c r="BA220" s="12"/>
      <c r="BB220" s="12"/>
      <c r="BC220" s="12"/>
      <c r="BD220" s="12"/>
      <c r="BE220" s="12"/>
      <c r="BF220" s="12"/>
      <c r="BG220" s="12"/>
      <c r="BH220" s="12"/>
    </row>
    <row r="221" spans="50:60" x14ac:dyDescent="0.3">
      <c r="AX221" s="12"/>
      <c r="AY221" s="12"/>
      <c r="AZ221" s="12"/>
      <c r="BA221" s="12"/>
      <c r="BB221" s="12"/>
      <c r="BC221" s="12"/>
      <c r="BD221" s="12"/>
      <c r="BE221" s="12"/>
      <c r="BF221" s="12"/>
      <c r="BG221" s="12"/>
      <c r="BH221" s="12"/>
    </row>
    <row r="222" spans="50:60" x14ac:dyDescent="0.3">
      <c r="AX222" s="12"/>
      <c r="AY222" s="12"/>
      <c r="AZ222" s="12"/>
      <c r="BA222" s="12"/>
      <c r="BB222" s="12"/>
      <c r="BC222" s="12"/>
      <c r="BD222" s="12"/>
      <c r="BE222" s="12"/>
      <c r="BF222" s="12"/>
      <c r="BG222" s="12"/>
      <c r="BH222" s="12"/>
    </row>
    <row r="223" spans="50:60" x14ac:dyDescent="0.3">
      <c r="AX223" s="12"/>
      <c r="AY223" s="12"/>
      <c r="AZ223" s="12"/>
      <c r="BA223" s="12"/>
      <c r="BB223" s="12"/>
      <c r="BC223" s="12"/>
      <c r="BD223" s="12"/>
      <c r="BE223" s="12"/>
      <c r="BF223" s="12"/>
      <c r="BG223" s="12"/>
      <c r="BH223" s="12"/>
    </row>
    <row r="224" spans="50:60" x14ac:dyDescent="0.3">
      <c r="AX224" s="12"/>
      <c r="AY224" s="12"/>
      <c r="AZ224" s="12"/>
      <c r="BA224" s="12"/>
      <c r="BB224" s="12"/>
      <c r="BC224" s="12"/>
      <c r="BD224" s="12"/>
      <c r="BE224" s="12"/>
      <c r="BF224" s="12"/>
      <c r="BG224" s="12"/>
      <c r="BH224" s="12"/>
    </row>
    <row r="225" spans="50:60" x14ac:dyDescent="0.3">
      <c r="AX225" s="12"/>
      <c r="AY225" s="12"/>
      <c r="AZ225" s="12"/>
      <c r="BA225" s="12"/>
      <c r="BB225" s="12"/>
      <c r="BC225" s="12"/>
      <c r="BD225" s="12"/>
      <c r="BE225" s="12"/>
      <c r="BF225" s="12"/>
      <c r="BG225" s="12"/>
      <c r="BH225" s="12"/>
    </row>
    <row r="226" spans="50:60" x14ac:dyDescent="0.3">
      <c r="AX226" s="12"/>
      <c r="AY226" s="12"/>
      <c r="AZ226" s="12"/>
      <c r="BA226" s="12"/>
      <c r="BB226" s="12"/>
      <c r="BC226" s="12"/>
      <c r="BD226" s="12"/>
      <c r="BE226" s="12"/>
      <c r="BF226" s="12"/>
      <c r="BG226" s="12"/>
      <c r="BH226" s="12"/>
    </row>
    <row r="227" spans="50:60" x14ac:dyDescent="0.3">
      <c r="AX227" s="12"/>
      <c r="AY227" s="12"/>
      <c r="AZ227" s="12"/>
      <c r="BA227" s="12"/>
      <c r="BB227" s="12"/>
      <c r="BC227" s="12"/>
      <c r="BD227" s="12"/>
      <c r="BE227" s="12"/>
      <c r="BF227" s="12"/>
      <c r="BG227" s="12"/>
      <c r="BH227" s="12"/>
    </row>
    <row r="228" spans="50:60" x14ac:dyDescent="0.3">
      <c r="AX228" s="12"/>
      <c r="AY228" s="12"/>
      <c r="AZ228" s="12"/>
      <c r="BA228" s="12"/>
      <c r="BB228" s="12"/>
      <c r="BC228" s="12"/>
      <c r="BD228" s="12"/>
      <c r="BE228" s="12"/>
      <c r="BF228" s="12"/>
      <c r="BG228" s="12"/>
      <c r="BH228" s="12"/>
    </row>
    <row r="229" spans="50:60" x14ac:dyDescent="0.3">
      <c r="AX229" s="12"/>
      <c r="AY229" s="12"/>
      <c r="AZ229" s="12"/>
      <c r="BA229" s="12"/>
      <c r="BB229" s="12"/>
      <c r="BC229" s="12"/>
      <c r="BD229" s="12"/>
      <c r="BE229" s="12"/>
      <c r="BF229" s="12"/>
      <c r="BG229" s="12"/>
      <c r="BH229" s="12"/>
    </row>
    <row r="230" spans="50:60" x14ac:dyDescent="0.3">
      <c r="AX230" s="12"/>
      <c r="AY230" s="12"/>
      <c r="AZ230" s="12"/>
      <c r="BA230" s="12"/>
      <c r="BB230" s="12"/>
      <c r="BC230" s="12"/>
      <c r="BD230" s="12"/>
      <c r="BE230" s="12"/>
      <c r="BF230" s="12"/>
      <c r="BG230" s="12"/>
      <c r="BH230" s="12"/>
    </row>
    <row r="231" spans="50:60" x14ac:dyDescent="0.3">
      <c r="AX231" s="12"/>
      <c r="AY231" s="12"/>
      <c r="AZ231" s="12"/>
      <c r="BA231" s="12"/>
      <c r="BB231" s="12"/>
      <c r="BC231" s="12"/>
      <c r="BD231" s="12"/>
      <c r="BE231" s="12"/>
      <c r="BF231" s="12"/>
      <c r="BG231" s="12"/>
      <c r="BH231" s="12"/>
    </row>
    <row r="232" spans="50:60" x14ac:dyDescent="0.3">
      <c r="AX232" s="12"/>
      <c r="AY232" s="12"/>
      <c r="AZ232" s="12"/>
      <c r="BA232" s="12"/>
      <c r="BB232" s="12"/>
      <c r="BC232" s="12"/>
      <c r="BD232" s="12"/>
      <c r="BE232" s="12"/>
      <c r="BF232" s="12"/>
      <c r="BG232" s="12"/>
      <c r="BH232" s="12"/>
    </row>
    <row r="233" spans="50:60" x14ac:dyDescent="0.3">
      <c r="AX233" s="12"/>
      <c r="AY233" s="12"/>
      <c r="AZ233" s="12"/>
      <c r="BA233" s="12"/>
      <c r="BB233" s="12"/>
      <c r="BC233" s="12"/>
      <c r="BD233" s="12"/>
      <c r="BE233" s="12"/>
      <c r="BF233" s="12"/>
      <c r="BG233" s="12"/>
      <c r="BH233" s="12"/>
    </row>
    <row r="234" spans="50:60" x14ac:dyDescent="0.3">
      <c r="AX234" s="12"/>
      <c r="AY234" s="12"/>
      <c r="AZ234" s="12"/>
      <c r="BA234" s="12"/>
      <c r="BB234" s="12"/>
      <c r="BC234" s="12"/>
      <c r="BD234" s="12"/>
      <c r="BE234" s="12"/>
      <c r="BF234" s="12"/>
      <c r="BG234" s="12"/>
      <c r="BH234" s="12"/>
    </row>
    <row r="235" spans="50:60" x14ac:dyDescent="0.3">
      <c r="AX235" s="12"/>
      <c r="AY235" s="12"/>
      <c r="AZ235" s="12"/>
      <c r="BA235" s="12"/>
      <c r="BB235" s="12"/>
      <c r="BC235" s="12"/>
      <c r="BD235" s="12"/>
      <c r="BE235" s="12"/>
      <c r="BF235" s="12"/>
      <c r="BG235" s="12"/>
      <c r="BH235" s="12"/>
    </row>
    <row r="236" spans="50:60" x14ac:dyDescent="0.3">
      <c r="AX236" s="12"/>
      <c r="AY236" s="12"/>
      <c r="AZ236" s="12"/>
      <c r="BA236" s="12"/>
      <c r="BB236" s="12"/>
      <c r="BC236" s="12"/>
      <c r="BD236" s="12"/>
      <c r="BE236" s="12"/>
      <c r="BF236" s="12"/>
      <c r="BG236" s="12"/>
      <c r="BH236" s="12"/>
    </row>
    <row r="237" spans="50:60" x14ac:dyDescent="0.3">
      <c r="AX237" s="12"/>
      <c r="AY237" s="12"/>
      <c r="AZ237" s="12"/>
      <c r="BA237" s="12"/>
      <c r="BB237" s="12"/>
      <c r="BC237" s="12"/>
      <c r="BD237" s="12"/>
      <c r="BE237" s="12"/>
      <c r="BF237" s="12"/>
      <c r="BG237" s="12"/>
      <c r="BH237" s="12"/>
    </row>
    <row r="238" spans="50:60" x14ac:dyDescent="0.3">
      <c r="AX238" s="12"/>
      <c r="AY238" s="12"/>
      <c r="AZ238" s="12"/>
      <c r="BA238" s="12"/>
      <c r="BB238" s="12"/>
      <c r="BC238" s="12"/>
      <c r="BD238" s="12"/>
      <c r="BE238" s="12"/>
      <c r="BF238" s="12"/>
      <c r="BG238" s="12"/>
      <c r="BH238" s="12"/>
    </row>
    <row r="239" spans="50:60" x14ac:dyDescent="0.3">
      <c r="AX239" s="12"/>
      <c r="AY239" s="12"/>
      <c r="AZ239" s="12"/>
      <c r="BA239" s="12"/>
      <c r="BB239" s="12"/>
      <c r="BC239" s="12"/>
      <c r="BD239" s="12"/>
      <c r="BE239" s="12"/>
      <c r="BF239" s="12"/>
      <c r="BG239" s="12"/>
      <c r="BH239" s="12"/>
    </row>
    <row r="240" spans="50:60" x14ac:dyDescent="0.3">
      <c r="AX240" s="12"/>
      <c r="AY240" s="12"/>
      <c r="AZ240" s="12"/>
      <c r="BA240" s="12"/>
      <c r="BB240" s="12"/>
      <c r="BC240" s="12"/>
      <c r="BD240" s="12"/>
      <c r="BE240" s="12"/>
      <c r="BF240" s="12"/>
      <c r="BG240" s="12"/>
      <c r="BH240" s="12"/>
    </row>
    <row r="241" spans="50:60" x14ac:dyDescent="0.3">
      <c r="AX241" s="12"/>
      <c r="AY241" s="12"/>
      <c r="AZ241" s="12"/>
      <c r="BA241" s="12"/>
      <c r="BB241" s="12"/>
      <c r="BC241" s="12"/>
      <c r="BD241" s="12"/>
      <c r="BE241" s="12"/>
      <c r="BF241" s="12"/>
      <c r="BG241" s="12"/>
      <c r="BH241" s="12"/>
    </row>
    <row r="242" spans="50:60" x14ac:dyDescent="0.3">
      <c r="AX242" s="12"/>
      <c r="AY242" s="12"/>
      <c r="AZ242" s="12"/>
      <c r="BA242" s="12"/>
      <c r="BB242" s="12"/>
      <c r="BC242" s="12"/>
      <c r="BD242" s="12"/>
      <c r="BE242" s="12"/>
      <c r="BF242" s="12"/>
      <c r="BG242" s="12"/>
      <c r="BH242" s="12"/>
    </row>
    <row r="243" spans="50:60" x14ac:dyDescent="0.3">
      <c r="AX243" s="12"/>
      <c r="AY243" s="12"/>
      <c r="AZ243" s="12"/>
      <c r="BA243" s="12"/>
      <c r="BB243" s="12"/>
      <c r="BC243" s="12"/>
      <c r="BD243" s="12"/>
      <c r="BE243" s="12"/>
      <c r="BF243" s="12"/>
      <c r="BG243" s="12"/>
      <c r="BH243" s="12"/>
    </row>
    <row r="244" spans="50:60" x14ac:dyDescent="0.3">
      <c r="AX244" s="12"/>
      <c r="AY244" s="12"/>
      <c r="AZ244" s="12"/>
      <c r="BA244" s="12"/>
      <c r="BB244" s="12"/>
      <c r="BC244" s="12"/>
      <c r="BD244" s="12"/>
      <c r="BE244" s="12"/>
      <c r="BF244" s="12"/>
      <c r="BG244" s="12"/>
      <c r="BH244" s="12"/>
    </row>
    <row r="245" spans="50:60" x14ac:dyDescent="0.3">
      <c r="AX245" s="12"/>
      <c r="AY245" s="12"/>
      <c r="AZ245" s="12"/>
      <c r="BA245" s="12"/>
      <c r="BB245" s="12"/>
      <c r="BC245" s="12"/>
      <c r="BD245" s="12"/>
      <c r="BE245" s="12"/>
      <c r="BF245" s="12"/>
      <c r="BG245" s="12"/>
      <c r="BH245" s="12"/>
    </row>
    <row r="246" spans="50:60" x14ac:dyDescent="0.3">
      <c r="AX246" s="12"/>
      <c r="AY246" s="12"/>
      <c r="AZ246" s="12"/>
      <c r="BA246" s="12"/>
      <c r="BB246" s="12"/>
      <c r="BC246" s="12"/>
      <c r="BD246" s="12"/>
      <c r="BE246" s="12"/>
      <c r="BF246" s="12"/>
      <c r="BG246" s="12"/>
      <c r="BH246" s="12"/>
    </row>
    <row r="247" spans="50:60" x14ac:dyDescent="0.3">
      <c r="AX247" s="12"/>
      <c r="AY247" s="12"/>
      <c r="AZ247" s="12"/>
      <c r="BA247" s="12"/>
      <c r="BB247" s="12"/>
      <c r="BC247" s="12"/>
      <c r="BD247" s="12"/>
      <c r="BE247" s="12"/>
      <c r="BF247" s="12"/>
      <c r="BG247" s="12"/>
      <c r="BH247" s="12"/>
    </row>
    <row r="248" spans="50:60" x14ac:dyDescent="0.3">
      <c r="AX248" s="12"/>
      <c r="AY248" s="12"/>
      <c r="AZ248" s="12"/>
      <c r="BA248" s="12"/>
      <c r="BB248" s="12"/>
      <c r="BC248" s="12"/>
      <c r="BD248" s="12"/>
      <c r="BE248" s="12"/>
      <c r="BF248" s="12"/>
      <c r="BG248" s="12"/>
      <c r="BH248" s="12"/>
    </row>
    <row r="249" spans="50:60" x14ac:dyDescent="0.3">
      <c r="AX249" s="12"/>
      <c r="AY249" s="12"/>
      <c r="AZ249" s="12"/>
      <c r="BA249" s="12"/>
      <c r="BB249" s="12"/>
      <c r="BC249" s="12"/>
      <c r="BD249" s="12"/>
      <c r="BE249" s="12"/>
      <c r="BF249" s="12"/>
      <c r="BG249" s="12"/>
      <c r="BH249" s="12"/>
    </row>
    <row r="250" spans="50:60" x14ac:dyDescent="0.3">
      <c r="AX250" s="12"/>
      <c r="AY250" s="12"/>
      <c r="AZ250" s="12"/>
      <c r="BA250" s="12"/>
      <c r="BB250" s="12"/>
      <c r="BC250" s="12"/>
      <c r="BD250" s="12"/>
      <c r="BE250" s="12"/>
      <c r="BF250" s="12"/>
      <c r="BG250" s="12"/>
      <c r="BH250" s="12"/>
    </row>
    <row r="251" spans="50:60" x14ac:dyDescent="0.3">
      <c r="AX251" s="12"/>
      <c r="AY251" s="12"/>
      <c r="AZ251" s="12"/>
      <c r="BA251" s="12"/>
      <c r="BB251" s="12"/>
      <c r="BC251" s="12"/>
      <c r="BD251" s="12"/>
      <c r="BE251" s="12"/>
      <c r="BF251" s="12"/>
      <c r="BG251" s="12"/>
      <c r="BH251" s="12"/>
    </row>
    <row r="252" spans="50:60" x14ac:dyDescent="0.3">
      <c r="AX252" s="12"/>
      <c r="AY252" s="12"/>
      <c r="AZ252" s="12"/>
      <c r="BA252" s="12"/>
      <c r="BB252" s="12"/>
      <c r="BC252" s="12"/>
      <c r="BD252" s="12"/>
      <c r="BE252" s="12"/>
      <c r="BF252" s="12"/>
      <c r="BG252" s="12"/>
      <c r="BH252" s="12"/>
    </row>
    <row r="253" spans="50:60" x14ac:dyDescent="0.3">
      <c r="AX253" s="12"/>
      <c r="AY253" s="12"/>
      <c r="AZ253" s="12"/>
      <c r="BA253" s="12"/>
      <c r="BB253" s="12"/>
      <c r="BC253" s="12"/>
      <c r="BD253" s="12"/>
      <c r="BE253" s="12"/>
      <c r="BF253" s="12"/>
      <c r="BG253" s="12"/>
      <c r="BH253" s="12"/>
    </row>
    <row r="254" spans="50:60" x14ac:dyDescent="0.3">
      <c r="AX254" s="12"/>
      <c r="AY254" s="12"/>
      <c r="AZ254" s="12"/>
      <c r="BA254" s="12"/>
      <c r="BB254" s="12"/>
      <c r="BC254" s="12"/>
      <c r="BD254" s="12"/>
      <c r="BE254" s="12"/>
      <c r="BF254" s="12"/>
      <c r="BG254" s="12"/>
      <c r="BH254" s="12"/>
    </row>
    <row r="255" spans="50:60" x14ac:dyDescent="0.3">
      <c r="AX255" s="12"/>
      <c r="AY255" s="12"/>
      <c r="AZ255" s="12"/>
      <c r="BA255" s="12"/>
      <c r="BB255" s="12"/>
      <c r="BC255" s="12"/>
      <c r="BD255" s="12"/>
      <c r="BE255" s="12"/>
      <c r="BF255" s="12"/>
      <c r="BG255" s="12"/>
      <c r="BH255" s="12"/>
    </row>
    <row r="256" spans="50:60" x14ac:dyDescent="0.3">
      <c r="AX256" s="12"/>
      <c r="AY256" s="12"/>
      <c r="AZ256" s="12"/>
      <c r="BA256" s="12"/>
      <c r="BB256" s="12"/>
      <c r="BC256" s="12"/>
      <c r="BD256" s="12"/>
      <c r="BE256" s="12"/>
      <c r="BF256" s="12"/>
      <c r="BG256" s="12"/>
      <c r="BH256" s="12"/>
    </row>
    <row r="257" spans="50:60" x14ac:dyDescent="0.3">
      <c r="AX257" s="12"/>
      <c r="AY257" s="12"/>
      <c r="AZ257" s="12"/>
      <c r="BA257" s="12"/>
      <c r="BB257" s="12"/>
      <c r="BC257" s="12"/>
      <c r="BD257" s="12"/>
      <c r="BE257" s="12"/>
      <c r="BF257" s="12"/>
      <c r="BG257" s="12"/>
      <c r="BH257" s="12"/>
    </row>
    <row r="258" spans="50:60" x14ac:dyDescent="0.3">
      <c r="AX258" s="12"/>
      <c r="AY258" s="12"/>
      <c r="AZ258" s="12"/>
      <c r="BA258" s="12"/>
      <c r="BB258" s="12"/>
      <c r="BC258" s="12"/>
      <c r="BD258" s="12"/>
      <c r="BE258" s="12"/>
      <c r="BF258" s="12"/>
      <c r="BG258" s="12"/>
      <c r="BH258" s="12"/>
    </row>
    <row r="259" spans="50:60" x14ac:dyDescent="0.3">
      <c r="AX259" s="12"/>
      <c r="AY259" s="12"/>
      <c r="AZ259" s="12"/>
      <c r="BA259" s="12"/>
      <c r="BB259" s="12"/>
      <c r="BC259" s="12"/>
      <c r="BD259" s="12"/>
      <c r="BE259" s="12"/>
      <c r="BF259" s="12"/>
      <c r="BG259" s="12"/>
      <c r="BH259" s="12"/>
    </row>
    <row r="260" spans="50:60" x14ac:dyDescent="0.3">
      <c r="AX260" s="12"/>
      <c r="AY260" s="12"/>
      <c r="AZ260" s="12"/>
      <c r="BA260" s="12"/>
      <c r="BB260" s="12"/>
      <c r="BC260" s="12"/>
      <c r="BD260" s="12"/>
      <c r="BE260" s="12"/>
      <c r="BF260" s="12"/>
      <c r="BG260" s="12"/>
      <c r="BH260" s="12"/>
    </row>
    <row r="261" spans="50:60" x14ac:dyDescent="0.3">
      <c r="AX261" s="12"/>
      <c r="AY261" s="12"/>
      <c r="AZ261" s="12"/>
      <c r="BA261" s="12"/>
      <c r="BB261" s="12"/>
      <c r="BC261" s="12"/>
      <c r="BD261" s="12"/>
      <c r="BE261" s="12"/>
      <c r="BF261" s="12"/>
      <c r="BG261" s="12"/>
      <c r="BH261" s="12"/>
    </row>
    <row r="262" spans="50:60" x14ac:dyDescent="0.3">
      <c r="AX262" s="12"/>
      <c r="AY262" s="12"/>
      <c r="AZ262" s="12"/>
      <c r="BA262" s="12"/>
      <c r="BB262" s="12"/>
      <c r="BC262" s="12"/>
      <c r="BD262" s="12"/>
      <c r="BE262" s="12"/>
      <c r="BF262" s="12"/>
      <c r="BG262" s="12"/>
      <c r="BH262" s="12"/>
    </row>
    <row r="263" spans="50:60" x14ac:dyDescent="0.3">
      <c r="AX263" s="12"/>
      <c r="AY263" s="12"/>
      <c r="AZ263" s="12"/>
      <c r="BA263" s="12"/>
      <c r="BB263" s="12"/>
      <c r="BC263" s="12"/>
      <c r="BD263" s="12"/>
      <c r="BE263" s="12"/>
      <c r="BF263" s="12"/>
      <c r="BG263" s="12"/>
      <c r="BH263" s="12"/>
    </row>
    <row r="264" spans="50:60" x14ac:dyDescent="0.3">
      <c r="AX264" s="12"/>
      <c r="AY264" s="12"/>
      <c r="AZ264" s="12"/>
      <c r="BA264" s="12"/>
      <c r="BB264" s="12"/>
      <c r="BC264" s="12"/>
      <c r="BD264" s="12"/>
      <c r="BE264" s="12"/>
      <c r="BF264" s="12"/>
      <c r="BG264" s="12"/>
      <c r="BH264" s="12"/>
    </row>
    <row r="265" spans="50:60" x14ac:dyDescent="0.3">
      <c r="AX265" s="12"/>
      <c r="AY265" s="12"/>
      <c r="AZ265" s="12"/>
      <c r="BA265" s="12"/>
      <c r="BB265" s="12"/>
      <c r="BC265" s="12"/>
      <c r="BD265" s="12"/>
      <c r="BE265" s="12"/>
      <c r="BF265" s="12"/>
      <c r="BG265" s="12"/>
      <c r="BH265" s="12"/>
    </row>
    <row r="266" spans="50:60" x14ac:dyDescent="0.3">
      <c r="AX266" s="12"/>
      <c r="AY266" s="12"/>
      <c r="AZ266" s="12"/>
      <c r="BA266" s="12"/>
      <c r="BB266" s="12"/>
      <c r="BC266" s="12"/>
      <c r="BD266" s="12"/>
      <c r="BE266" s="12"/>
      <c r="BF266" s="12"/>
      <c r="BG266" s="12"/>
      <c r="BH266" s="12"/>
    </row>
    <row r="267" spans="50:60" x14ac:dyDescent="0.3">
      <c r="AX267" s="12"/>
      <c r="AY267" s="12"/>
      <c r="AZ267" s="12"/>
      <c r="BA267" s="12"/>
      <c r="BB267" s="12"/>
      <c r="BC267" s="12"/>
      <c r="BD267" s="12"/>
      <c r="BE267" s="12"/>
      <c r="BF267" s="12"/>
      <c r="BG267" s="12"/>
      <c r="BH267" s="12"/>
    </row>
    <row r="268" spans="50:60" x14ac:dyDescent="0.3">
      <c r="AX268" s="12"/>
      <c r="AY268" s="12"/>
      <c r="AZ268" s="12"/>
      <c r="BA268" s="12"/>
      <c r="BB268" s="12"/>
      <c r="BC268" s="12"/>
      <c r="BD268" s="12"/>
      <c r="BE268" s="12"/>
      <c r="BF268" s="12"/>
      <c r="BG268" s="12"/>
      <c r="BH268" s="12"/>
    </row>
    <row r="269" spans="50:60" x14ac:dyDescent="0.3">
      <c r="AX269" s="12"/>
      <c r="AY269" s="12"/>
      <c r="AZ269" s="12"/>
      <c r="BA269" s="12"/>
      <c r="BB269" s="12"/>
      <c r="BC269" s="12"/>
      <c r="BD269" s="12"/>
      <c r="BE269" s="12"/>
      <c r="BF269" s="12"/>
      <c r="BG269" s="12"/>
      <c r="BH269" s="12"/>
    </row>
    <row r="270" spans="50:60" x14ac:dyDescent="0.3">
      <c r="AX270" s="12"/>
      <c r="AY270" s="12"/>
      <c r="AZ270" s="12"/>
      <c r="BA270" s="12"/>
      <c r="BB270" s="12"/>
      <c r="BC270" s="12"/>
      <c r="BD270" s="12"/>
      <c r="BE270" s="12"/>
      <c r="BF270" s="12"/>
      <c r="BG270" s="12"/>
      <c r="BH270" s="12"/>
    </row>
    <row r="271" spans="50:60" x14ac:dyDescent="0.3">
      <c r="AX271" s="12"/>
      <c r="AY271" s="12"/>
      <c r="AZ271" s="12"/>
      <c r="BA271" s="12"/>
      <c r="BB271" s="12"/>
      <c r="BC271" s="12"/>
      <c r="BD271" s="12"/>
      <c r="BE271" s="12"/>
      <c r="BF271" s="12"/>
      <c r="BG271" s="12"/>
      <c r="BH271" s="12"/>
    </row>
    <row r="272" spans="50:60" x14ac:dyDescent="0.3">
      <c r="AX272" s="12"/>
      <c r="AY272" s="12"/>
      <c r="AZ272" s="12"/>
      <c r="BA272" s="12"/>
      <c r="BB272" s="12"/>
      <c r="BC272" s="12"/>
      <c r="BD272" s="12"/>
      <c r="BE272" s="12"/>
      <c r="BF272" s="12"/>
      <c r="BG272" s="12"/>
      <c r="BH272" s="12"/>
    </row>
    <row r="273" spans="50:60" x14ac:dyDescent="0.3">
      <c r="AX273" s="12"/>
      <c r="AY273" s="12"/>
      <c r="AZ273" s="12"/>
      <c r="BA273" s="12"/>
      <c r="BB273" s="12"/>
      <c r="BC273" s="12"/>
      <c r="BD273" s="12"/>
      <c r="BE273" s="12"/>
      <c r="BF273" s="12"/>
      <c r="BG273" s="12"/>
      <c r="BH273" s="12"/>
    </row>
    <row r="274" spans="50:60" x14ac:dyDescent="0.3">
      <c r="AX274" s="12"/>
      <c r="AY274" s="12"/>
      <c r="AZ274" s="12"/>
      <c r="BA274" s="12"/>
      <c r="BB274" s="12"/>
      <c r="BC274" s="12"/>
      <c r="BD274" s="12"/>
      <c r="BE274" s="12"/>
      <c r="BF274" s="12"/>
      <c r="BG274" s="12"/>
      <c r="BH274" s="12"/>
    </row>
    <row r="275" spans="50:60" x14ac:dyDescent="0.3">
      <c r="AX275" s="12"/>
      <c r="AY275" s="12"/>
      <c r="AZ275" s="12"/>
      <c r="BA275" s="12"/>
      <c r="BB275" s="12"/>
      <c r="BC275" s="12"/>
      <c r="BD275" s="12"/>
      <c r="BE275" s="12"/>
      <c r="BF275" s="12"/>
      <c r="BG275" s="12"/>
      <c r="BH275" s="12"/>
    </row>
    <row r="276" spans="50:60" x14ac:dyDescent="0.3">
      <c r="AX276" s="12"/>
      <c r="AY276" s="12"/>
      <c r="AZ276" s="12"/>
      <c r="BA276" s="12"/>
      <c r="BB276" s="12"/>
      <c r="BC276" s="12"/>
      <c r="BD276" s="12"/>
      <c r="BE276" s="12"/>
      <c r="BF276" s="12"/>
      <c r="BG276" s="12"/>
      <c r="BH276" s="12"/>
    </row>
    <row r="277" spans="50:60" x14ac:dyDescent="0.3">
      <c r="AX277" s="12"/>
      <c r="AY277" s="12"/>
      <c r="AZ277" s="12"/>
      <c r="BA277" s="12"/>
      <c r="BB277" s="12"/>
      <c r="BC277" s="12"/>
      <c r="BD277" s="12"/>
      <c r="BE277" s="12"/>
      <c r="BF277" s="12"/>
      <c r="BG277" s="12"/>
      <c r="BH277" s="12"/>
    </row>
    <row r="278" spans="50:60" x14ac:dyDescent="0.3">
      <c r="AX278" s="12"/>
      <c r="AY278" s="12"/>
      <c r="AZ278" s="12"/>
      <c r="BA278" s="12"/>
      <c r="BB278" s="12"/>
      <c r="BC278" s="12"/>
      <c r="BD278" s="12"/>
      <c r="BE278" s="12"/>
      <c r="BF278" s="12"/>
      <c r="BG278" s="12"/>
      <c r="BH278" s="12"/>
    </row>
    <row r="279" spans="50:60" x14ac:dyDescent="0.3">
      <c r="AX279" s="12"/>
      <c r="AY279" s="12"/>
      <c r="AZ279" s="12"/>
      <c r="BA279" s="12"/>
      <c r="BB279" s="12"/>
      <c r="BC279" s="12"/>
      <c r="BD279" s="12"/>
      <c r="BE279" s="12"/>
      <c r="BF279" s="12"/>
      <c r="BG279" s="12"/>
      <c r="BH279" s="12"/>
    </row>
    <row r="280" spans="50:60" x14ac:dyDescent="0.3">
      <c r="AX280" s="12"/>
      <c r="AY280" s="12"/>
      <c r="AZ280" s="12"/>
      <c r="BA280" s="12"/>
      <c r="BB280" s="12"/>
      <c r="BC280" s="12"/>
      <c r="BD280" s="12"/>
      <c r="BE280" s="12"/>
      <c r="BF280" s="12"/>
      <c r="BG280" s="12"/>
      <c r="BH280" s="12"/>
    </row>
    <row r="281" spans="50:60" x14ac:dyDescent="0.3">
      <c r="AX281" s="12"/>
      <c r="AY281" s="12"/>
      <c r="AZ281" s="12"/>
      <c r="BA281" s="12"/>
      <c r="BB281" s="12"/>
      <c r="BC281" s="12"/>
      <c r="BD281" s="12"/>
      <c r="BE281" s="12"/>
      <c r="BF281" s="12"/>
      <c r="BG281" s="12"/>
      <c r="BH281" s="12"/>
    </row>
    <row r="282" spans="50:60" x14ac:dyDescent="0.3">
      <c r="AX282" s="12"/>
      <c r="AY282" s="12"/>
      <c r="AZ282" s="12"/>
      <c r="BA282" s="12"/>
      <c r="BB282" s="12"/>
      <c r="BC282" s="12"/>
      <c r="BD282" s="12"/>
      <c r="BE282" s="12"/>
      <c r="BF282" s="12"/>
      <c r="BG282" s="12"/>
      <c r="BH282" s="12"/>
    </row>
    <row r="283" spans="50:60" x14ac:dyDescent="0.3">
      <c r="AX283" s="12"/>
      <c r="AY283" s="12"/>
      <c r="AZ283" s="12"/>
      <c r="BA283" s="12"/>
      <c r="BB283" s="12"/>
      <c r="BC283" s="12"/>
      <c r="BD283" s="12"/>
      <c r="BE283" s="12"/>
      <c r="BF283" s="12"/>
      <c r="BG283" s="12"/>
      <c r="BH283" s="12"/>
    </row>
    <row r="284" spans="50:60" x14ac:dyDescent="0.3">
      <c r="AX284" s="12"/>
      <c r="AY284" s="12"/>
      <c r="AZ284" s="12"/>
      <c r="BA284" s="12"/>
      <c r="BB284" s="12"/>
      <c r="BC284" s="12"/>
      <c r="BD284" s="12"/>
      <c r="BE284" s="12"/>
      <c r="BF284" s="12"/>
      <c r="BG284" s="12"/>
      <c r="BH284" s="12"/>
    </row>
    <row r="285" spans="50:60" x14ac:dyDescent="0.3">
      <c r="AX285" s="12"/>
      <c r="AY285" s="12"/>
      <c r="AZ285" s="12"/>
      <c r="BA285" s="12"/>
      <c r="BB285" s="12"/>
      <c r="BC285" s="12"/>
      <c r="BD285" s="12"/>
      <c r="BE285" s="12"/>
      <c r="BF285" s="12"/>
      <c r="BG285" s="12"/>
      <c r="BH285" s="12"/>
    </row>
    <row r="286" spans="50:60" x14ac:dyDescent="0.3">
      <c r="AX286" s="12"/>
      <c r="AY286" s="12"/>
      <c r="AZ286" s="12"/>
      <c r="BA286" s="12"/>
      <c r="BB286" s="12"/>
      <c r="BC286" s="12"/>
      <c r="BD286" s="12"/>
      <c r="BE286" s="12"/>
      <c r="BF286" s="12"/>
      <c r="BG286" s="12"/>
      <c r="BH286" s="12"/>
    </row>
    <row r="287" spans="50:60" x14ac:dyDescent="0.3">
      <c r="AX287" s="12"/>
      <c r="AY287" s="12"/>
      <c r="AZ287" s="12"/>
      <c r="BA287" s="12"/>
      <c r="BB287" s="12"/>
      <c r="BC287" s="12"/>
      <c r="BD287" s="12"/>
      <c r="BE287" s="12"/>
      <c r="BF287" s="12"/>
      <c r="BG287" s="12"/>
      <c r="BH287" s="12"/>
    </row>
    <row r="288" spans="50:60" x14ac:dyDescent="0.3">
      <c r="AX288" s="12"/>
      <c r="AY288" s="12"/>
      <c r="AZ288" s="12"/>
      <c r="BA288" s="12"/>
      <c r="BB288" s="12"/>
      <c r="BC288" s="12"/>
      <c r="BD288" s="12"/>
      <c r="BE288" s="12"/>
      <c r="BF288" s="12"/>
      <c r="BG288" s="12"/>
      <c r="BH288" s="12"/>
    </row>
    <row r="289" spans="50:60" x14ac:dyDescent="0.3">
      <c r="AX289" s="12"/>
      <c r="AY289" s="12"/>
      <c r="AZ289" s="12"/>
      <c r="BA289" s="12"/>
      <c r="BB289" s="12"/>
      <c r="BC289" s="12"/>
      <c r="BD289" s="12"/>
      <c r="BE289" s="12"/>
      <c r="BF289" s="12"/>
      <c r="BG289" s="12"/>
      <c r="BH289" s="12"/>
    </row>
    <row r="290" spans="50:60" x14ac:dyDescent="0.3">
      <c r="AX290" s="12"/>
      <c r="AY290" s="12"/>
      <c r="AZ290" s="12"/>
      <c r="BA290" s="12"/>
      <c r="BB290" s="12"/>
      <c r="BC290" s="12"/>
      <c r="BD290" s="12"/>
      <c r="BE290" s="12"/>
      <c r="BF290" s="12"/>
      <c r="BG290" s="12"/>
      <c r="BH290" s="12"/>
    </row>
    <row r="291" spans="50:60" x14ac:dyDescent="0.3">
      <c r="AX291" s="12"/>
      <c r="AY291" s="12"/>
      <c r="AZ291" s="12"/>
      <c r="BA291" s="12"/>
      <c r="BB291" s="12"/>
      <c r="BC291" s="12"/>
      <c r="BD291" s="12"/>
      <c r="BE291" s="12"/>
      <c r="BF291" s="12"/>
      <c r="BG291" s="12"/>
      <c r="BH291" s="12"/>
    </row>
    <row r="292" spans="50:60" x14ac:dyDescent="0.3">
      <c r="AX292" s="12"/>
      <c r="AY292" s="12"/>
      <c r="AZ292" s="12"/>
      <c r="BA292" s="12"/>
      <c r="BB292" s="12"/>
      <c r="BC292" s="12"/>
      <c r="BD292" s="12"/>
      <c r="BE292" s="12"/>
      <c r="BF292" s="12"/>
      <c r="BG292" s="12"/>
      <c r="BH292" s="12"/>
    </row>
    <row r="293" spans="50:60" x14ac:dyDescent="0.3">
      <c r="AX293" s="12"/>
      <c r="AY293" s="12"/>
      <c r="AZ293" s="12"/>
      <c r="BA293" s="12"/>
      <c r="BB293" s="12"/>
      <c r="BC293" s="12"/>
      <c r="BD293" s="12"/>
      <c r="BE293" s="12"/>
      <c r="BF293" s="12"/>
      <c r="BG293" s="12"/>
      <c r="BH293" s="12"/>
    </row>
    <row r="294" spans="50:60" x14ac:dyDescent="0.3">
      <c r="AX294" s="12"/>
      <c r="AY294" s="12"/>
      <c r="AZ294" s="12"/>
      <c r="BA294" s="12"/>
      <c r="BB294" s="12"/>
      <c r="BC294" s="12"/>
      <c r="BD294" s="12"/>
      <c r="BE294" s="12"/>
      <c r="BF294" s="12"/>
      <c r="BG294" s="12"/>
      <c r="BH294" s="12"/>
    </row>
    <row r="295" spans="50:60" x14ac:dyDescent="0.3">
      <c r="AX295" s="12"/>
      <c r="AY295" s="12"/>
      <c r="AZ295" s="12"/>
      <c r="BA295" s="12"/>
      <c r="BB295" s="12"/>
      <c r="BC295" s="12"/>
      <c r="BD295" s="12"/>
      <c r="BE295" s="12"/>
      <c r="BF295" s="12"/>
      <c r="BG295" s="12"/>
      <c r="BH295" s="12"/>
    </row>
    <row r="296" spans="50:60" x14ac:dyDescent="0.3">
      <c r="AX296" s="12"/>
      <c r="AY296" s="12"/>
      <c r="AZ296" s="12"/>
      <c r="BA296" s="12"/>
      <c r="BB296" s="12"/>
      <c r="BC296" s="12"/>
      <c r="BD296" s="12"/>
      <c r="BE296" s="12"/>
      <c r="BF296" s="12"/>
      <c r="BG296" s="12"/>
      <c r="BH296" s="12"/>
    </row>
    <row r="297" spans="50:60" x14ac:dyDescent="0.3">
      <c r="AX297" s="12"/>
      <c r="AY297" s="12"/>
      <c r="AZ297" s="12"/>
      <c r="BA297" s="12"/>
      <c r="BB297" s="12"/>
      <c r="BC297" s="12"/>
      <c r="BD297" s="12"/>
      <c r="BE297" s="12"/>
      <c r="BF297" s="12"/>
      <c r="BG297" s="12"/>
      <c r="BH297" s="12"/>
    </row>
    <row r="298" spans="50:60" x14ac:dyDescent="0.3">
      <c r="AX298" s="12"/>
      <c r="AY298" s="12"/>
      <c r="AZ298" s="12"/>
      <c r="BA298" s="12"/>
      <c r="BB298" s="12"/>
      <c r="BC298" s="12"/>
      <c r="BD298" s="12"/>
      <c r="BE298" s="12"/>
      <c r="BF298" s="12"/>
      <c r="BG298" s="12"/>
      <c r="BH298" s="12"/>
    </row>
    <row r="299" spans="50:60" x14ac:dyDescent="0.3">
      <c r="AX299" s="12"/>
      <c r="AY299" s="12"/>
      <c r="AZ299" s="12"/>
      <c r="BA299" s="12"/>
      <c r="BB299" s="12"/>
      <c r="BC299" s="12"/>
      <c r="BD299" s="12"/>
      <c r="BE299" s="12"/>
      <c r="BF299" s="12"/>
      <c r="BG299" s="12"/>
      <c r="BH299" s="12"/>
    </row>
    <row r="300" spans="50:60" x14ac:dyDescent="0.3">
      <c r="AX300" s="12"/>
      <c r="AY300" s="12"/>
      <c r="AZ300" s="12"/>
      <c r="BA300" s="12"/>
      <c r="BB300" s="12"/>
      <c r="BC300" s="12"/>
      <c r="BD300" s="12"/>
      <c r="BE300" s="12"/>
      <c r="BF300" s="12"/>
      <c r="BG300" s="12"/>
      <c r="BH300" s="12"/>
    </row>
    <row r="301" spans="50:60" x14ac:dyDescent="0.3">
      <c r="AX301" s="12"/>
      <c r="AY301" s="12"/>
      <c r="AZ301" s="12"/>
      <c r="BA301" s="12"/>
      <c r="BB301" s="12"/>
      <c r="BC301" s="12"/>
      <c r="BD301" s="12"/>
      <c r="BE301" s="12"/>
      <c r="BF301" s="12"/>
      <c r="BG301" s="12"/>
      <c r="BH301" s="12"/>
    </row>
    <row r="302" spans="50:60" x14ac:dyDescent="0.3">
      <c r="AX302" s="12"/>
      <c r="AY302" s="12"/>
      <c r="AZ302" s="12"/>
      <c r="BA302" s="12"/>
      <c r="BB302" s="12"/>
      <c r="BC302" s="12"/>
      <c r="BD302" s="12"/>
      <c r="BE302" s="12"/>
      <c r="BF302" s="12"/>
      <c r="BG302" s="12"/>
      <c r="BH302" s="12"/>
    </row>
    <row r="303" spans="50:60" x14ac:dyDescent="0.3">
      <c r="AX303" s="12"/>
      <c r="AY303" s="12"/>
      <c r="AZ303" s="12"/>
      <c r="BA303" s="12"/>
      <c r="BB303" s="12"/>
      <c r="BC303" s="12"/>
      <c r="BD303" s="12"/>
      <c r="BE303" s="12"/>
      <c r="BF303" s="12"/>
      <c r="BG303" s="12"/>
      <c r="BH303" s="12"/>
    </row>
    <row r="304" spans="50:60" x14ac:dyDescent="0.3">
      <c r="AX304" s="12"/>
      <c r="AY304" s="12"/>
      <c r="AZ304" s="12"/>
      <c r="BA304" s="12"/>
      <c r="BB304" s="12"/>
      <c r="BC304" s="12"/>
      <c r="BD304" s="12"/>
      <c r="BE304" s="12"/>
      <c r="BF304" s="12"/>
      <c r="BG304" s="12"/>
      <c r="BH304" s="12"/>
    </row>
    <row r="305" spans="50:60" x14ac:dyDescent="0.3">
      <c r="AX305" s="12"/>
      <c r="AY305" s="12"/>
      <c r="AZ305" s="12"/>
      <c r="BA305" s="12"/>
      <c r="BB305" s="12"/>
      <c r="BC305" s="12"/>
      <c r="BD305" s="12"/>
      <c r="BE305" s="12"/>
      <c r="BF305" s="12"/>
      <c r="BG305" s="12"/>
      <c r="BH305" s="12"/>
    </row>
    <row r="306" spans="50:60" x14ac:dyDescent="0.3">
      <c r="AX306" s="12"/>
      <c r="AY306" s="12"/>
      <c r="AZ306" s="12"/>
      <c r="BA306" s="12"/>
      <c r="BB306" s="12"/>
      <c r="BC306" s="12"/>
      <c r="BD306" s="12"/>
      <c r="BE306" s="12"/>
      <c r="BF306" s="12"/>
      <c r="BG306" s="12"/>
      <c r="BH306" s="12"/>
    </row>
    <row r="307" spans="50:60" x14ac:dyDescent="0.3">
      <c r="AX307" s="12"/>
      <c r="AY307" s="12"/>
      <c r="AZ307" s="12"/>
      <c r="BA307" s="12"/>
      <c r="BB307" s="12"/>
      <c r="BC307" s="12"/>
      <c r="BD307" s="12"/>
      <c r="BE307" s="12"/>
      <c r="BF307" s="12"/>
      <c r="BG307" s="12"/>
      <c r="BH307" s="12"/>
    </row>
    <row r="308" spans="50:60" x14ac:dyDescent="0.3">
      <c r="AX308" s="12"/>
      <c r="AY308" s="12"/>
      <c r="AZ308" s="12"/>
      <c r="BA308" s="12"/>
      <c r="BB308" s="12"/>
      <c r="BC308" s="12"/>
      <c r="BD308" s="12"/>
      <c r="BE308" s="12"/>
      <c r="BF308" s="12"/>
      <c r="BG308" s="12"/>
      <c r="BH308" s="12"/>
    </row>
    <row r="309" spans="50:60" x14ac:dyDescent="0.3">
      <c r="AX309" s="12"/>
      <c r="AY309" s="12"/>
      <c r="AZ309" s="12"/>
      <c r="BA309" s="12"/>
      <c r="BB309" s="12"/>
      <c r="BC309" s="12"/>
      <c r="BD309" s="12"/>
      <c r="BE309" s="12"/>
      <c r="BF309" s="12"/>
      <c r="BG309" s="12"/>
      <c r="BH309" s="12"/>
    </row>
    <row r="310" spans="50:60" x14ac:dyDescent="0.3">
      <c r="AX310" s="12"/>
      <c r="AY310" s="12"/>
      <c r="AZ310" s="12"/>
      <c r="BA310" s="12"/>
      <c r="BB310" s="12"/>
      <c r="BC310" s="12"/>
      <c r="BD310" s="12"/>
      <c r="BE310" s="12"/>
      <c r="BF310" s="12"/>
      <c r="BG310" s="12"/>
      <c r="BH310" s="12"/>
    </row>
    <row r="311" spans="50:60" x14ac:dyDescent="0.3">
      <c r="AX311" s="12"/>
      <c r="AY311" s="12"/>
      <c r="AZ311" s="12"/>
      <c r="BA311" s="12"/>
      <c r="BB311" s="12"/>
      <c r="BC311" s="12"/>
      <c r="BD311" s="12"/>
      <c r="BE311" s="12"/>
      <c r="BF311" s="12"/>
      <c r="BG311" s="12"/>
      <c r="BH311" s="12"/>
    </row>
    <row r="312" spans="50:60" x14ac:dyDescent="0.3">
      <c r="AX312" s="12"/>
      <c r="AY312" s="12"/>
      <c r="AZ312" s="12"/>
      <c r="BA312" s="12"/>
      <c r="BB312" s="12"/>
      <c r="BC312" s="12"/>
      <c r="BD312" s="12"/>
      <c r="BE312" s="12"/>
      <c r="BF312" s="12"/>
      <c r="BG312" s="12"/>
      <c r="BH312" s="12"/>
    </row>
    <row r="313" spans="50:60" x14ac:dyDescent="0.3">
      <c r="AX313" s="12"/>
      <c r="AY313" s="12"/>
      <c r="AZ313" s="12"/>
      <c r="BA313" s="12"/>
      <c r="BB313" s="12"/>
      <c r="BC313" s="12"/>
      <c r="BD313" s="12"/>
      <c r="BE313" s="12"/>
      <c r="BF313" s="12"/>
      <c r="BG313" s="12"/>
      <c r="BH313" s="12"/>
    </row>
    <row r="314" spans="50:60" x14ac:dyDescent="0.3">
      <c r="AX314" s="12"/>
      <c r="AY314" s="12"/>
      <c r="AZ314" s="12"/>
      <c r="BA314" s="12"/>
      <c r="BB314" s="12"/>
      <c r="BC314" s="12"/>
      <c r="BD314" s="12"/>
      <c r="BE314" s="12"/>
      <c r="BF314" s="12"/>
      <c r="BG314" s="12"/>
      <c r="BH314" s="12"/>
    </row>
    <row r="315" spans="50:60" x14ac:dyDescent="0.3">
      <c r="AX315" s="12"/>
      <c r="AY315" s="12"/>
      <c r="AZ315" s="12"/>
      <c r="BA315" s="12"/>
      <c r="BB315" s="12"/>
      <c r="BC315" s="12"/>
      <c r="BD315" s="12"/>
      <c r="BE315" s="12"/>
      <c r="BF315" s="12"/>
      <c r="BG315" s="12"/>
      <c r="BH315" s="12"/>
    </row>
    <row r="316" spans="50:60" x14ac:dyDescent="0.3">
      <c r="AX316" s="12"/>
      <c r="AY316" s="12"/>
      <c r="AZ316" s="12"/>
      <c r="BA316" s="12"/>
      <c r="BB316" s="12"/>
      <c r="BC316" s="12"/>
      <c r="BD316" s="12"/>
      <c r="BE316" s="12"/>
      <c r="BF316" s="12"/>
      <c r="BG316" s="12"/>
      <c r="BH316" s="12"/>
    </row>
    <row r="317" spans="50:60" x14ac:dyDescent="0.3">
      <c r="AX317" s="12"/>
      <c r="AY317" s="12"/>
      <c r="AZ317" s="12"/>
      <c r="BA317" s="12"/>
      <c r="BB317" s="12"/>
      <c r="BC317" s="12"/>
      <c r="BD317" s="12"/>
      <c r="BE317" s="12"/>
      <c r="BF317" s="12"/>
      <c r="BG317" s="12"/>
      <c r="BH317" s="12"/>
    </row>
    <row r="318" spans="50:60" x14ac:dyDescent="0.3">
      <c r="AX318" s="12"/>
      <c r="AY318" s="12"/>
      <c r="AZ318" s="12"/>
      <c r="BA318" s="12"/>
      <c r="BB318" s="12"/>
      <c r="BC318" s="12"/>
      <c r="BD318" s="12"/>
      <c r="BE318" s="12"/>
      <c r="BF318" s="12"/>
      <c r="BG318" s="12"/>
      <c r="BH318" s="12"/>
    </row>
    <row r="319" spans="50:60" x14ac:dyDescent="0.3">
      <c r="AX319" s="12"/>
      <c r="AY319" s="12"/>
      <c r="AZ319" s="12"/>
      <c r="BA319" s="12"/>
      <c r="BB319" s="12"/>
      <c r="BC319" s="12"/>
      <c r="BD319" s="12"/>
      <c r="BE319" s="12"/>
      <c r="BF319" s="12"/>
      <c r="BG319" s="12"/>
      <c r="BH319" s="12"/>
    </row>
    <row r="320" spans="50:60" x14ac:dyDescent="0.3">
      <c r="AX320" s="12"/>
      <c r="AY320" s="12"/>
      <c r="AZ320" s="12"/>
      <c r="BA320" s="12"/>
      <c r="BB320" s="12"/>
      <c r="BC320" s="12"/>
      <c r="BD320" s="12"/>
      <c r="BE320" s="12"/>
      <c r="BF320" s="12"/>
      <c r="BG320" s="12"/>
      <c r="BH320" s="12"/>
    </row>
    <row r="321" spans="50:60" x14ac:dyDescent="0.3">
      <c r="AX321" s="12"/>
      <c r="AY321" s="12"/>
      <c r="AZ321" s="12"/>
      <c r="BA321" s="12"/>
      <c r="BB321" s="12"/>
      <c r="BC321" s="12"/>
      <c r="BD321" s="12"/>
      <c r="BE321" s="12"/>
      <c r="BF321" s="12"/>
      <c r="BG321" s="12"/>
      <c r="BH321" s="12"/>
    </row>
    <row r="322" spans="50:60" x14ac:dyDescent="0.3">
      <c r="AX322" s="12"/>
      <c r="AY322" s="12"/>
      <c r="AZ322" s="12"/>
      <c r="BA322" s="12"/>
      <c r="BB322" s="12"/>
      <c r="BC322" s="12"/>
      <c r="BD322" s="12"/>
      <c r="BE322" s="12"/>
      <c r="BF322" s="12"/>
      <c r="BG322" s="12"/>
      <c r="BH322" s="12"/>
    </row>
    <row r="323" spans="50:60" x14ac:dyDescent="0.3">
      <c r="AX323" s="12"/>
      <c r="AY323" s="12"/>
      <c r="AZ323" s="12"/>
      <c r="BA323" s="12"/>
      <c r="BB323" s="12"/>
      <c r="BC323" s="12"/>
      <c r="BD323" s="12"/>
      <c r="BE323" s="12"/>
      <c r="BF323" s="12"/>
      <c r="BG323" s="12"/>
      <c r="BH323" s="12"/>
    </row>
    <row r="324" spans="50:60" x14ac:dyDescent="0.3">
      <c r="AX324" s="12"/>
      <c r="AY324" s="12"/>
      <c r="AZ324" s="12"/>
      <c r="BA324" s="12"/>
      <c r="BB324" s="12"/>
      <c r="BC324" s="12"/>
      <c r="BD324" s="12"/>
      <c r="BE324" s="12"/>
      <c r="BF324" s="12"/>
      <c r="BG324" s="12"/>
      <c r="BH324" s="12"/>
    </row>
    <row r="325" spans="50:60" x14ac:dyDescent="0.3">
      <c r="AX325" s="12"/>
      <c r="AY325" s="12"/>
      <c r="AZ325" s="12"/>
      <c r="BA325" s="12"/>
      <c r="BB325" s="12"/>
      <c r="BC325" s="12"/>
      <c r="BD325" s="12"/>
      <c r="BE325" s="12"/>
      <c r="BF325" s="12"/>
      <c r="BG325" s="12"/>
      <c r="BH325" s="12"/>
    </row>
    <row r="326" spans="50:60" x14ac:dyDescent="0.3">
      <c r="AX326" s="12"/>
      <c r="AY326" s="12"/>
      <c r="AZ326" s="12"/>
      <c r="BA326" s="12"/>
      <c r="BB326" s="12"/>
      <c r="BC326" s="12"/>
      <c r="BD326" s="12"/>
      <c r="BE326" s="12"/>
      <c r="BF326" s="12"/>
      <c r="BG326" s="12"/>
      <c r="BH326" s="12"/>
    </row>
    <row r="327" spans="50:60" x14ac:dyDescent="0.3">
      <c r="AX327" s="12"/>
      <c r="AY327" s="12"/>
      <c r="AZ327" s="12"/>
      <c r="BA327" s="12"/>
      <c r="BB327" s="12"/>
      <c r="BC327" s="12"/>
      <c r="BD327" s="12"/>
      <c r="BE327" s="12"/>
      <c r="BF327" s="12"/>
      <c r="BG327" s="12"/>
      <c r="BH327" s="12"/>
    </row>
    <row r="328" spans="50:60" x14ac:dyDescent="0.3">
      <c r="AX328" s="12"/>
      <c r="AY328" s="12"/>
      <c r="AZ328" s="12"/>
      <c r="BA328" s="12"/>
      <c r="BB328" s="12"/>
      <c r="BC328" s="12"/>
      <c r="BD328" s="12"/>
      <c r="BE328" s="12"/>
      <c r="BF328" s="12"/>
      <c r="BG328" s="12"/>
      <c r="BH328" s="12"/>
    </row>
    <row r="329" spans="50:60" x14ac:dyDescent="0.3">
      <c r="AX329" s="12"/>
      <c r="AY329" s="12"/>
      <c r="AZ329" s="12"/>
      <c r="BA329" s="12"/>
      <c r="BB329" s="12"/>
      <c r="BC329" s="12"/>
      <c r="BD329" s="12"/>
      <c r="BE329" s="12"/>
      <c r="BF329" s="12"/>
      <c r="BG329" s="12"/>
      <c r="BH329" s="12"/>
    </row>
    <row r="330" spans="50:60" x14ac:dyDescent="0.3">
      <c r="AX330" s="12"/>
      <c r="AY330" s="12"/>
      <c r="AZ330" s="12"/>
      <c r="BA330" s="12"/>
      <c r="BB330" s="12"/>
      <c r="BC330" s="12"/>
      <c r="BD330" s="12"/>
      <c r="BE330" s="12"/>
      <c r="BF330" s="12"/>
      <c r="BG330" s="12"/>
      <c r="BH330" s="12"/>
    </row>
    <row r="331" spans="50:60" x14ac:dyDescent="0.3">
      <c r="AX331" s="12"/>
      <c r="AY331" s="12"/>
      <c r="AZ331" s="12"/>
      <c r="BA331" s="12"/>
      <c r="BB331" s="12"/>
      <c r="BC331" s="12"/>
      <c r="BD331" s="12"/>
      <c r="BE331" s="12"/>
      <c r="BF331" s="12"/>
      <c r="BG331" s="12"/>
      <c r="BH331" s="12"/>
    </row>
    <row r="332" spans="50:60" x14ac:dyDescent="0.3">
      <c r="AX332" s="12"/>
      <c r="AY332" s="12"/>
      <c r="AZ332" s="12"/>
      <c r="BA332" s="12"/>
      <c r="BB332" s="12"/>
      <c r="BC332" s="12"/>
      <c r="BD332" s="12"/>
      <c r="BE332" s="12"/>
      <c r="BF332" s="12"/>
      <c r="BG332" s="12"/>
      <c r="BH332" s="12"/>
    </row>
    <row r="333" spans="50:60" x14ac:dyDescent="0.3">
      <c r="AX333" s="12"/>
      <c r="AY333" s="12"/>
      <c r="AZ333" s="12"/>
      <c r="BA333" s="12"/>
      <c r="BB333" s="12"/>
      <c r="BC333" s="12"/>
      <c r="BD333" s="12"/>
      <c r="BE333" s="12"/>
      <c r="BF333" s="12"/>
      <c r="BG333" s="12"/>
      <c r="BH333" s="12"/>
    </row>
    <row r="334" spans="50:60" x14ac:dyDescent="0.3">
      <c r="AX334" s="12"/>
      <c r="AY334" s="12"/>
      <c r="AZ334" s="12"/>
      <c r="BA334" s="12"/>
      <c r="BB334" s="12"/>
      <c r="BC334" s="12"/>
      <c r="BD334" s="12"/>
      <c r="BE334" s="12"/>
      <c r="BF334" s="12"/>
      <c r="BG334" s="12"/>
      <c r="BH334" s="12"/>
    </row>
    <row r="335" spans="50:60" x14ac:dyDescent="0.3">
      <c r="AX335" s="12"/>
      <c r="AY335" s="12"/>
      <c r="AZ335" s="12"/>
      <c r="BA335" s="12"/>
      <c r="BB335" s="12"/>
      <c r="BC335" s="12"/>
      <c r="BD335" s="12"/>
      <c r="BE335" s="12"/>
      <c r="BF335" s="12"/>
      <c r="BG335" s="12"/>
      <c r="BH335" s="12"/>
    </row>
    <row r="336" spans="50:60" x14ac:dyDescent="0.3">
      <c r="AX336" s="12"/>
      <c r="AY336" s="12"/>
      <c r="AZ336" s="12"/>
      <c r="BA336" s="12"/>
      <c r="BB336" s="12"/>
      <c r="BC336" s="12"/>
      <c r="BD336" s="12"/>
      <c r="BE336" s="12"/>
      <c r="BF336" s="12"/>
      <c r="BG336" s="12"/>
      <c r="BH336" s="12"/>
    </row>
    <row r="337" spans="50:60" x14ac:dyDescent="0.3">
      <c r="AX337" s="12"/>
      <c r="AY337" s="12"/>
      <c r="AZ337" s="12"/>
      <c r="BA337" s="12"/>
      <c r="BB337" s="12"/>
      <c r="BC337" s="12"/>
      <c r="BD337" s="12"/>
      <c r="BE337" s="12"/>
      <c r="BF337" s="12"/>
      <c r="BG337" s="12"/>
      <c r="BH337" s="12"/>
    </row>
    <row r="338" spans="50:60" x14ac:dyDescent="0.3">
      <c r="AX338" s="12"/>
      <c r="AY338" s="12"/>
      <c r="AZ338" s="12"/>
      <c r="BA338" s="12"/>
      <c r="BB338" s="12"/>
      <c r="BC338" s="12"/>
      <c r="BD338" s="12"/>
      <c r="BE338" s="12"/>
      <c r="BF338" s="12"/>
      <c r="BG338" s="12"/>
      <c r="BH338" s="12"/>
    </row>
    <row r="339" spans="50:60" x14ac:dyDescent="0.3">
      <c r="AX339" s="12"/>
      <c r="AY339" s="12"/>
      <c r="AZ339" s="12"/>
      <c r="BA339" s="12"/>
      <c r="BB339" s="12"/>
      <c r="BC339" s="12"/>
      <c r="BD339" s="12"/>
      <c r="BE339" s="12"/>
      <c r="BF339" s="12"/>
      <c r="BG339" s="12"/>
      <c r="BH339" s="12"/>
    </row>
    <row r="340" spans="50:60" x14ac:dyDescent="0.3">
      <c r="AX340" s="12"/>
      <c r="AY340" s="12"/>
      <c r="AZ340" s="12"/>
      <c r="BA340" s="12"/>
      <c r="BB340" s="12"/>
      <c r="BC340" s="12"/>
      <c r="BD340" s="12"/>
      <c r="BE340" s="12"/>
      <c r="BF340" s="12"/>
      <c r="BG340" s="12"/>
      <c r="BH340" s="12"/>
    </row>
    <row r="341" spans="50:60" x14ac:dyDescent="0.3">
      <c r="AX341" s="12"/>
      <c r="AY341" s="12"/>
      <c r="AZ341" s="12"/>
      <c r="BA341" s="12"/>
      <c r="BB341" s="12"/>
      <c r="BC341" s="12"/>
      <c r="BD341" s="12"/>
      <c r="BE341" s="12"/>
      <c r="BF341" s="12"/>
      <c r="BG341" s="12"/>
      <c r="BH341" s="12"/>
    </row>
    <row r="342" spans="50:60" x14ac:dyDescent="0.3">
      <c r="AX342" s="12"/>
      <c r="AY342" s="12"/>
      <c r="AZ342" s="12"/>
      <c r="BA342" s="12"/>
      <c r="BB342" s="12"/>
      <c r="BC342" s="12"/>
      <c r="BD342" s="12"/>
      <c r="BE342" s="12"/>
      <c r="BF342" s="12"/>
      <c r="BG342" s="12"/>
      <c r="BH342" s="12"/>
    </row>
    <row r="343" spans="50:60" x14ac:dyDescent="0.3">
      <c r="AX343" s="12"/>
      <c r="AY343" s="12"/>
      <c r="AZ343" s="12"/>
      <c r="BA343" s="12"/>
      <c r="BB343" s="12"/>
      <c r="BC343" s="12"/>
      <c r="BD343" s="12"/>
      <c r="BE343" s="12"/>
      <c r="BF343" s="12"/>
      <c r="BG343" s="12"/>
      <c r="BH343" s="12"/>
    </row>
    <row r="344" spans="50:60" x14ac:dyDescent="0.3">
      <c r="AX344" s="12"/>
      <c r="AY344" s="12"/>
      <c r="AZ344" s="12"/>
      <c r="BA344" s="12"/>
      <c r="BB344" s="12"/>
      <c r="BC344" s="12"/>
      <c r="BD344" s="12"/>
      <c r="BE344" s="12"/>
      <c r="BF344" s="12"/>
      <c r="BG344" s="12"/>
      <c r="BH344" s="12"/>
    </row>
    <row r="345" spans="50:60" x14ac:dyDescent="0.3">
      <c r="AX345" s="12"/>
      <c r="AY345" s="12"/>
      <c r="AZ345" s="12"/>
      <c r="BA345" s="12"/>
      <c r="BB345" s="12"/>
      <c r="BC345" s="12"/>
      <c r="BD345" s="12"/>
      <c r="BE345" s="12"/>
      <c r="BF345" s="12"/>
      <c r="BG345" s="12"/>
      <c r="BH345" s="12"/>
    </row>
    <row r="346" spans="50:60" x14ac:dyDescent="0.3">
      <c r="AX346" s="12"/>
      <c r="AY346" s="12"/>
      <c r="AZ346" s="12"/>
      <c r="BA346" s="12"/>
      <c r="BB346" s="12"/>
      <c r="BC346" s="12"/>
      <c r="BD346" s="12"/>
      <c r="BE346" s="12"/>
      <c r="BF346" s="12"/>
      <c r="BG346" s="12"/>
      <c r="BH346" s="12"/>
    </row>
    <row r="347" spans="50:60" x14ac:dyDescent="0.3">
      <c r="AX347" s="12"/>
      <c r="AY347" s="12"/>
      <c r="AZ347" s="12"/>
      <c r="BA347" s="12"/>
      <c r="BB347" s="12"/>
      <c r="BC347" s="12"/>
      <c r="BD347" s="12"/>
      <c r="BE347" s="12"/>
      <c r="BF347" s="12"/>
      <c r="BG347" s="12"/>
      <c r="BH347" s="12"/>
    </row>
    <row r="348" spans="50:60" x14ac:dyDescent="0.3">
      <c r="AX348" s="12"/>
      <c r="AY348" s="12"/>
      <c r="AZ348" s="12"/>
      <c r="BA348" s="12"/>
      <c r="BB348" s="12"/>
      <c r="BC348" s="12"/>
      <c r="BD348" s="12"/>
      <c r="BE348" s="12"/>
      <c r="BF348" s="12"/>
      <c r="BG348" s="12"/>
      <c r="BH348" s="12"/>
    </row>
    <row r="349" spans="50:60" x14ac:dyDescent="0.3">
      <c r="AX349" s="12"/>
      <c r="AY349" s="12"/>
      <c r="AZ349" s="12"/>
      <c r="BA349" s="12"/>
      <c r="BB349" s="12"/>
      <c r="BC349" s="12"/>
      <c r="BD349" s="12"/>
      <c r="BE349" s="12"/>
      <c r="BF349" s="12"/>
      <c r="BG349" s="12"/>
      <c r="BH349" s="12"/>
    </row>
    <row r="350" spans="50:60" x14ac:dyDescent="0.3">
      <c r="AX350" s="12"/>
      <c r="AY350" s="12"/>
      <c r="AZ350" s="12"/>
      <c r="BA350" s="12"/>
      <c r="BB350" s="12"/>
      <c r="BC350" s="12"/>
      <c r="BD350" s="12"/>
      <c r="BE350" s="12"/>
      <c r="BF350" s="12"/>
      <c r="BG350" s="12"/>
      <c r="BH350" s="12"/>
    </row>
    <row r="351" spans="50:60" x14ac:dyDescent="0.3">
      <c r="AX351" s="12"/>
      <c r="AY351" s="12"/>
      <c r="AZ351" s="12"/>
      <c r="BA351" s="12"/>
      <c r="BB351" s="12"/>
      <c r="BC351" s="12"/>
      <c r="BD351" s="12"/>
      <c r="BE351" s="12"/>
      <c r="BF351" s="12"/>
      <c r="BG351" s="12"/>
      <c r="BH351" s="12"/>
    </row>
    <row r="352" spans="50:60" x14ac:dyDescent="0.3">
      <c r="AX352" s="12"/>
      <c r="AY352" s="12"/>
      <c r="AZ352" s="12"/>
      <c r="BA352" s="12"/>
      <c r="BB352" s="12"/>
      <c r="BC352" s="12"/>
      <c r="BD352" s="12"/>
      <c r="BE352" s="12"/>
      <c r="BF352" s="12"/>
      <c r="BG352" s="12"/>
      <c r="BH352" s="12"/>
    </row>
    <row r="353" spans="50:60" x14ac:dyDescent="0.3">
      <c r="AX353" s="12"/>
      <c r="AY353" s="12"/>
      <c r="AZ353" s="12"/>
      <c r="BA353" s="12"/>
      <c r="BB353" s="12"/>
      <c r="BC353" s="12"/>
      <c r="BD353" s="12"/>
      <c r="BE353" s="12"/>
      <c r="BF353" s="12"/>
      <c r="BG353" s="12"/>
      <c r="BH353" s="12"/>
    </row>
    <row r="354" spans="50:60" x14ac:dyDescent="0.3">
      <c r="AX354" s="12"/>
      <c r="AY354" s="12"/>
      <c r="AZ354" s="12"/>
      <c r="BA354" s="12"/>
      <c r="BB354" s="12"/>
      <c r="BC354" s="12"/>
      <c r="BD354" s="12"/>
      <c r="BE354" s="12"/>
      <c r="BF354" s="12"/>
      <c r="BG354" s="12"/>
      <c r="BH354" s="12"/>
    </row>
    <row r="355" spans="50:60" x14ac:dyDescent="0.3">
      <c r="AX355" s="12"/>
      <c r="AY355" s="12"/>
      <c r="AZ355" s="12"/>
      <c r="BA355" s="12"/>
      <c r="BB355" s="12"/>
      <c r="BC355" s="12"/>
      <c r="BD355" s="12"/>
      <c r="BE355" s="12"/>
      <c r="BF355" s="12"/>
      <c r="BG355" s="12"/>
      <c r="BH355" s="12"/>
    </row>
    <row r="356" spans="50:60" x14ac:dyDescent="0.3">
      <c r="AX356" s="12"/>
      <c r="AY356" s="12"/>
      <c r="AZ356" s="12"/>
      <c r="BA356" s="12"/>
      <c r="BB356" s="12"/>
      <c r="BC356" s="12"/>
      <c r="BD356" s="12"/>
      <c r="BE356" s="12"/>
      <c r="BF356" s="12"/>
      <c r="BG356" s="12"/>
      <c r="BH356" s="12"/>
    </row>
    <row r="357" spans="50:60" x14ac:dyDescent="0.3">
      <c r="AX357" s="12"/>
      <c r="AY357" s="12"/>
      <c r="AZ357" s="12"/>
      <c r="BA357" s="12"/>
      <c r="BB357" s="12"/>
      <c r="BC357" s="12"/>
      <c r="BD357" s="12"/>
      <c r="BE357" s="12"/>
      <c r="BF357" s="12"/>
      <c r="BG357" s="12"/>
      <c r="BH357" s="12"/>
    </row>
    <row r="358" spans="50:60" x14ac:dyDescent="0.3">
      <c r="AX358" s="12"/>
      <c r="AY358" s="12"/>
      <c r="AZ358" s="12"/>
      <c r="BA358" s="12"/>
      <c r="BB358" s="12"/>
      <c r="BC358" s="12"/>
      <c r="BD358" s="12"/>
      <c r="BE358" s="12"/>
      <c r="BF358" s="12"/>
      <c r="BG358" s="12"/>
      <c r="BH358" s="12"/>
    </row>
    <row r="359" spans="50:60" x14ac:dyDescent="0.3">
      <c r="AX359" s="12"/>
      <c r="AY359" s="12"/>
      <c r="AZ359" s="12"/>
      <c r="BA359" s="12"/>
      <c r="BB359" s="12"/>
      <c r="BC359" s="12"/>
      <c r="BD359" s="12"/>
      <c r="BE359" s="12"/>
      <c r="BF359" s="12"/>
      <c r="BG359" s="12"/>
      <c r="BH359" s="12"/>
    </row>
    <row r="360" spans="50:60" x14ac:dyDescent="0.3">
      <c r="AX360" s="12"/>
      <c r="AY360" s="12"/>
      <c r="AZ360" s="12"/>
      <c r="BA360" s="12"/>
      <c r="BB360" s="12"/>
      <c r="BC360" s="12"/>
      <c r="BD360" s="12"/>
      <c r="BE360" s="12"/>
      <c r="BF360" s="12"/>
      <c r="BG360" s="12"/>
      <c r="BH360" s="12"/>
    </row>
    <row r="361" spans="50:60" x14ac:dyDescent="0.3">
      <c r="AX361" s="12"/>
      <c r="AY361" s="12"/>
      <c r="AZ361" s="12"/>
      <c r="BA361" s="12"/>
      <c r="BB361" s="12"/>
      <c r="BC361" s="12"/>
      <c r="BD361" s="12"/>
      <c r="BE361" s="12"/>
      <c r="BF361" s="12"/>
      <c r="BG361" s="12"/>
      <c r="BH361" s="12"/>
    </row>
    <row r="362" spans="50:60" x14ac:dyDescent="0.3">
      <c r="AX362" s="12"/>
      <c r="AY362" s="12"/>
      <c r="AZ362" s="12"/>
      <c r="BA362" s="12"/>
      <c r="BB362" s="12"/>
      <c r="BC362" s="12"/>
      <c r="BD362" s="12"/>
      <c r="BE362" s="12"/>
      <c r="BF362" s="12"/>
      <c r="BG362" s="12"/>
      <c r="BH362" s="12"/>
    </row>
    <row r="363" spans="50:60" x14ac:dyDescent="0.3">
      <c r="AX363" s="12"/>
      <c r="AY363" s="12"/>
      <c r="AZ363" s="12"/>
      <c r="BA363" s="12"/>
      <c r="BB363" s="12"/>
      <c r="BC363" s="12"/>
      <c r="BD363" s="12"/>
      <c r="BE363" s="12"/>
      <c r="BF363" s="12"/>
      <c r="BG363" s="12"/>
      <c r="BH363" s="12"/>
    </row>
    <row r="364" spans="50:60" x14ac:dyDescent="0.3">
      <c r="AX364" s="12"/>
      <c r="AY364" s="12"/>
      <c r="AZ364" s="12"/>
      <c r="BA364" s="12"/>
      <c r="BB364" s="12"/>
      <c r="BC364" s="12"/>
      <c r="BD364" s="12"/>
      <c r="BE364" s="12"/>
      <c r="BF364" s="12"/>
      <c r="BG364" s="12"/>
      <c r="BH364" s="12"/>
    </row>
    <row r="365" spans="50:60" x14ac:dyDescent="0.3">
      <c r="AX365" s="12"/>
      <c r="AY365" s="12"/>
      <c r="AZ365" s="12"/>
      <c r="BA365" s="12"/>
      <c r="BB365" s="12"/>
      <c r="BC365" s="12"/>
      <c r="BD365" s="12"/>
      <c r="BE365" s="12"/>
      <c r="BF365" s="12"/>
      <c r="BG365" s="12"/>
      <c r="BH365" s="12"/>
    </row>
    <row r="366" spans="50:60" x14ac:dyDescent="0.3">
      <c r="AX366" s="12"/>
      <c r="AY366" s="12"/>
      <c r="AZ366" s="12"/>
      <c r="BA366" s="12"/>
      <c r="BB366" s="12"/>
      <c r="BC366" s="12"/>
      <c r="BD366" s="12"/>
      <c r="BE366" s="12"/>
      <c r="BF366" s="12"/>
      <c r="BG366" s="12"/>
      <c r="BH366" s="12"/>
    </row>
    <row r="367" spans="50:60" x14ac:dyDescent="0.3">
      <c r="AX367" s="12"/>
      <c r="AY367" s="12"/>
      <c r="AZ367" s="12"/>
      <c r="BA367" s="12"/>
      <c r="BB367" s="12"/>
      <c r="BC367" s="12"/>
      <c r="BD367" s="12"/>
      <c r="BE367" s="12"/>
      <c r="BF367" s="12"/>
      <c r="BG367" s="12"/>
      <c r="BH367" s="12"/>
    </row>
    <row r="368" spans="50:60" x14ac:dyDescent="0.3">
      <c r="AX368" s="12"/>
      <c r="AY368" s="12"/>
      <c r="AZ368" s="12"/>
      <c r="BA368" s="12"/>
      <c r="BB368" s="12"/>
      <c r="BC368" s="12"/>
      <c r="BD368" s="12"/>
      <c r="BE368" s="12"/>
      <c r="BF368" s="12"/>
      <c r="BG368" s="12"/>
      <c r="BH368" s="12"/>
    </row>
    <row r="369" spans="50:60" x14ac:dyDescent="0.3">
      <c r="AX369" s="12"/>
      <c r="AY369" s="12"/>
      <c r="AZ369" s="12"/>
      <c r="BA369" s="12"/>
      <c r="BB369" s="12"/>
      <c r="BC369" s="12"/>
      <c r="BD369" s="12"/>
      <c r="BE369" s="12"/>
      <c r="BF369" s="12"/>
      <c r="BG369" s="12"/>
      <c r="BH369" s="12"/>
    </row>
    <row r="370" spans="50:60" x14ac:dyDescent="0.3">
      <c r="AX370" s="12"/>
      <c r="AY370" s="12"/>
      <c r="AZ370" s="12"/>
      <c r="BA370" s="12"/>
      <c r="BB370" s="12"/>
      <c r="BC370" s="12"/>
      <c r="BD370" s="12"/>
      <c r="BE370" s="12"/>
      <c r="BF370" s="12"/>
      <c r="BG370" s="12"/>
      <c r="BH370" s="12"/>
    </row>
    <row r="371" spans="50:60" x14ac:dyDescent="0.3">
      <c r="AX371" s="12"/>
      <c r="AY371" s="12"/>
      <c r="AZ371" s="12"/>
      <c r="BA371" s="12"/>
      <c r="BB371" s="12"/>
      <c r="BC371" s="12"/>
      <c r="BD371" s="12"/>
      <c r="BE371" s="12"/>
      <c r="BF371" s="12"/>
      <c r="BG371" s="12"/>
      <c r="BH371" s="12"/>
    </row>
    <row r="372" spans="50:60" x14ac:dyDescent="0.3">
      <c r="AX372" s="12"/>
      <c r="AY372" s="12"/>
      <c r="AZ372" s="12"/>
      <c r="BA372" s="12"/>
      <c r="BB372" s="12"/>
      <c r="BC372" s="12"/>
      <c r="BD372" s="12"/>
      <c r="BE372" s="12"/>
      <c r="BF372" s="12"/>
      <c r="BG372" s="12"/>
      <c r="BH372" s="12"/>
    </row>
    <row r="373" spans="50:60" x14ac:dyDescent="0.3">
      <c r="AX373" s="12"/>
      <c r="AY373" s="12"/>
      <c r="AZ373" s="12"/>
      <c r="BA373" s="12"/>
      <c r="BB373" s="12"/>
      <c r="BC373" s="12"/>
      <c r="BD373" s="12"/>
      <c r="BE373" s="12"/>
      <c r="BF373" s="12"/>
      <c r="BG373" s="12"/>
      <c r="BH373" s="12"/>
    </row>
    <row r="374" spans="50:60" x14ac:dyDescent="0.3">
      <c r="AX374" s="12"/>
      <c r="AY374" s="12"/>
      <c r="AZ374" s="12"/>
      <c r="BA374" s="12"/>
      <c r="BB374" s="12"/>
      <c r="BC374" s="12"/>
      <c r="BD374" s="12"/>
      <c r="BE374" s="12"/>
      <c r="BF374" s="12"/>
      <c r="BG374" s="12"/>
      <c r="BH374" s="12"/>
    </row>
    <row r="375" spans="50:60" x14ac:dyDescent="0.3">
      <c r="AX375" s="12"/>
      <c r="AY375" s="12"/>
      <c r="AZ375" s="12"/>
      <c r="BA375" s="12"/>
      <c r="BB375" s="12"/>
      <c r="BC375" s="12"/>
      <c r="BD375" s="12"/>
      <c r="BE375" s="12"/>
      <c r="BF375" s="12"/>
      <c r="BG375" s="12"/>
      <c r="BH375" s="12"/>
    </row>
    <row r="376" spans="50:60" x14ac:dyDescent="0.3">
      <c r="AX376" s="12"/>
      <c r="AY376" s="12"/>
      <c r="AZ376" s="12"/>
      <c r="BA376" s="12"/>
      <c r="BB376" s="12"/>
      <c r="BC376" s="12"/>
      <c r="BD376" s="12"/>
      <c r="BE376" s="12"/>
      <c r="BF376" s="12"/>
      <c r="BG376" s="12"/>
      <c r="BH376" s="12"/>
    </row>
    <row r="377" spans="50:60" x14ac:dyDescent="0.3">
      <c r="AX377" s="12"/>
      <c r="AY377" s="12"/>
      <c r="AZ377" s="12"/>
      <c r="BA377" s="12"/>
      <c r="BB377" s="12"/>
      <c r="BC377" s="12"/>
      <c r="BD377" s="12"/>
      <c r="BE377" s="12"/>
      <c r="BF377" s="12"/>
      <c r="BG377" s="12"/>
      <c r="BH377" s="12"/>
    </row>
    <row r="378" spans="50:60" x14ac:dyDescent="0.3">
      <c r="AX378" s="12"/>
      <c r="AY378" s="12"/>
      <c r="AZ378" s="12"/>
      <c r="BA378" s="12"/>
      <c r="BB378" s="12"/>
      <c r="BC378" s="12"/>
      <c r="BD378" s="12"/>
      <c r="BE378" s="12"/>
      <c r="BF378" s="12"/>
      <c r="BG378" s="12"/>
      <c r="BH378" s="12"/>
    </row>
    <row r="379" spans="50:60" x14ac:dyDescent="0.3">
      <c r="AX379" s="12"/>
      <c r="AY379" s="12"/>
      <c r="AZ379" s="12"/>
      <c r="BA379" s="12"/>
      <c r="BB379" s="12"/>
      <c r="BC379" s="12"/>
      <c r="BD379" s="12"/>
      <c r="BE379" s="12"/>
      <c r="BF379" s="12"/>
      <c r="BG379" s="12"/>
      <c r="BH379" s="12"/>
    </row>
    <row r="380" spans="50:60" x14ac:dyDescent="0.3">
      <c r="AX380" s="12"/>
      <c r="AY380" s="12"/>
      <c r="AZ380" s="12"/>
      <c r="BA380" s="12"/>
      <c r="BB380" s="12"/>
      <c r="BC380" s="12"/>
      <c r="BD380" s="12"/>
      <c r="BE380" s="12"/>
      <c r="BF380" s="12"/>
      <c r="BG380" s="12"/>
      <c r="BH380" s="12"/>
    </row>
    <row r="381" spans="50:60" x14ac:dyDescent="0.3">
      <c r="AX381" s="12"/>
      <c r="AY381" s="12"/>
      <c r="AZ381" s="12"/>
      <c r="BA381" s="12"/>
      <c r="BB381" s="12"/>
      <c r="BC381" s="12"/>
      <c r="BD381" s="12"/>
      <c r="BE381" s="12"/>
      <c r="BF381" s="12"/>
      <c r="BG381" s="12"/>
      <c r="BH381" s="12"/>
    </row>
    <row r="382" spans="50:60" x14ac:dyDescent="0.3">
      <c r="AX382" s="12"/>
      <c r="AY382" s="12"/>
      <c r="AZ382" s="12"/>
      <c r="BA382" s="12"/>
      <c r="BB382" s="12"/>
      <c r="BC382" s="12"/>
      <c r="BD382" s="12"/>
      <c r="BE382" s="12"/>
      <c r="BF382" s="12"/>
      <c r="BG382" s="12"/>
      <c r="BH382" s="12"/>
    </row>
    <row r="383" spans="50:60" x14ac:dyDescent="0.3">
      <c r="AX383" s="12"/>
      <c r="AY383" s="12"/>
      <c r="AZ383" s="12"/>
      <c r="BA383" s="12"/>
      <c r="BB383" s="12"/>
      <c r="BC383" s="12"/>
      <c r="BD383" s="12"/>
      <c r="BE383" s="12"/>
      <c r="BF383" s="12"/>
      <c r="BG383" s="12"/>
      <c r="BH383" s="12"/>
    </row>
    <row r="384" spans="50:60" x14ac:dyDescent="0.3">
      <c r="AX384" s="12"/>
      <c r="AY384" s="12"/>
      <c r="AZ384" s="12"/>
      <c r="BA384" s="12"/>
      <c r="BB384" s="12"/>
      <c r="BC384" s="12"/>
      <c r="BD384" s="12"/>
      <c r="BE384" s="12"/>
      <c r="BF384" s="12"/>
      <c r="BG384" s="12"/>
      <c r="BH384" s="12"/>
    </row>
    <row r="385" spans="50:60" x14ac:dyDescent="0.3">
      <c r="AX385" s="12"/>
      <c r="AY385" s="12"/>
      <c r="AZ385" s="12"/>
      <c r="BA385" s="12"/>
      <c r="BB385" s="12"/>
      <c r="BC385" s="12"/>
      <c r="BD385" s="12"/>
      <c r="BE385" s="12"/>
      <c r="BF385" s="12"/>
      <c r="BG385" s="12"/>
      <c r="BH385" s="12"/>
    </row>
    <row r="386" spans="50:60" x14ac:dyDescent="0.3">
      <c r="AX386" s="12"/>
      <c r="AY386" s="12"/>
      <c r="AZ386" s="12"/>
      <c r="BA386" s="12"/>
      <c r="BB386" s="12"/>
      <c r="BC386" s="12"/>
      <c r="BD386" s="12"/>
      <c r="BE386" s="12"/>
      <c r="BF386" s="12"/>
      <c r="BG386" s="12"/>
      <c r="BH386" s="12"/>
    </row>
    <row r="387" spans="50:60" x14ac:dyDescent="0.3">
      <c r="AX387" s="12"/>
      <c r="AY387" s="12"/>
      <c r="AZ387" s="12"/>
      <c r="BA387" s="12"/>
      <c r="BB387" s="12"/>
      <c r="BC387" s="12"/>
      <c r="BD387" s="12"/>
      <c r="BE387" s="12"/>
      <c r="BF387" s="12"/>
      <c r="BG387" s="12"/>
      <c r="BH387" s="12"/>
    </row>
    <row r="388" spans="50:60" x14ac:dyDescent="0.3">
      <c r="AX388" s="12"/>
      <c r="AY388" s="12"/>
      <c r="AZ388" s="12"/>
      <c r="BA388" s="12"/>
      <c r="BB388" s="12"/>
      <c r="BC388" s="12"/>
      <c r="BD388" s="12"/>
      <c r="BE388" s="12"/>
      <c r="BF388" s="12"/>
      <c r="BG388" s="12"/>
      <c r="BH388" s="12"/>
    </row>
    <row r="389" spans="50:60" x14ac:dyDescent="0.3">
      <c r="AX389" s="12"/>
      <c r="AY389" s="12"/>
      <c r="AZ389" s="12"/>
      <c r="BA389" s="12"/>
      <c r="BB389" s="12"/>
      <c r="BC389" s="12"/>
      <c r="BD389" s="12"/>
      <c r="BE389" s="12"/>
      <c r="BF389" s="12"/>
      <c r="BG389" s="12"/>
      <c r="BH389" s="12"/>
    </row>
    <row r="390" spans="50:60" x14ac:dyDescent="0.3">
      <c r="AX390" s="12"/>
      <c r="AY390" s="12"/>
      <c r="AZ390" s="12"/>
      <c r="BA390" s="12"/>
      <c r="BB390" s="12"/>
      <c r="BC390" s="12"/>
      <c r="BD390" s="12"/>
      <c r="BE390" s="12"/>
      <c r="BF390" s="12"/>
      <c r="BG390" s="12"/>
      <c r="BH390" s="12"/>
    </row>
    <row r="391" spans="50:60" x14ac:dyDescent="0.3">
      <c r="AX391" s="12"/>
      <c r="AY391" s="12"/>
      <c r="AZ391" s="12"/>
      <c r="BA391" s="12"/>
      <c r="BB391" s="12"/>
      <c r="BC391" s="12"/>
      <c r="BD391" s="12"/>
      <c r="BE391" s="12"/>
      <c r="BF391" s="12"/>
      <c r="BG391" s="12"/>
      <c r="BH391" s="12"/>
    </row>
    <row r="392" spans="50:60" x14ac:dyDescent="0.3">
      <c r="AX392" s="12"/>
      <c r="AY392" s="12"/>
      <c r="AZ392" s="12"/>
      <c r="BA392" s="12"/>
      <c r="BB392" s="12"/>
      <c r="BC392" s="12"/>
      <c r="BD392" s="12"/>
      <c r="BE392" s="12"/>
      <c r="BF392" s="12"/>
      <c r="BG392" s="12"/>
      <c r="BH392" s="12"/>
    </row>
    <row r="393" spans="50:60" x14ac:dyDescent="0.3">
      <c r="AX393" s="12"/>
      <c r="AY393" s="12"/>
      <c r="AZ393" s="12"/>
      <c r="BA393" s="12"/>
      <c r="BB393" s="12"/>
      <c r="BC393" s="12"/>
      <c r="BD393" s="12"/>
      <c r="BE393" s="12"/>
      <c r="BF393" s="12"/>
      <c r="BG393" s="12"/>
      <c r="BH393" s="12"/>
    </row>
    <row r="394" spans="50:60" x14ac:dyDescent="0.3">
      <c r="AX394" s="12"/>
      <c r="AY394" s="12"/>
      <c r="AZ394" s="12"/>
      <c r="BA394" s="12"/>
      <c r="BB394" s="12"/>
      <c r="BC394" s="12"/>
      <c r="BD394" s="12"/>
      <c r="BE394" s="12"/>
      <c r="BF394" s="12"/>
      <c r="BG394" s="12"/>
      <c r="BH394" s="12"/>
    </row>
    <row r="395" spans="50:60" x14ac:dyDescent="0.3">
      <c r="AX395" s="12"/>
      <c r="AY395" s="12"/>
      <c r="AZ395" s="12"/>
      <c r="BA395" s="12"/>
      <c r="BB395" s="12"/>
      <c r="BC395" s="12"/>
      <c r="BD395" s="12"/>
      <c r="BE395" s="12"/>
      <c r="BF395" s="12"/>
      <c r="BG395" s="12"/>
      <c r="BH395" s="12"/>
    </row>
    <row r="396" spans="50:60" x14ac:dyDescent="0.3">
      <c r="AX396" s="12"/>
      <c r="AY396" s="12"/>
      <c r="AZ396" s="12"/>
      <c r="BA396" s="12"/>
      <c r="BB396" s="12"/>
      <c r="BC396" s="12"/>
      <c r="BD396" s="12"/>
      <c r="BE396" s="12"/>
      <c r="BF396" s="12"/>
      <c r="BG396" s="12"/>
      <c r="BH396" s="12"/>
    </row>
    <row r="397" spans="50:60" x14ac:dyDescent="0.3">
      <c r="AX397" s="12"/>
      <c r="AY397" s="12"/>
      <c r="AZ397" s="12"/>
      <c r="BA397" s="12"/>
      <c r="BB397" s="12"/>
      <c r="BC397" s="12"/>
      <c r="BD397" s="12"/>
      <c r="BE397" s="12"/>
      <c r="BF397" s="12"/>
      <c r="BG397" s="12"/>
      <c r="BH397" s="12"/>
    </row>
    <row r="398" spans="50:60" x14ac:dyDescent="0.3">
      <c r="AX398" s="12"/>
      <c r="AY398" s="12"/>
      <c r="AZ398" s="12"/>
      <c r="BA398" s="12"/>
      <c r="BB398" s="12"/>
      <c r="BC398" s="12"/>
      <c r="BD398" s="12"/>
      <c r="BE398" s="12"/>
      <c r="BF398" s="12"/>
      <c r="BG398" s="12"/>
      <c r="BH398" s="12"/>
    </row>
    <row r="399" spans="50:60" x14ac:dyDescent="0.3">
      <c r="AX399" s="12"/>
      <c r="AY399" s="12"/>
      <c r="AZ399" s="12"/>
      <c r="BA399" s="12"/>
      <c r="BB399" s="12"/>
      <c r="BC399" s="12"/>
      <c r="BD399" s="12"/>
      <c r="BE399" s="12"/>
      <c r="BF399" s="12"/>
      <c r="BG399" s="12"/>
      <c r="BH399" s="12"/>
    </row>
    <row r="400" spans="50:60" x14ac:dyDescent="0.3">
      <c r="AX400" s="12"/>
      <c r="AY400" s="12"/>
      <c r="AZ400" s="12"/>
      <c r="BA400" s="12"/>
      <c r="BB400" s="12"/>
      <c r="BC400" s="12"/>
      <c r="BD400" s="12"/>
      <c r="BE400" s="12"/>
      <c r="BF400" s="12"/>
      <c r="BG400" s="12"/>
      <c r="BH400" s="12"/>
    </row>
    <row r="401" spans="50:60" x14ac:dyDescent="0.3">
      <c r="AX401" s="12"/>
      <c r="AY401" s="12"/>
      <c r="AZ401" s="12"/>
      <c r="BA401" s="12"/>
      <c r="BB401" s="12"/>
      <c r="BC401" s="12"/>
      <c r="BD401" s="12"/>
      <c r="BE401" s="12"/>
      <c r="BF401" s="12"/>
      <c r="BG401" s="12"/>
      <c r="BH401" s="12"/>
    </row>
    <row r="402" spans="50:60" x14ac:dyDescent="0.3">
      <c r="AX402" s="12"/>
      <c r="AY402" s="12"/>
      <c r="AZ402" s="12"/>
      <c r="BA402" s="12"/>
      <c r="BB402" s="12"/>
      <c r="BC402" s="12"/>
      <c r="BD402" s="12"/>
      <c r="BE402" s="12"/>
      <c r="BF402" s="12"/>
      <c r="BG402" s="12"/>
      <c r="BH402" s="12"/>
    </row>
    <row r="403" spans="50:60" x14ac:dyDescent="0.3">
      <c r="AX403" s="12"/>
      <c r="AY403" s="12"/>
      <c r="AZ403" s="12"/>
      <c r="BA403" s="12"/>
      <c r="BB403" s="12"/>
      <c r="BC403" s="12"/>
      <c r="BD403" s="12"/>
      <c r="BE403" s="12"/>
      <c r="BF403" s="12"/>
      <c r="BG403" s="12"/>
      <c r="BH403" s="12"/>
    </row>
    <row r="404" spans="50:60" x14ac:dyDescent="0.3">
      <c r="AX404" s="12"/>
      <c r="AY404" s="12"/>
      <c r="AZ404" s="12"/>
      <c r="BA404" s="12"/>
      <c r="BB404" s="12"/>
      <c r="BC404" s="12"/>
      <c r="BD404" s="12"/>
      <c r="BE404" s="12"/>
      <c r="BF404" s="12"/>
      <c r="BG404" s="12"/>
      <c r="BH404" s="12"/>
    </row>
    <row r="405" spans="50:60" x14ac:dyDescent="0.3">
      <c r="AX405" s="12"/>
      <c r="AY405" s="12"/>
      <c r="AZ405" s="12"/>
      <c r="BA405" s="12"/>
      <c r="BB405" s="12"/>
      <c r="BC405" s="12"/>
      <c r="BD405" s="12"/>
      <c r="BE405" s="12"/>
      <c r="BF405" s="12"/>
      <c r="BG405" s="12"/>
      <c r="BH405" s="12"/>
    </row>
    <row r="406" spans="50:60" x14ac:dyDescent="0.3">
      <c r="AX406" s="12"/>
      <c r="AY406" s="12"/>
      <c r="AZ406" s="12"/>
      <c r="BA406" s="12"/>
      <c r="BB406" s="12"/>
      <c r="BC406" s="12"/>
      <c r="BD406" s="12"/>
      <c r="BE406" s="12"/>
      <c r="BF406" s="12"/>
      <c r="BG406" s="12"/>
      <c r="BH406" s="12"/>
    </row>
    <row r="407" spans="50:60" x14ac:dyDescent="0.3">
      <c r="AX407" s="12"/>
      <c r="AY407" s="12"/>
      <c r="AZ407" s="12"/>
      <c r="BA407" s="12"/>
      <c r="BB407" s="12"/>
      <c r="BC407" s="12"/>
      <c r="BD407" s="12"/>
      <c r="BE407" s="12"/>
      <c r="BF407" s="12"/>
      <c r="BG407" s="12"/>
      <c r="BH407" s="12"/>
    </row>
    <row r="408" spans="50:60" x14ac:dyDescent="0.3">
      <c r="AX408" s="12"/>
      <c r="AY408" s="12"/>
      <c r="AZ408" s="12"/>
      <c r="BA408" s="12"/>
      <c r="BB408" s="12"/>
      <c r="BC408" s="12"/>
      <c r="BD408" s="12"/>
      <c r="BE408" s="12"/>
      <c r="BF408" s="12"/>
      <c r="BG408" s="12"/>
      <c r="BH408" s="12"/>
    </row>
    <row r="409" spans="50:60" x14ac:dyDescent="0.3">
      <c r="AX409" s="12"/>
      <c r="AY409" s="12"/>
      <c r="AZ409" s="12"/>
      <c r="BA409" s="12"/>
      <c r="BB409" s="12"/>
      <c r="BC409" s="12"/>
      <c r="BD409" s="12"/>
      <c r="BE409" s="12"/>
      <c r="BF409" s="12"/>
      <c r="BG409" s="12"/>
      <c r="BH409" s="12"/>
    </row>
    <row r="410" spans="50:60" x14ac:dyDescent="0.3">
      <c r="AX410" s="12"/>
      <c r="AY410" s="12"/>
      <c r="AZ410" s="12"/>
      <c r="BA410" s="12"/>
      <c r="BB410" s="12"/>
      <c r="BC410" s="12"/>
      <c r="BD410" s="12"/>
      <c r="BE410" s="12"/>
      <c r="BF410" s="12"/>
      <c r="BG410" s="12"/>
      <c r="BH410" s="12"/>
    </row>
    <row r="411" spans="50:60" x14ac:dyDescent="0.3">
      <c r="AX411" s="12"/>
      <c r="AY411" s="12"/>
      <c r="AZ411" s="12"/>
      <c r="BA411" s="12"/>
      <c r="BB411" s="12"/>
      <c r="BC411" s="12"/>
      <c r="BD411" s="12"/>
      <c r="BE411" s="12"/>
      <c r="BF411" s="12"/>
      <c r="BG411" s="12"/>
      <c r="BH411" s="12"/>
    </row>
    <row r="412" spans="50:60" x14ac:dyDescent="0.3">
      <c r="AX412" s="12"/>
      <c r="AY412" s="12"/>
      <c r="AZ412" s="12"/>
      <c r="BA412" s="12"/>
      <c r="BB412" s="12"/>
      <c r="BC412" s="12"/>
      <c r="BD412" s="12"/>
      <c r="BE412" s="12"/>
      <c r="BF412" s="12"/>
      <c r="BG412" s="12"/>
      <c r="BH412" s="12"/>
    </row>
    <row r="413" spans="50:60" x14ac:dyDescent="0.3">
      <c r="AX413" s="12"/>
      <c r="AY413" s="12"/>
      <c r="AZ413" s="12"/>
      <c r="BA413" s="12"/>
      <c r="BB413" s="12"/>
      <c r="BC413" s="12"/>
      <c r="BD413" s="12"/>
      <c r="BE413" s="12"/>
      <c r="BF413" s="12"/>
      <c r="BG413" s="12"/>
      <c r="BH413" s="12"/>
    </row>
    <row r="414" spans="50:60" x14ac:dyDescent="0.3">
      <c r="AX414" s="12"/>
      <c r="AY414" s="12"/>
      <c r="AZ414" s="12"/>
      <c r="BA414" s="12"/>
      <c r="BB414" s="12"/>
      <c r="BC414" s="12"/>
      <c r="BD414" s="12"/>
      <c r="BE414" s="12"/>
      <c r="BF414" s="12"/>
      <c r="BG414" s="12"/>
      <c r="BH414" s="12"/>
    </row>
    <row r="415" spans="50:60" x14ac:dyDescent="0.3">
      <c r="AX415" s="12"/>
      <c r="AY415" s="12"/>
      <c r="AZ415" s="12"/>
      <c r="BA415" s="12"/>
      <c r="BB415" s="12"/>
      <c r="BC415" s="12"/>
      <c r="BD415" s="12"/>
      <c r="BE415" s="12"/>
      <c r="BF415" s="12"/>
      <c r="BG415" s="12"/>
      <c r="BH415" s="12"/>
    </row>
    <row r="416" spans="50:60" x14ac:dyDescent="0.3">
      <c r="AX416" s="12"/>
      <c r="AY416" s="12"/>
      <c r="AZ416" s="12"/>
      <c r="BA416" s="12"/>
      <c r="BB416" s="12"/>
      <c r="BC416" s="12"/>
      <c r="BD416" s="12"/>
      <c r="BE416" s="12"/>
      <c r="BF416" s="12"/>
      <c r="BG416" s="12"/>
      <c r="BH416" s="12"/>
    </row>
    <row r="417" spans="50:60" x14ac:dyDescent="0.3">
      <c r="AX417" s="12"/>
      <c r="AY417" s="12"/>
      <c r="AZ417" s="12"/>
      <c r="BA417" s="12"/>
      <c r="BB417" s="12"/>
      <c r="BC417" s="12"/>
      <c r="BD417" s="12"/>
      <c r="BE417" s="12"/>
      <c r="BF417" s="12"/>
      <c r="BG417" s="12"/>
      <c r="BH417" s="12"/>
    </row>
    <row r="418" spans="50:60" x14ac:dyDescent="0.3">
      <c r="AX418" s="12"/>
      <c r="AY418" s="12"/>
      <c r="AZ418" s="12"/>
      <c r="BA418" s="12"/>
      <c r="BB418" s="12"/>
      <c r="BC418" s="12"/>
      <c r="BD418" s="12"/>
      <c r="BE418" s="12"/>
      <c r="BF418" s="12"/>
      <c r="BG418" s="12"/>
      <c r="BH418" s="12"/>
    </row>
    <row r="419" spans="50:60" x14ac:dyDescent="0.3">
      <c r="AX419" s="12"/>
      <c r="AY419" s="12"/>
      <c r="AZ419" s="12"/>
      <c r="BA419" s="12"/>
      <c r="BB419" s="12"/>
      <c r="BC419" s="12"/>
      <c r="BD419" s="12"/>
      <c r="BE419" s="12"/>
      <c r="BF419" s="12"/>
      <c r="BG419" s="12"/>
      <c r="BH419" s="12"/>
    </row>
    <row r="420" spans="50:60" x14ac:dyDescent="0.3">
      <c r="AX420" s="12"/>
      <c r="AY420" s="12"/>
      <c r="AZ420" s="12"/>
      <c r="BA420" s="12"/>
      <c r="BB420" s="12"/>
      <c r="BC420" s="12"/>
      <c r="BD420" s="12"/>
      <c r="BE420" s="12"/>
      <c r="BF420" s="12"/>
      <c r="BG420" s="12"/>
      <c r="BH420" s="12"/>
    </row>
    <row r="421" spans="50:60" x14ac:dyDescent="0.3">
      <c r="AX421" s="12"/>
      <c r="AY421" s="12"/>
      <c r="AZ421" s="12"/>
      <c r="BA421" s="12"/>
      <c r="BB421" s="12"/>
      <c r="BC421" s="12"/>
      <c r="BD421" s="12"/>
      <c r="BE421" s="12"/>
      <c r="BF421" s="12"/>
      <c r="BG421" s="12"/>
      <c r="BH421" s="12"/>
    </row>
    <row r="422" spans="50:60" x14ac:dyDescent="0.3">
      <c r="AX422" s="12"/>
      <c r="AY422" s="12"/>
      <c r="AZ422" s="12"/>
      <c r="BA422" s="12"/>
      <c r="BB422" s="12"/>
      <c r="BC422" s="12"/>
      <c r="BD422" s="12"/>
      <c r="BE422" s="12"/>
      <c r="BF422" s="12"/>
      <c r="BG422" s="12"/>
      <c r="BH422" s="12"/>
    </row>
    <row r="423" spans="50:60" x14ac:dyDescent="0.3">
      <c r="AX423" s="12"/>
      <c r="AY423" s="12"/>
      <c r="AZ423" s="12"/>
      <c r="BA423" s="12"/>
      <c r="BB423" s="12"/>
      <c r="BC423" s="12"/>
      <c r="BD423" s="12"/>
      <c r="BE423" s="12"/>
      <c r="BF423" s="12"/>
      <c r="BG423" s="12"/>
      <c r="BH423" s="12"/>
    </row>
    <row r="424" spans="50:60" x14ac:dyDescent="0.3">
      <c r="AX424" s="12"/>
      <c r="AY424" s="12"/>
      <c r="AZ424" s="12"/>
      <c r="BA424" s="12"/>
      <c r="BB424" s="12"/>
      <c r="BC424" s="12"/>
      <c r="BD424" s="12"/>
      <c r="BE424" s="12"/>
      <c r="BF424" s="12"/>
      <c r="BG424" s="12"/>
      <c r="BH424" s="12"/>
    </row>
    <row r="425" spans="50:60" x14ac:dyDescent="0.3">
      <c r="AX425" s="12"/>
      <c r="AY425" s="12"/>
      <c r="AZ425" s="12"/>
      <c r="BA425" s="12"/>
      <c r="BB425" s="12"/>
      <c r="BC425" s="12"/>
      <c r="BD425" s="12"/>
      <c r="BE425" s="12"/>
      <c r="BF425" s="12"/>
      <c r="BG425" s="12"/>
      <c r="BH425" s="12"/>
    </row>
    <row r="426" spans="50:60" x14ac:dyDescent="0.3">
      <c r="AX426" s="12"/>
      <c r="AY426" s="12"/>
      <c r="AZ426" s="12"/>
      <c r="BA426" s="12"/>
      <c r="BB426" s="12"/>
      <c r="BC426" s="12"/>
      <c r="BD426" s="12"/>
      <c r="BE426" s="12"/>
      <c r="BF426" s="12"/>
      <c r="BG426" s="12"/>
      <c r="BH426" s="12"/>
    </row>
    <row r="427" spans="50:60" x14ac:dyDescent="0.3">
      <c r="AX427" s="12"/>
      <c r="AY427" s="12"/>
      <c r="AZ427" s="12"/>
      <c r="BA427" s="12"/>
      <c r="BB427" s="12"/>
      <c r="BC427" s="12"/>
      <c r="BD427" s="12"/>
      <c r="BE427" s="12"/>
      <c r="BF427" s="12"/>
      <c r="BG427" s="12"/>
      <c r="BH427" s="12"/>
    </row>
    <row r="428" spans="50:60" x14ac:dyDescent="0.3">
      <c r="AX428" s="12"/>
      <c r="AY428" s="12"/>
      <c r="AZ428" s="12"/>
      <c r="BA428" s="12"/>
      <c r="BB428" s="12"/>
      <c r="BC428" s="12"/>
      <c r="BD428" s="12"/>
      <c r="BE428" s="12"/>
      <c r="BF428" s="12"/>
      <c r="BG428" s="12"/>
      <c r="BH428" s="12"/>
    </row>
    <row r="429" spans="50:60" x14ac:dyDescent="0.3">
      <c r="AX429" s="12"/>
      <c r="AY429" s="12"/>
      <c r="AZ429" s="12"/>
      <c r="BA429" s="12"/>
      <c r="BB429" s="12"/>
      <c r="BC429" s="12"/>
      <c r="BD429" s="12"/>
      <c r="BE429" s="12"/>
      <c r="BF429" s="12"/>
      <c r="BG429" s="12"/>
      <c r="BH429" s="12"/>
    </row>
    <row r="430" spans="50:60" x14ac:dyDescent="0.3">
      <c r="AX430" s="12"/>
      <c r="AY430" s="12"/>
      <c r="AZ430" s="12"/>
      <c r="BA430" s="12"/>
      <c r="BB430" s="12"/>
      <c r="BC430" s="12"/>
      <c r="BD430" s="12"/>
      <c r="BE430" s="12"/>
      <c r="BF430" s="12"/>
      <c r="BG430" s="12"/>
      <c r="BH430" s="12"/>
    </row>
    <row r="431" spans="50:60" x14ac:dyDescent="0.3">
      <c r="AX431" s="12"/>
      <c r="AY431" s="12"/>
      <c r="AZ431" s="12"/>
      <c r="BA431" s="12"/>
      <c r="BB431" s="12"/>
      <c r="BC431" s="12"/>
      <c r="BD431" s="12"/>
      <c r="BE431" s="12"/>
      <c r="BF431" s="12"/>
      <c r="BG431" s="12"/>
      <c r="BH431" s="12"/>
    </row>
    <row r="432" spans="50:60" x14ac:dyDescent="0.3">
      <c r="AX432" s="12"/>
      <c r="AY432" s="12"/>
      <c r="AZ432" s="12"/>
      <c r="BA432" s="12"/>
      <c r="BB432" s="12"/>
      <c r="BC432" s="12"/>
      <c r="BD432" s="12"/>
      <c r="BE432" s="12"/>
      <c r="BF432" s="12"/>
      <c r="BG432" s="12"/>
      <c r="BH432" s="12"/>
    </row>
    <row r="433" spans="50:60" x14ac:dyDescent="0.3">
      <c r="AX433" s="12"/>
      <c r="AY433" s="12"/>
      <c r="AZ433" s="12"/>
      <c r="BA433" s="12"/>
      <c r="BB433" s="12"/>
      <c r="BC433" s="12"/>
      <c r="BD433" s="12"/>
      <c r="BE433" s="12"/>
      <c r="BF433" s="12"/>
      <c r="BG433" s="12"/>
      <c r="BH433" s="12"/>
    </row>
    <row r="434" spans="50:60" x14ac:dyDescent="0.3">
      <c r="AX434" s="12"/>
      <c r="AY434" s="12"/>
      <c r="AZ434" s="12"/>
      <c r="BA434" s="12"/>
      <c r="BB434" s="12"/>
      <c r="BC434" s="12"/>
      <c r="BD434" s="12"/>
      <c r="BE434" s="12"/>
      <c r="BF434" s="12"/>
      <c r="BG434" s="12"/>
      <c r="BH434" s="12"/>
    </row>
    <row r="435" spans="50:60" x14ac:dyDescent="0.3">
      <c r="AX435" s="12"/>
      <c r="AY435" s="12"/>
      <c r="AZ435" s="12"/>
      <c r="BA435" s="12"/>
      <c r="BB435" s="12"/>
      <c r="BC435" s="12"/>
      <c r="BD435" s="12"/>
      <c r="BE435" s="12"/>
      <c r="BF435" s="12"/>
      <c r="BG435" s="12"/>
      <c r="BH435" s="12"/>
    </row>
    <row r="436" spans="50:60" x14ac:dyDescent="0.3">
      <c r="AX436" s="12"/>
      <c r="AY436" s="12"/>
      <c r="AZ436" s="12"/>
      <c r="BA436" s="12"/>
      <c r="BB436" s="12"/>
      <c r="BC436" s="12"/>
      <c r="BD436" s="12"/>
      <c r="BE436" s="12"/>
      <c r="BF436" s="12"/>
      <c r="BG436" s="12"/>
      <c r="BH436" s="12"/>
    </row>
    <row r="437" spans="50:60" x14ac:dyDescent="0.3">
      <c r="AX437" s="12"/>
      <c r="AY437" s="12"/>
      <c r="AZ437" s="12"/>
      <c r="BA437" s="12"/>
      <c r="BB437" s="12"/>
      <c r="BC437" s="12"/>
      <c r="BD437" s="12"/>
      <c r="BE437" s="12"/>
      <c r="BF437" s="12"/>
      <c r="BG437" s="12"/>
      <c r="BH437" s="12"/>
    </row>
    <row r="438" spans="50:60" x14ac:dyDescent="0.3">
      <c r="AX438" s="12"/>
      <c r="AY438" s="12"/>
      <c r="AZ438" s="12"/>
      <c r="BA438" s="12"/>
      <c r="BB438" s="12"/>
      <c r="BC438" s="12"/>
      <c r="BD438" s="12"/>
      <c r="BE438" s="12"/>
      <c r="BF438" s="12"/>
      <c r="BG438" s="12"/>
      <c r="BH438" s="12"/>
    </row>
    <row r="439" spans="50:60" x14ac:dyDescent="0.3">
      <c r="AX439" s="12"/>
      <c r="AY439" s="12"/>
      <c r="AZ439" s="12"/>
      <c r="BA439" s="12"/>
      <c r="BB439" s="12"/>
      <c r="BC439" s="12"/>
      <c r="BD439" s="12"/>
      <c r="BE439" s="12"/>
      <c r="BF439" s="12"/>
      <c r="BG439" s="12"/>
      <c r="BH439" s="12"/>
    </row>
    <row r="440" spans="50:60" x14ac:dyDescent="0.3">
      <c r="AX440" s="12"/>
      <c r="AY440" s="12"/>
      <c r="AZ440" s="12"/>
      <c r="BA440" s="12"/>
      <c r="BB440" s="12"/>
      <c r="BC440" s="12"/>
      <c r="BD440" s="12"/>
      <c r="BE440" s="12"/>
      <c r="BF440" s="12"/>
      <c r="BG440" s="12"/>
      <c r="BH440" s="12"/>
    </row>
    <row r="441" spans="50:60" x14ac:dyDescent="0.3">
      <c r="AX441" s="12"/>
      <c r="AY441" s="12"/>
      <c r="AZ441" s="12"/>
      <c r="BA441" s="12"/>
      <c r="BB441" s="12"/>
      <c r="BC441" s="12"/>
      <c r="BD441" s="12"/>
      <c r="BE441" s="12"/>
      <c r="BF441" s="12"/>
      <c r="BG441" s="12"/>
      <c r="BH441" s="12"/>
    </row>
    <row r="442" spans="50:60" x14ac:dyDescent="0.3">
      <c r="AX442" s="12"/>
      <c r="AY442" s="12"/>
      <c r="AZ442" s="12"/>
      <c r="BA442" s="12"/>
      <c r="BB442" s="12"/>
      <c r="BC442" s="12"/>
      <c r="BD442" s="12"/>
      <c r="BE442" s="12"/>
      <c r="BF442" s="12"/>
      <c r="BG442" s="12"/>
      <c r="BH442" s="12"/>
    </row>
    <row r="443" spans="50:60" x14ac:dyDescent="0.3">
      <c r="AX443" s="12"/>
      <c r="AY443" s="12"/>
      <c r="AZ443" s="12"/>
      <c r="BA443" s="12"/>
      <c r="BB443" s="12"/>
      <c r="BC443" s="12"/>
      <c r="BD443" s="12"/>
      <c r="BE443" s="12"/>
      <c r="BF443" s="12"/>
      <c r="BG443" s="12"/>
      <c r="BH443" s="12"/>
    </row>
    <row r="444" spans="50:60" x14ac:dyDescent="0.3">
      <c r="AX444" s="12"/>
      <c r="AY444" s="12"/>
      <c r="AZ444" s="12"/>
      <c r="BA444" s="12"/>
      <c r="BB444" s="12"/>
      <c r="BC444" s="12"/>
      <c r="BD444" s="12"/>
      <c r="BE444" s="12"/>
      <c r="BF444" s="12"/>
      <c r="BG444" s="12"/>
      <c r="BH444" s="12"/>
    </row>
    <row r="445" spans="50:60" x14ac:dyDescent="0.3">
      <c r="AX445" s="12"/>
      <c r="AY445" s="12"/>
      <c r="AZ445" s="12"/>
      <c r="BA445" s="12"/>
      <c r="BB445" s="12"/>
      <c r="BC445" s="12"/>
      <c r="BD445" s="12"/>
      <c r="BE445" s="12"/>
      <c r="BF445" s="12"/>
      <c r="BG445" s="12"/>
      <c r="BH445" s="12"/>
    </row>
    <row r="446" spans="50:60" x14ac:dyDescent="0.3">
      <c r="AX446" s="12"/>
      <c r="AY446" s="12"/>
      <c r="AZ446" s="12"/>
      <c r="BA446" s="12"/>
      <c r="BB446" s="12"/>
      <c r="BC446" s="12"/>
      <c r="BD446" s="12"/>
      <c r="BE446" s="12"/>
      <c r="BF446" s="12"/>
      <c r="BG446" s="12"/>
      <c r="BH446" s="12"/>
    </row>
    <row r="447" spans="50:60" x14ac:dyDescent="0.3">
      <c r="AX447" s="12"/>
      <c r="AY447" s="12"/>
      <c r="AZ447" s="12"/>
      <c r="BA447" s="12"/>
      <c r="BB447" s="12"/>
      <c r="BC447" s="12"/>
      <c r="BD447" s="12"/>
      <c r="BE447" s="12"/>
      <c r="BF447" s="12"/>
      <c r="BG447" s="12"/>
      <c r="BH447" s="12"/>
    </row>
    <row r="448" spans="50:60" x14ac:dyDescent="0.3">
      <c r="AX448" s="12"/>
      <c r="AY448" s="12"/>
      <c r="AZ448" s="12"/>
      <c r="BA448" s="12"/>
      <c r="BB448" s="12"/>
      <c r="BC448" s="12"/>
      <c r="BD448" s="12"/>
      <c r="BE448" s="12"/>
      <c r="BF448" s="12"/>
      <c r="BG448" s="12"/>
      <c r="BH448" s="12"/>
    </row>
    <row r="449" spans="50:60" x14ac:dyDescent="0.3">
      <c r="AX449" s="12"/>
      <c r="AY449" s="12"/>
      <c r="AZ449" s="12"/>
      <c r="BA449" s="12"/>
      <c r="BB449" s="12"/>
      <c r="BC449" s="12"/>
      <c r="BD449" s="12"/>
      <c r="BE449" s="12"/>
      <c r="BF449" s="12"/>
      <c r="BG449" s="12"/>
      <c r="BH449" s="12"/>
    </row>
    <row r="450" spans="50:60" x14ac:dyDescent="0.3">
      <c r="AX450" s="12"/>
      <c r="AY450" s="12"/>
      <c r="AZ450" s="12"/>
      <c r="BA450" s="12"/>
      <c r="BB450" s="12"/>
      <c r="BC450" s="12"/>
      <c r="BD450" s="12"/>
      <c r="BE450" s="12"/>
      <c r="BF450" s="12"/>
      <c r="BG450" s="12"/>
      <c r="BH450" s="12"/>
    </row>
    <row r="451" spans="50:60" x14ac:dyDescent="0.3">
      <c r="AX451" s="12"/>
      <c r="AY451" s="12"/>
      <c r="AZ451" s="12"/>
      <c r="BA451" s="12"/>
      <c r="BB451" s="12"/>
      <c r="BC451" s="12"/>
      <c r="BD451" s="12"/>
      <c r="BE451" s="12"/>
      <c r="BF451" s="12"/>
      <c r="BG451" s="12"/>
      <c r="BH451" s="12"/>
    </row>
    <row r="452" spans="50:60" x14ac:dyDescent="0.3">
      <c r="AX452" s="12"/>
      <c r="AY452" s="12"/>
      <c r="AZ452" s="12"/>
      <c r="BA452" s="12"/>
      <c r="BB452" s="12"/>
      <c r="BC452" s="12"/>
      <c r="BD452" s="12"/>
      <c r="BE452" s="12"/>
      <c r="BF452" s="12"/>
      <c r="BG452" s="12"/>
      <c r="BH452" s="12"/>
    </row>
    <row r="453" spans="50:60" x14ac:dyDescent="0.3">
      <c r="AX453" s="12"/>
      <c r="AY453" s="12"/>
      <c r="AZ453" s="12"/>
      <c r="BA453" s="12"/>
      <c r="BB453" s="12"/>
      <c r="BC453" s="12"/>
      <c r="BD453" s="12"/>
      <c r="BE453" s="12"/>
      <c r="BF453" s="12"/>
      <c r="BG453" s="12"/>
      <c r="BH453" s="12"/>
    </row>
    <row r="454" spans="50:60" x14ac:dyDescent="0.3">
      <c r="AX454" s="12"/>
      <c r="AY454" s="12"/>
      <c r="AZ454" s="12"/>
      <c r="BA454" s="12"/>
      <c r="BB454" s="12"/>
      <c r="BC454" s="12"/>
      <c r="BD454" s="12"/>
      <c r="BE454" s="12"/>
      <c r="BF454" s="12"/>
      <c r="BG454" s="12"/>
      <c r="BH454" s="12"/>
    </row>
    <row r="455" spans="50:60" x14ac:dyDescent="0.3">
      <c r="AX455" s="12"/>
      <c r="AY455" s="12"/>
      <c r="AZ455" s="12"/>
      <c r="BA455" s="12"/>
      <c r="BB455" s="12"/>
      <c r="BC455" s="12"/>
      <c r="BD455" s="12"/>
      <c r="BE455" s="12"/>
      <c r="BF455" s="12"/>
      <c r="BG455" s="12"/>
      <c r="BH455" s="12"/>
    </row>
    <row r="456" spans="50:60" x14ac:dyDescent="0.3">
      <c r="AX456" s="12"/>
      <c r="AY456" s="12"/>
      <c r="AZ456" s="12"/>
      <c r="BA456" s="12"/>
      <c r="BB456" s="12"/>
      <c r="BC456" s="12"/>
      <c r="BD456" s="12"/>
      <c r="BE456" s="12"/>
      <c r="BF456" s="12"/>
      <c r="BG456" s="12"/>
      <c r="BH456" s="12"/>
    </row>
    <row r="457" spans="50:60" x14ac:dyDescent="0.3">
      <c r="AX457" s="12"/>
      <c r="AY457" s="12"/>
      <c r="AZ457" s="12"/>
      <c r="BA457" s="12"/>
      <c r="BB457" s="12"/>
      <c r="BC457" s="12"/>
      <c r="BD457" s="12"/>
      <c r="BE457" s="12"/>
      <c r="BF457" s="12"/>
      <c r="BG457" s="12"/>
      <c r="BH457" s="12"/>
    </row>
    <row r="458" spans="50:60" x14ac:dyDescent="0.3">
      <c r="AX458" s="12"/>
      <c r="AY458" s="12"/>
      <c r="AZ458" s="12"/>
      <c r="BA458" s="12"/>
      <c r="BB458" s="12"/>
      <c r="BC458" s="12"/>
      <c r="BD458" s="12"/>
      <c r="BE458" s="12"/>
      <c r="BF458" s="12"/>
      <c r="BG458" s="12"/>
      <c r="BH458" s="12"/>
    </row>
    <row r="459" spans="50:60" x14ac:dyDescent="0.3">
      <c r="AX459" s="12"/>
      <c r="AY459" s="12"/>
      <c r="AZ459" s="12"/>
      <c r="BA459" s="12"/>
      <c r="BB459" s="12"/>
      <c r="BC459" s="12"/>
      <c r="BD459" s="12"/>
      <c r="BE459" s="12"/>
      <c r="BF459" s="12"/>
      <c r="BG459" s="12"/>
      <c r="BH459" s="12"/>
    </row>
    <row r="460" spans="50:60" x14ac:dyDescent="0.3">
      <c r="AX460" s="12"/>
      <c r="AY460" s="12"/>
      <c r="AZ460" s="12"/>
      <c r="BA460" s="12"/>
      <c r="BB460" s="12"/>
      <c r="BC460" s="12"/>
      <c r="BD460" s="12"/>
      <c r="BE460" s="12"/>
      <c r="BF460" s="12"/>
      <c r="BG460" s="12"/>
      <c r="BH460" s="12"/>
    </row>
    <row r="461" spans="50:60" x14ac:dyDescent="0.3">
      <c r="AX461" s="12"/>
      <c r="AY461" s="12"/>
      <c r="AZ461" s="12"/>
      <c r="BA461" s="12"/>
      <c r="BB461" s="12"/>
      <c r="BC461" s="12"/>
      <c r="BD461" s="12"/>
      <c r="BE461" s="12"/>
      <c r="BF461" s="12"/>
      <c r="BG461" s="12"/>
      <c r="BH461" s="12"/>
    </row>
    <row r="462" spans="50:60" x14ac:dyDescent="0.3">
      <c r="AX462" s="12"/>
      <c r="AY462" s="12"/>
      <c r="AZ462" s="12"/>
      <c r="BA462" s="12"/>
      <c r="BB462" s="12"/>
      <c r="BC462" s="12"/>
      <c r="BD462" s="12"/>
      <c r="BE462" s="12"/>
      <c r="BF462" s="12"/>
      <c r="BG462" s="12"/>
      <c r="BH462" s="12"/>
    </row>
    <row r="463" spans="50:60" x14ac:dyDescent="0.3">
      <c r="AX463" s="12"/>
      <c r="AY463" s="12"/>
      <c r="AZ463" s="12"/>
      <c r="BA463" s="12"/>
      <c r="BB463" s="12"/>
      <c r="BC463" s="12"/>
      <c r="BD463" s="12"/>
      <c r="BE463" s="12"/>
      <c r="BF463" s="12"/>
      <c r="BG463" s="12"/>
      <c r="BH463" s="12"/>
    </row>
    <row r="464" spans="50:60" x14ac:dyDescent="0.3">
      <c r="AX464" s="12"/>
      <c r="AY464" s="12"/>
      <c r="AZ464" s="12"/>
      <c r="BA464" s="12"/>
      <c r="BB464" s="12"/>
      <c r="BC464" s="12"/>
      <c r="BD464" s="12"/>
      <c r="BE464" s="12"/>
      <c r="BF464" s="12"/>
      <c r="BG464" s="12"/>
      <c r="BH464" s="12"/>
    </row>
    <row r="465" spans="50:60" x14ac:dyDescent="0.3">
      <c r="AX465" s="12"/>
      <c r="AY465" s="12"/>
      <c r="AZ465" s="12"/>
      <c r="BA465" s="12"/>
      <c r="BB465" s="12"/>
      <c r="BC465" s="12"/>
      <c r="BD465" s="12"/>
      <c r="BE465" s="12"/>
      <c r="BF465" s="12"/>
      <c r="BG465" s="12"/>
      <c r="BH465" s="12"/>
    </row>
    <row r="466" spans="50:60" x14ac:dyDescent="0.3">
      <c r="AX466" s="12"/>
      <c r="AY466" s="12"/>
      <c r="AZ466" s="12"/>
      <c r="BA466" s="12"/>
      <c r="BB466" s="12"/>
      <c r="BC466" s="12"/>
      <c r="BD466" s="12"/>
      <c r="BE466" s="12"/>
      <c r="BF466" s="12"/>
      <c r="BG466" s="12"/>
      <c r="BH466" s="12"/>
    </row>
    <row r="467" spans="50:60" x14ac:dyDescent="0.3">
      <c r="AX467" s="12"/>
      <c r="AY467" s="12"/>
      <c r="AZ467" s="12"/>
      <c r="BA467" s="12"/>
      <c r="BB467" s="12"/>
      <c r="BC467" s="12"/>
      <c r="BD467" s="12"/>
      <c r="BE467" s="12"/>
      <c r="BF467" s="12"/>
      <c r="BG467" s="12"/>
      <c r="BH467" s="12"/>
    </row>
    <row r="468" spans="50:60" x14ac:dyDescent="0.3">
      <c r="AX468" s="12"/>
      <c r="AY468" s="12"/>
      <c r="AZ468" s="12"/>
      <c r="BA468" s="12"/>
      <c r="BB468" s="12"/>
      <c r="BC468" s="12"/>
      <c r="BD468" s="12"/>
      <c r="BE468" s="12"/>
      <c r="BF468" s="12"/>
      <c r="BG468" s="12"/>
      <c r="BH468" s="12"/>
    </row>
    <row r="469" spans="50:60" x14ac:dyDescent="0.3">
      <c r="AX469" s="12"/>
      <c r="AY469" s="12"/>
      <c r="AZ469" s="12"/>
      <c r="BA469" s="12"/>
      <c r="BB469" s="12"/>
      <c r="BC469" s="12"/>
      <c r="BD469" s="12"/>
      <c r="BE469" s="12"/>
      <c r="BF469" s="12"/>
      <c r="BG469" s="12"/>
      <c r="BH469" s="12"/>
    </row>
    <row r="470" spans="50:60" x14ac:dyDescent="0.3">
      <c r="AX470" s="12"/>
      <c r="AY470" s="12"/>
      <c r="AZ470" s="12"/>
      <c r="BA470" s="12"/>
      <c r="BB470" s="12"/>
      <c r="BC470" s="12"/>
      <c r="BD470" s="12"/>
      <c r="BE470" s="12"/>
      <c r="BF470" s="12"/>
      <c r="BG470" s="12"/>
      <c r="BH470" s="12"/>
    </row>
    <row r="471" spans="50:60" x14ac:dyDescent="0.3">
      <c r="AX471" s="12"/>
      <c r="AY471" s="12"/>
      <c r="AZ471" s="12"/>
      <c r="BA471" s="12"/>
      <c r="BB471" s="12"/>
      <c r="BC471" s="12"/>
      <c r="BD471" s="12"/>
      <c r="BE471" s="12"/>
      <c r="BF471" s="12"/>
      <c r="BG471" s="12"/>
      <c r="BH471" s="12"/>
    </row>
    <row r="472" spans="50:60" x14ac:dyDescent="0.3">
      <c r="AX472" s="12"/>
      <c r="AY472" s="12"/>
      <c r="AZ472" s="12"/>
      <c r="BA472" s="12"/>
      <c r="BB472" s="12"/>
      <c r="BC472" s="12"/>
      <c r="BD472" s="12"/>
      <c r="BE472" s="12"/>
      <c r="BF472" s="12"/>
      <c r="BG472" s="12"/>
      <c r="BH472" s="12"/>
    </row>
    <row r="473" spans="50:60" x14ac:dyDescent="0.3">
      <c r="AX473" s="12"/>
      <c r="AY473" s="12"/>
      <c r="AZ473" s="12"/>
      <c r="BA473" s="12"/>
      <c r="BB473" s="12"/>
      <c r="BC473" s="12"/>
      <c r="BD473" s="12"/>
      <c r="BE473" s="12"/>
      <c r="BF473" s="12"/>
      <c r="BG473" s="12"/>
      <c r="BH473" s="12"/>
    </row>
    <row r="474" spans="50:60" x14ac:dyDescent="0.3">
      <c r="AX474" s="12"/>
      <c r="AY474" s="12"/>
      <c r="AZ474" s="12"/>
      <c r="BA474" s="12"/>
      <c r="BB474" s="12"/>
      <c r="BC474" s="12"/>
      <c r="BD474" s="12"/>
      <c r="BE474" s="12"/>
      <c r="BF474" s="12"/>
      <c r="BG474" s="12"/>
      <c r="BH474" s="12"/>
    </row>
    <row r="475" spans="50:60" x14ac:dyDescent="0.3">
      <c r="AX475" s="12"/>
      <c r="AY475" s="12"/>
      <c r="AZ475" s="12"/>
      <c r="BA475" s="12"/>
      <c r="BB475" s="12"/>
      <c r="BC475" s="12"/>
      <c r="BD475" s="12"/>
      <c r="BE475" s="12"/>
      <c r="BF475" s="12"/>
      <c r="BG475" s="12"/>
      <c r="BH475" s="12"/>
    </row>
    <row r="476" spans="50:60" x14ac:dyDescent="0.3">
      <c r="AX476" s="12"/>
      <c r="AY476" s="12"/>
      <c r="AZ476" s="12"/>
      <c r="BA476" s="12"/>
      <c r="BB476" s="12"/>
      <c r="BC476" s="12"/>
      <c r="BD476" s="12"/>
      <c r="BE476" s="12"/>
      <c r="BF476" s="12"/>
      <c r="BG476" s="12"/>
      <c r="BH476" s="12"/>
    </row>
    <row r="477" spans="50:60" x14ac:dyDescent="0.3">
      <c r="AX477" s="12"/>
      <c r="AY477" s="12"/>
      <c r="AZ477" s="12"/>
      <c r="BA477" s="12"/>
      <c r="BB477" s="12"/>
      <c r="BC477" s="12"/>
      <c r="BD477" s="12"/>
      <c r="BE477" s="12"/>
      <c r="BF477" s="12"/>
      <c r="BG477" s="12"/>
      <c r="BH477" s="12"/>
    </row>
    <row r="478" spans="50:60" x14ac:dyDescent="0.3">
      <c r="AX478" s="12"/>
      <c r="AY478" s="12"/>
      <c r="AZ478" s="12"/>
      <c r="BA478" s="12"/>
      <c r="BB478" s="12"/>
      <c r="BC478" s="12"/>
      <c r="BD478" s="12"/>
      <c r="BE478" s="12"/>
      <c r="BF478" s="12"/>
      <c r="BG478" s="12"/>
      <c r="BH478" s="12"/>
    </row>
    <row r="479" spans="50:60" x14ac:dyDescent="0.3">
      <c r="AX479" s="12"/>
      <c r="AY479" s="12"/>
      <c r="AZ479" s="12"/>
      <c r="BA479" s="12"/>
      <c r="BB479" s="12"/>
      <c r="BC479" s="12"/>
      <c r="BD479" s="12"/>
      <c r="BE479" s="12"/>
      <c r="BF479" s="12"/>
      <c r="BG479" s="12"/>
      <c r="BH479" s="12"/>
    </row>
    <row r="480" spans="50:60" x14ac:dyDescent="0.3">
      <c r="AX480" s="12"/>
      <c r="AY480" s="12"/>
      <c r="AZ480" s="12"/>
      <c r="BA480" s="12"/>
      <c r="BB480" s="12"/>
      <c r="BC480" s="12"/>
      <c r="BD480" s="12"/>
      <c r="BE480" s="12"/>
      <c r="BF480" s="12"/>
      <c r="BG480" s="12"/>
      <c r="BH480" s="12"/>
    </row>
    <row r="481" spans="50:60" x14ac:dyDescent="0.3">
      <c r="AX481" s="12"/>
      <c r="AY481" s="12"/>
      <c r="AZ481" s="12"/>
      <c r="BA481" s="12"/>
      <c r="BB481" s="12"/>
      <c r="BC481" s="12"/>
      <c r="BD481" s="12"/>
      <c r="BE481" s="12"/>
      <c r="BF481" s="12"/>
      <c r="BG481" s="12"/>
      <c r="BH481" s="12"/>
    </row>
    <row r="482" spans="50:60" x14ac:dyDescent="0.3">
      <c r="AX482" s="12"/>
      <c r="AY482" s="12"/>
      <c r="AZ482" s="12"/>
      <c r="BA482" s="12"/>
      <c r="BB482" s="12"/>
      <c r="BC482" s="12"/>
      <c r="BD482" s="12"/>
      <c r="BE482" s="12"/>
      <c r="BF482" s="12"/>
      <c r="BG482" s="12"/>
      <c r="BH482" s="12"/>
    </row>
    <row r="483" spans="50:60" x14ac:dyDescent="0.3">
      <c r="AX483" s="12"/>
      <c r="AY483" s="12"/>
      <c r="AZ483" s="12"/>
      <c r="BA483" s="12"/>
      <c r="BB483" s="12"/>
      <c r="BC483" s="12"/>
      <c r="BD483" s="12"/>
      <c r="BE483" s="12"/>
      <c r="BF483" s="12"/>
      <c r="BG483" s="12"/>
      <c r="BH483" s="12"/>
    </row>
    <row r="484" spans="50:60" x14ac:dyDescent="0.3">
      <c r="AX484" s="12"/>
      <c r="AY484" s="12"/>
      <c r="AZ484" s="12"/>
      <c r="BA484" s="12"/>
      <c r="BB484" s="12"/>
      <c r="BC484" s="12"/>
      <c r="BD484" s="12"/>
      <c r="BE484" s="12"/>
      <c r="BF484" s="12"/>
      <c r="BG484" s="12"/>
      <c r="BH484" s="12"/>
    </row>
    <row r="485" spans="50:60" x14ac:dyDescent="0.3">
      <c r="AX485" s="12"/>
      <c r="AY485" s="12"/>
      <c r="AZ485" s="12"/>
      <c r="BA485" s="12"/>
      <c r="BB485" s="12"/>
      <c r="BC485" s="12"/>
      <c r="BD485" s="12"/>
      <c r="BE485" s="12"/>
      <c r="BF485" s="12"/>
      <c r="BG485" s="12"/>
      <c r="BH485" s="12"/>
    </row>
    <row r="486" spans="50:60" x14ac:dyDescent="0.3">
      <c r="AX486" s="12"/>
      <c r="AY486" s="12"/>
      <c r="AZ486" s="12"/>
      <c r="BA486" s="12"/>
      <c r="BB486" s="12"/>
      <c r="BC486" s="12"/>
      <c r="BD486" s="12"/>
      <c r="BE486" s="12"/>
      <c r="BF486" s="12"/>
      <c r="BG486" s="12"/>
      <c r="BH486" s="12"/>
    </row>
    <row r="487" spans="50:60" x14ac:dyDescent="0.3">
      <c r="AX487" s="12"/>
      <c r="AY487" s="12"/>
      <c r="AZ487" s="12"/>
      <c r="BA487" s="12"/>
      <c r="BB487" s="12"/>
      <c r="BC487" s="12"/>
      <c r="BD487" s="12"/>
      <c r="BE487" s="12"/>
      <c r="BF487" s="12"/>
      <c r="BG487" s="12"/>
      <c r="BH487" s="12"/>
    </row>
    <row r="488" spans="50:60" x14ac:dyDescent="0.3">
      <c r="AX488" s="12"/>
      <c r="AY488" s="12"/>
      <c r="AZ488" s="12"/>
      <c r="BA488" s="12"/>
      <c r="BB488" s="12"/>
      <c r="BC488" s="12"/>
      <c r="BD488" s="12"/>
      <c r="BE488" s="12"/>
      <c r="BF488" s="12"/>
      <c r="BG488" s="12"/>
      <c r="BH488" s="12"/>
    </row>
    <row r="489" spans="50:60" x14ac:dyDescent="0.3">
      <c r="AX489" s="12"/>
      <c r="AY489" s="12"/>
      <c r="AZ489" s="12"/>
      <c r="BA489" s="12"/>
      <c r="BB489" s="12"/>
      <c r="BC489" s="12"/>
      <c r="BD489" s="12"/>
      <c r="BE489" s="12"/>
      <c r="BF489" s="12"/>
      <c r="BG489" s="12"/>
      <c r="BH489" s="12"/>
    </row>
    <row r="490" spans="50:60" x14ac:dyDescent="0.3">
      <c r="AX490" s="12"/>
      <c r="AY490" s="12"/>
      <c r="AZ490" s="12"/>
      <c r="BA490" s="12"/>
      <c r="BB490" s="12"/>
      <c r="BC490" s="12"/>
      <c r="BD490" s="12"/>
      <c r="BE490" s="12"/>
      <c r="BF490" s="12"/>
      <c r="BG490" s="12"/>
      <c r="BH490" s="12"/>
    </row>
    <row r="491" spans="50:60" x14ac:dyDescent="0.3">
      <c r="AX491" s="12"/>
      <c r="AY491" s="12"/>
      <c r="AZ491" s="12"/>
      <c r="BA491" s="12"/>
      <c r="BB491" s="12"/>
      <c r="BC491" s="12"/>
      <c r="BD491" s="12"/>
      <c r="BE491" s="12"/>
      <c r="BF491" s="12"/>
      <c r="BG491" s="12"/>
      <c r="BH491" s="12"/>
    </row>
    <row r="492" spans="50:60" x14ac:dyDescent="0.3">
      <c r="AX492" s="12"/>
      <c r="AY492" s="12"/>
      <c r="AZ492" s="12"/>
      <c r="BA492" s="12"/>
      <c r="BB492" s="12"/>
      <c r="BC492" s="12"/>
      <c r="BD492" s="12"/>
      <c r="BE492" s="12"/>
      <c r="BF492" s="12"/>
      <c r="BG492" s="12"/>
      <c r="BH492" s="12"/>
    </row>
    <row r="493" spans="50:60" x14ac:dyDescent="0.3">
      <c r="AX493" s="12"/>
      <c r="AY493" s="12"/>
      <c r="AZ493" s="12"/>
      <c r="BA493" s="12"/>
      <c r="BB493" s="12"/>
      <c r="BC493" s="12"/>
      <c r="BD493" s="12"/>
      <c r="BE493" s="12"/>
      <c r="BF493" s="12"/>
      <c r="BG493" s="12"/>
      <c r="BH493" s="12"/>
    </row>
    <row r="494" spans="50:60" x14ac:dyDescent="0.3">
      <c r="AX494" s="12"/>
      <c r="AY494" s="12"/>
      <c r="AZ494" s="12"/>
      <c r="BA494" s="12"/>
      <c r="BB494" s="12"/>
      <c r="BC494" s="12"/>
      <c r="BD494" s="12"/>
      <c r="BE494" s="12"/>
      <c r="BF494" s="12"/>
      <c r="BG494" s="12"/>
      <c r="BH494" s="12"/>
    </row>
    <row r="495" spans="50:60" x14ac:dyDescent="0.3">
      <c r="AX495" s="12"/>
      <c r="AY495" s="12"/>
      <c r="AZ495" s="12"/>
      <c r="BA495" s="12"/>
      <c r="BB495" s="12"/>
      <c r="BC495" s="12"/>
      <c r="BD495" s="12"/>
      <c r="BE495" s="12"/>
      <c r="BF495" s="12"/>
      <c r="BG495" s="12"/>
      <c r="BH495" s="12"/>
    </row>
    <row r="496" spans="50:60" x14ac:dyDescent="0.3">
      <c r="AX496" s="12"/>
      <c r="AY496" s="12"/>
      <c r="AZ496" s="12"/>
      <c r="BA496" s="12"/>
      <c r="BB496" s="12"/>
      <c r="BC496" s="12"/>
      <c r="BD496" s="12"/>
      <c r="BE496" s="12"/>
      <c r="BF496" s="12"/>
      <c r="BG496" s="12"/>
      <c r="BH496" s="12"/>
    </row>
    <row r="497" spans="50:60" x14ac:dyDescent="0.3">
      <c r="AX497" s="12"/>
      <c r="AY497" s="12"/>
      <c r="AZ497" s="12"/>
      <c r="BA497" s="12"/>
      <c r="BB497" s="12"/>
      <c r="BC497" s="12"/>
      <c r="BD497" s="12"/>
      <c r="BE497" s="12"/>
      <c r="BF497" s="12"/>
      <c r="BG497" s="12"/>
      <c r="BH497" s="12"/>
    </row>
    <row r="498" spans="50:60" x14ac:dyDescent="0.3">
      <c r="AX498" s="12"/>
      <c r="AY498" s="12"/>
      <c r="AZ498" s="12"/>
      <c r="BA498" s="12"/>
      <c r="BB498" s="12"/>
      <c r="BC498" s="12"/>
      <c r="BD498" s="12"/>
      <c r="BE498" s="12"/>
      <c r="BF498" s="12"/>
      <c r="BG498" s="12"/>
      <c r="BH498" s="12"/>
    </row>
    <row r="499" spans="50:60" x14ac:dyDescent="0.3">
      <c r="AX499" s="12"/>
      <c r="AY499" s="12"/>
      <c r="AZ499" s="12"/>
      <c r="BA499" s="12"/>
      <c r="BB499" s="12"/>
      <c r="BC499" s="12"/>
      <c r="BD499" s="12"/>
      <c r="BE499" s="12"/>
      <c r="BF499" s="12"/>
      <c r="BG499" s="12"/>
      <c r="BH499" s="12"/>
    </row>
    <row r="500" spans="50:60" x14ac:dyDescent="0.3">
      <c r="AX500" s="12"/>
      <c r="AY500" s="12"/>
      <c r="AZ500" s="12"/>
      <c r="BA500" s="12"/>
      <c r="BB500" s="12"/>
      <c r="BC500" s="12"/>
      <c r="BD500" s="12"/>
      <c r="BE500" s="12"/>
      <c r="BF500" s="12"/>
      <c r="BG500" s="12"/>
      <c r="BH500" s="12"/>
    </row>
    <row r="501" spans="50:60" x14ac:dyDescent="0.3">
      <c r="AX501" s="12"/>
      <c r="AY501" s="12"/>
      <c r="AZ501" s="12"/>
      <c r="BA501" s="12"/>
      <c r="BB501" s="12"/>
      <c r="BC501" s="12"/>
      <c r="BD501" s="12"/>
      <c r="BE501" s="12"/>
      <c r="BF501" s="12"/>
      <c r="BG501" s="12"/>
      <c r="BH501" s="12"/>
    </row>
    <row r="502" spans="50:60" x14ac:dyDescent="0.3">
      <c r="AX502" s="12"/>
      <c r="AY502" s="12"/>
      <c r="AZ502" s="12"/>
      <c r="BA502" s="12"/>
      <c r="BB502" s="12"/>
      <c r="BC502" s="12"/>
      <c r="BD502" s="12"/>
      <c r="BE502" s="12"/>
      <c r="BF502" s="12"/>
      <c r="BG502" s="12"/>
      <c r="BH502" s="12"/>
    </row>
    <row r="503" spans="50:60" x14ac:dyDescent="0.3">
      <c r="AX503" s="12"/>
      <c r="AY503" s="12"/>
      <c r="AZ503" s="12"/>
      <c r="BA503" s="12"/>
      <c r="BB503" s="12"/>
      <c r="BC503" s="12"/>
      <c r="BD503" s="12"/>
      <c r="BE503" s="12"/>
      <c r="BF503" s="12"/>
      <c r="BG503" s="12"/>
      <c r="BH503" s="12"/>
    </row>
    <row r="504" spans="50:60" x14ac:dyDescent="0.3">
      <c r="AX504" s="12"/>
      <c r="AY504" s="12"/>
      <c r="AZ504" s="12"/>
      <c r="BA504" s="12"/>
      <c r="BB504" s="12"/>
      <c r="BC504" s="12"/>
      <c r="BD504" s="12"/>
      <c r="BE504" s="12"/>
      <c r="BF504" s="12"/>
      <c r="BG504" s="12"/>
      <c r="BH504" s="12"/>
    </row>
    <row r="505" spans="50:60" x14ac:dyDescent="0.3">
      <c r="AX505" s="12"/>
      <c r="AY505" s="12"/>
      <c r="AZ505" s="12"/>
      <c r="BA505" s="12"/>
      <c r="BB505" s="12"/>
      <c r="BC505" s="12"/>
      <c r="BD505" s="12"/>
      <c r="BE505" s="12"/>
      <c r="BF505" s="12"/>
      <c r="BG505" s="12"/>
      <c r="BH505" s="12"/>
    </row>
    <row r="506" spans="50:60" x14ac:dyDescent="0.3">
      <c r="AX506" s="12"/>
      <c r="AY506" s="12"/>
      <c r="AZ506" s="12"/>
      <c r="BA506" s="12"/>
      <c r="BB506" s="12"/>
      <c r="BC506" s="12"/>
      <c r="BD506" s="12"/>
      <c r="BE506" s="12"/>
      <c r="BF506" s="12"/>
      <c r="BG506" s="12"/>
      <c r="BH506" s="12"/>
    </row>
    <row r="507" spans="50:60" x14ac:dyDescent="0.3">
      <c r="AX507" s="12"/>
      <c r="AY507" s="12"/>
      <c r="AZ507" s="12"/>
      <c r="BA507" s="12"/>
      <c r="BB507" s="12"/>
      <c r="BC507" s="12"/>
      <c r="BD507" s="12"/>
      <c r="BE507" s="12"/>
      <c r="BF507" s="12"/>
      <c r="BG507" s="12"/>
      <c r="BH507" s="12"/>
    </row>
    <row r="508" spans="50:60" x14ac:dyDescent="0.3">
      <c r="AX508" s="12"/>
      <c r="AY508" s="12"/>
      <c r="AZ508" s="12"/>
      <c r="BA508" s="12"/>
      <c r="BB508" s="12"/>
      <c r="BC508" s="12"/>
      <c r="BD508" s="12"/>
      <c r="BE508" s="12"/>
      <c r="BF508" s="12"/>
      <c r="BG508" s="12"/>
      <c r="BH508" s="12"/>
    </row>
    <row r="509" spans="50:60" x14ac:dyDescent="0.3">
      <c r="AX509" s="12"/>
      <c r="AY509" s="12"/>
      <c r="AZ509" s="12"/>
      <c r="BA509" s="12"/>
      <c r="BB509" s="12"/>
      <c r="BC509" s="12"/>
      <c r="BD509" s="12"/>
      <c r="BE509" s="12"/>
      <c r="BF509" s="12"/>
      <c r="BG509" s="12"/>
      <c r="BH509" s="12"/>
    </row>
    <row r="510" spans="50:60" x14ac:dyDescent="0.3">
      <c r="AX510" s="12"/>
      <c r="AY510" s="12"/>
      <c r="AZ510" s="12"/>
      <c r="BA510" s="12"/>
      <c r="BB510" s="12"/>
      <c r="BC510" s="12"/>
      <c r="BD510" s="12"/>
      <c r="BE510" s="12"/>
      <c r="BF510" s="12"/>
      <c r="BG510" s="12"/>
      <c r="BH510" s="12"/>
    </row>
    <row r="511" spans="50:60" x14ac:dyDescent="0.3">
      <c r="AX511" s="12"/>
      <c r="AY511" s="12"/>
      <c r="AZ511" s="12"/>
      <c r="BA511" s="12"/>
      <c r="BB511" s="12"/>
      <c r="BC511" s="12"/>
      <c r="BD511" s="12"/>
      <c r="BE511" s="12"/>
      <c r="BF511" s="12"/>
      <c r="BG511" s="12"/>
      <c r="BH511" s="12"/>
    </row>
    <row r="512" spans="50:60" x14ac:dyDescent="0.3">
      <c r="AX512" s="12"/>
      <c r="AY512" s="12"/>
      <c r="AZ512" s="12"/>
      <c r="BA512" s="12"/>
      <c r="BB512" s="12"/>
      <c r="BC512" s="12"/>
      <c r="BD512" s="12"/>
      <c r="BE512" s="12"/>
      <c r="BF512" s="12"/>
      <c r="BG512" s="12"/>
      <c r="BH512" s="12"/>
    </row>
    <row r="513" spans="50:60" x14ac:dyDescent="0.3">
      <c r="AX513" s="12"/>
      <c r="AY513" s="12"/>
      <c r="AZ513" s="12"/>
      <c r="BA513" s="12"/>
      <c r="BB513" s="12"/>
      <c r="BC513" s="12"/>
      <c r="BD513" s="12"/>
      <c r="BE513" s="12"/>
      <c r="BF513" s="12"/>
      <c r="BG513" s="12"/>
      <c r="BH513" s="12"/>
    </row>
    <row r="514" spans="50:60" x14ac:dyDescent="0.3">
      <c r="AX514" s="12"/>
      <c r="AY514" s="12"/>
      <c r="AZ514" s="12"/>
      <c r="BA514" s="12"/>
      <c r="BB514" s="12"/>
      <c r="BC514" s="12"/>
      <c r="BD514" s="12"/>
      <c r="BE514" s="12"/>
      <c r="BF514" s="12"/>
      <c r="BG514" s="12"/>
      <c r="BH514" s="12"/>
    </row>
    <row r="515" spans="50:60" x14ac:dyDescent="0.3">
      <c r="AX515" s="12"/>
      <c r="AY515" s="12"/>
      <c r="AZ515" s="12"/>
      <c r="BA515" s="12"/>
      <c r="BB515" s="12"/>
      <c r="BC515" s="12"/>
      <c r="BD515" s="12"/>
      <c r="BE515" s="12"/>
      <c r="BF515" s="12"/>
      <c r="BG515" s="12"/>
      <c r="BH515" s="12"/>
    </row>
    <row r="516" spans="50:60" x14ac:dyDescent="0.3">
      <c r="AX516" s="12"/>
      <c r="AY516" s="12"/>
      <c r="AZ516" s="12"/>
      <c r="BA516" s="12"/>
      <c r="BB516" s="12"/>
      <c r="BC516" s="12"/>
      <c r="BD516" s="12"/>
      <c r="BE516" s="12"/>
      <c r="BF516" s="12"/>
      <c r="BG516" s="12"/>
      <c r="BH516" s="12"/>
    </row>
    <row r="517" spans="50:60" x14ac:dyDescent="0.3">
      <c r="AX517" s="12"/>
      <c r="AY517" s="12"/>
      <c r="AZ517" s="12"/>
      <c r="BA517" s="12"/>
      <c r="BB517" s="12"/>
      <c r="BC517" s="12"/>
      <c r="BD517" s="12"/>
      <c r="BE517" s="12"/>
      <c r="BF517" s="12"/>
      <c r="BG517" s="12"/>
      <c r="BH517" s="12"/>
    </row>
    <row r="518" spans="50:60" x14ac:dyDescent="0.3">
      <c r="AX518" s="12"/>
      <c r="AY518" s="12"/>
      <c r="AZ518" s="12"/>
      <c r="BA518" s="12"/>
      <c r="BB518" s="12"/>
      <c r="BC518" s="12"/>
      <c r="BD518" s="12"/>
      <c r="BE518" s="12"/>
      <c r="BF518" s="12"/>
      <c r="BG518" s="12"/>
      <c r="BH518" s="12"/>
    </row>
    <row r="519" spans="50:60" x14ac:dyDescent="0.3">
      <c r="AX519" s="12"/>
      <c r="AY519" s="12"/>
      <c r="AZ519" s="12"/>
      <c r="BA519" s="12"/>
      <c r="BB519" s="12"/>
      <c r="BC519" s="12"/>
      <c r="BD519" s="12"/>
      <c r="BE519" s="12"/>
      <c r="BF519" s="12"/>
      <c r="BG519" s="12"/>
      <c r="BH519" s="12"/>
    </row>
    <row r="520" spans="50:60" x14ac:dyDescent="0.3">
      <c r="AX520" s="12"/>
      <c r="AY520" s="12"/>
      <c r="AZ520" s="12"/>
      <c r="BA520" s="12"/>
      <c r="BB520" s="12"/>
      <c r="BC520" s="12"/>
      <c r="BD520" s="12"/>
      <c r="BE520" s="12"/>
      <c r="BF520" s="12"/>
      <c r="BG520" s="12"/>
      <c r="BH520" s="12"/>
    </row>
    <row r="521" spans="50:60" x14ac:dyDescent="0.3">
      <c r="AX521" s="12"/>
      <c r="AY521" s="12"/>
      <c r="AZ521" s="12"/>
      <c r="BA521" s="12"/>
      <c r="BB521" s="12"/>
      <c r="BC521" s="12"/>
      <c r="BD521" s="12"/>
      <c r="BE521" s="12"/>
      <c r="BF521" s="12"/>
      <c r="BG521" s="12"/>
      <c r="BH521" s="12"/>
    </row>
    <row r="522" spans="50:60" x14ac:dyDescent="0.3">
      <c r="AX522" s="12"/>
      <c r="AY522" s="12"/>
      <c r="AZ522" s="12"/>
      <c r="BA522" s="12"/>
      <c r="BB522" s="12"/>
      <c r="BC522" s="12"/>
      <c r="BD522" s="12"/>
      <c r="BE522" s="12"/>
      <c r="BF522" s="12"/>
      <c r="BG522" s="12"/>
      <c r="BH522" s="12"/>
    </row>
    <row r="523" spans="50:60" x14ac:dyDescent="0.3">
      <c r="AX523" s="12"/>
      <c r="AY523" s="12"/>
      <c r="AZ523" s="12"/>
      <c r="BA523" s="12"/>
      <c r="BB523" s="12"/>
      <c r="BC523" s="12"/>
      <c r="BD523" s="12"/>
      <c r="BE523" s="12"/>
      <c r="BF523" s="12"/>
      <c r="BG523" s="12"/>
      <c r="BH523" s="12"/>
    </row>
    <row r="524" spans="50:60" x14ac:dyDescent="0.3">
      <c r="AX524" s="12"/>
      <c r="AY524" s="12"/>
      <c r="AZ524" s="12"/>
      <c r="BA524" s="12"/>
      <c r="BB524" s="12"/>
      <c r="BC524" s="12"/>
      <c r="BD524" s="12"/>
      <c r="BE524" s="12"/>
      <c r="BF524" s="12"/>
      <c r="BG524" s="12"/>
      <c r="BH524" s="12"/>
    </row>
    <row r="525" spans="50:60" x14ac:dyDescent="0.3">
      <c r="AX525" s="12"/>
      <c r="AY525" s="12"/>
      <c r="AZ525" s="12"/>
      <c r="BA525" s="12"/>
      <c r="BB525" s="12"/>
      <c r="BC525" s="12"/>
      <c r="BD525" s="12"/>
      <c r="BE525" s="12"/>
      <c r="BF525" s="12"/>
      <c r="BG525" s="12"/>
      <c r="BH525" s="12"/>
    </row>
    <row r="526" spans="50:60" x14ac:dyDescent="0.3">
      <c r="AX526" s="12"/>
      <c r="AY526" s="12"/>
      <c r="AZ526" s="12"/>
      <c r="BA526" s="12"/>
      <c r="BB526" s="12"/>
      <c r="BC526" s="12"/>
      <c r="BD526" s="12"/>
      <c r="BE526" s="12"/>
      <c r="BF526" s="12"/>
      <c r="BG526" s="12"/>
      <c r="BH526" s="12"/>
    </row>
    <row r="527" spans="50:60" x14ac:dyDescent="0.3">
      <c r="AX527" s="12"/>
      <c r="AY527" s="12"/>
      <c r="AZ527" s="12"/>
      <c r="BA527" s="12"/>
      <c r="BB527" s="12"/>
      <c r="BC527" s="12"/>
      <c r="BD527" s="12"/>
      <c r="BE527" s="12"/>
      <c r="BF527" s="12"/>
      <c r="BG527" s="12"/>
      <c r="BH527" s="12"/>
    </row>
    <row r="528" spans="50:60" x14ac:dyDescent="0.3">
      <c r="AX528" s="12"/>
      <c r="AY528" s="12"/>
      <c r="AZ528" s="12"/>
      <c r="BA528" s="12"/>
      <c r="BB528" s="12"/>
      <c r="BC528" s="12"/>
      <c r="BD528" s="12"/>
      <c r="BE528" s="12"/>
      <c r="BF528" s="12"/>
      <c r="BG528" s="12"/>
      <c r="BH528" s="12"/>
    </row>
    <row r="529" spans="50:60" x14ac:dyDescent="0.3">
      <c r="AX529" s="12"/>
      <c r="AY529" s="12"/>
      <c r="AZ529" s="12"/>
      <c r="BA529" s="12"/>
      <c r="BB529" s="12"/>
      <c r="BC529" s="12"/>
      <c r="BD529" s="12"/>
      <c r="BE529" s="12"/>
      <c r="BF529" s="12"/>
      <c r="BG529" s="12"/>
      <c r="BH529" s="12"/>
    </row>
    <row r="530" spans="50:60" x14ac:dyDescent="0.3">
      <c r="AX530" s="12"/>
      <c r="AY530" s="12"/>
      <c r="AZ530" s="12"/>
      <c r="BA530" s="12"/>
      <c r="BB530" s="12"/>
      <c r="BC530" s="12"/>
      <c r="BD530" s="12"/>
      <c r="BE530" s="12"/>
      <c r="BF530" s="12"/>
      <c r="BG530" s="12"/>
      <c r="BH530" s="12"/>
    </row>
    <row r="531" spans="50:60" x14ac:dyDescent="0.3">
      <c r="AX531" s="12"/>
      <c r="AY531" s="12"/>
      <c r="AZ531" s="12"/>
      <c r="BA531" s="12"/>
      <c r="BB531" s="12"/>
      <c r="BC531" s="12"/>
      <c r="BD531" s="12"/>
      <c r="BE531" s="12"/>
      <c r="BF531" s="12"/>
      <c r="BG531" s="12"/>
      <c r="BH531" s="12"/>
    </row>
    <row r="532" spans="50:60" x14ac:dyDescent="0.3">
      <c r="AX532" s="12"/>
      <c r="AY532" s="12"/>
      <c r="AZ532" s="12"/>
      <c r="BA532" s="12"/>
      <c r="BB532" s="12"/>
      <c r="BC532" s="12"/>
      <c r="BD532" s="12"/>
      <c r="BE532" s="12"/>
      <c r="BF532" s="12"/>
      <c r="BG532" s="12"/>
      <c r="BH532" s="12"/>
    </row>
    <row r="533" spans="50:60" x14ac:dyDescent="0.3">
      <c r="AX533" s="12"/>
      <c r="AY533" s="12"/>
      <c r="AZ533" s="12"/>
      <c r="BA533" s="12"/>
      <c r="BB533" s="12"/>
      <c r="BC533" s="12"/>
      <c r="BD533" s="12"/>
      <c r="BE533" s="12"/>
      <c r="BF533" s="12"/>
      <c r="BG533" s="12"/>
      <c r="BH533" s="12"/>
    </row>
    <row r="534" spans="50:60" x14ac:dyDescent="0.3">
      <c r="AX534" s="12"/>
      <c r="AY534" s="12"/>
      <c r="AZ534" s="12"/>
      <c r="BA534" s="12"/>
      <c r="BB534" s="12"/>
      <c r="BC534" s="12"/>
      <c r="BD534" s="12"/>
      <c r="BE534" s="12"/>
      <c r="BF534" s="12"/>
      <c r="BG534" s="12"/>
      <c r="BH534" s="12"/>
    </row>
    <row r="535" spans="50:60" x14ac:dyDescent="0.3">
      <c r="AX535" s="12"/>
      <c r="AY535" s="12"/>
      <c r="AZ535" s="12"/>
      <c r="BA535" s="12"/>
      <c r="BB535" s="12"/>
      <c r="BC535" s="12"/>
      <c r="BD535" s="12"/>
      <c r="BE535" s="12"/>
      <c r="BF535" s="12"/>
      <c r="BG535" s="12"/>
      <c r="BH535" s="12"/>
    </row>
    <row r="536" spans="50:60" x14ac:dyDescent="0.3">
      <c r="AX536" s="12"/>
      <c r="AY536" s="12"/>
      <c r="AZ536" s="12"/>
      <c r="BA536" s="12"/>
      <c r="BB536" s="12"/>
      <c r="BC536" s="12"/>
      <c r="BD536" s="12"/>
      <c r="BE536" s="12"/>
      <c r="BF536" s="12"/>
      <c r="BG536" s="12"/>
      <c r="BH536" s="12"/>
    </row>
    <row r="537" spans="50:60" x14ac:dyDescent="0.3">
      <c r="AX537" s="12"/>
      <c r="AY537" s="12"/>
      <c r="AZ537" s="12"/>
      <c r="BA537" s="12"/>
      <c r="BB537" s="12"/>
      <c r="BC537" s="12"/>
      <c r="BD537" s="12"/>
      <c r="BE537" s="12"/>
      <c r="BF537" s="12"/>
      <c r="BG537" s="12"/>
      <c r="BH537" s="12"/>
    </row>
    <row r="538" spans="50:60" x14ac:dyDescent="0.3">
      <c r="AX538" s="12"/>
      <c r="AY538" s="12"/>
      <c r="AZ538" s="12"/>
      <c r="BA538" s="12"/>
      <c r="BB538" s="12"/>
      <c r="BC538" s="12"/>
      <c r="BD538" s="12"/>
      <c r="BE538" s="12"/>
      <c r="BF538" s="12"/>
      <c r="BG538" s="12"/>
      <c r="BH538" s="12"/>
    </row>
    <row r="539" spans="50:60" x14ac:dyDescent="0.3">
      <c r="AX539" s="12"/>
      <c r="AY539" s="12"/>
      <c r="AZ539" s="12"/>
      <c r="BA539" s="12"/>
      <c r="BB539" s="12"/>
      <c r="BC539" s="12"/>
      <c r="BD539" s="12"/>
      <c r="BE539" s="12"/>
      <c r="BF539" s="12"/>
      <c r="BG539" s="12"/>
      <c r="BH539" s="12"/>
    </row>
    <row r="540" spans="50:60" x14ac:dyDescent="0.3">
      <c r="AX540" s="12"/>
      <c r="AY540" s="12"/>
      <c r="AZ540" s="12"/>
      <c r="BA540" s="12"/>
      <c r="BB540" s="12"/>
      <c r="BC540" s="12"/>
      <c r="BD540" s="12"/>
      <c r="BE540" s="12"/>
      <c r="BF540" s="12"/>
      <c r="BG540" s="12"/>
      <c r="BH540" s="12"/>
    </row>
    <row r="541" spans="50:60" x14ac:dyDescent="0.3">
      <c r="AX541" s="12"/>
      <c r="AY541" s="12"/>
      <c r="AZ541" s="12"/>
      <c r="BA541" s="12"/>
      <c r="BB541" s="12"/>
      <c r="BC541" s="12"/>
      <c r="BD541" s="12"/>
      <c r="BE541" s="12"/>
      <c r="BF541" s="12"/>
      <c r="BG541" s="12"/>
      <c r="BH541" s="12"/>
    </row>
    <row r="542" spans="50:60" x14ac:dyDescent="0.3">
      <c r="AX542" s="12"/>
      <c r="AY542" s="12"/>
      <c r="AZ542" s="12"/>
      <c r="BA542" s="12"/>
      <c r="BB542" s="12"/>
      <c r="BC542" s="12"/>
      <c r="BD542" s="12"/>
      <c r="BE542" s="12"/>
      <c r="BF542" s="12"/>
      <c r="BG542" s="12"/>
      <c r="BH542" s="12"/>
    </row>
    <row r="543" spans="50:60" x14ac:dyDescent="0.3">
      <c r="AX543" s="12"/>
      <c r="AY543" s="12"/>
      <c r="AZ543" s="12"/>
      <c r="BA543" s="12"/>
      <c r="BB543" s="12"/>
      <c r="BC543" s="12"/>
      <c r="BD543" s="12"/>
      <c r="BE543" s="12"/>
      <c r="BF543" s="12"/>
      <c r="BG543" s="12"/>
      <c r="BH543" s="12"/>
    </row>
    <row r="544" spans="50:60" x14ac:dyDescent="0.3">
      <c r="AX544" s="12"/>
      <c r="AY544" s="12"/>
      <c r="AZ544" s="12"/>
      <c r="BA544" s="12"/>
      <c r="BB544" s="12"/>
      <c r="BC544" s="12"/>
      <c r="BD544" s="12"/>
      <c r="BE544" s="12"/>
      <c r="BF544" s="12"/>
      <c r="BG544" s="12"/>
      <c r="BH544" s="12"/>
    </row>
    <row r="545" spans="50:60" x14ac:dyDescent="0.3">
      <c r="AX545" s="12"/>
      <c r="AY545" s="12"/>
      <c r="AZ545" s="12"/>
      <c r="BA545" s="12"/>
      <c r="BB545" s="12"/>
      <c r="BC545" s="12"/>
      <c r="BD545" s="12"/>
      <c r="BE545" s="12"/>
      <c r="BF545" s="12"/>
      <c r="BG545" s="12"/>
      <c r="BH545" s="12"/>
    </row>
    <row r="546" spans="50:60" x14ac:dyDescent="0.3">
      <c r="AX546" s="12"/>
      <c r="AY546" s="12"/>
      <c r="AZ546" s="12"/>
      <c r="BA546" s="12"/>
      <c r="BB546" s="12"/>
      <c r="BC546" s="12"/>
      <c r="BD546" s="12"/>
      <c r="BE546" s="12"/>
      <c r="BF546" s="12"/>
      <c r="BG546" s="12"/>
      <c r="BH546" s="12"/>
    </row>
    <row r="547" spans="50:60" x14ac:dyDescent="0.3">
      <c r="AX547" s="12"/>
      <c r="AY547" s="12"/>
      <c r="AZ547" s="12"/>
      <c r="BA547" s="12"/>
      <c r="BB547" s="12"/>
      <c r="BC547" s="12"/>
      <c r="BD547" s="12"/>
      <c r="BE547" s="12"/>
      <c r="BF547" s="12"/>
      <c r="BG547" s="12"/>
      <c r="BH547" s="12"/>
    </row>
    <row r="548" spans="50:60" x14ac:dyDescent="0.3">
      <c r="AX548" s="12"/>
      <c r="AY548" s="12"/>
      <c r="AZ548" s="12"/>
      <c r="BA548" s="12"/>
      <c r="BB548" s="12"/>
      <c r="BC548" s="12"/>
      <c r="BD548" s="12"/>
      <c r="BE548" s="12"/>
      <c r="BF548" s="12"/>
      <c r="BG548" s="12"/>
      <c r="BH548" s="12"/>
    </row>
    <row r="549" spans="50:60" x14ac:dyDescent="0.3">
      <c r="AX549" s="12"/>
      <c r="AY549" s="12"/>
      <c r="AZ549" s="12"/>
      <c r="BA549" s="12"/>
      <c r="BB549" s="12"/>
      <c r="BC549" s="12"/>
      <c r="BD549" s="12"/>
      <c r="BE549" s="12"/>
      <c r="BF549" s="12"/>
      <c r="BG549" s="12"/>
      <c r="BH549" s="12"/>
    </row>
    <row r="550" spans="50:60" x14ac:dyDescent="0.3">
      <c r="AX550" s="12"/>
      <c r="AY550" s="12"/>
      <c r="AZ550" s="12"/>
      <c r="BA550" s="12"/>
      <c r="BB550" s="12"/>
      <c r="BC550" s="12"/>
      <c r="BD550" s="12"/>
      <c r="BE550" s="12"/>
      <c r="BF550" s="12"/>
      <c r="BG550" s="12"/>
      <c r="BH550" s="12"/>
    </row>
    <row r="551" spans="50:60" x14ac:dyDescent="0.3">
      <c r="AX551" s="12"/>
      <c r="AY551" s="12"/>
      <c r="AZ551" s="12"/>
      <c r="BA551" s="12"/>
      <c r="BB551" s="12"/>
      <c r="BC551" s="12"/>
      <c r="BD551" s="12"/>
      <c r="BE551" s="12"/>
      <c r="BF551" s="12"/>
      <c r="BG551" s="12"/>
      <c r="BH551" s="12"/>
    </row>
    <row r="552" spans="50:60" x14ac:dyDescent="0.3">
      <c r="AX552" s="12"/>
      <c r="AY552" s="12"/>
      <c r="AZ552" s="12"/>
      <c r="BA552" s="12"/>
      <c r="BB552" s="12"/>
      <c r="BC552" s="12"/>
      <c r="BD552" s="12"/>
      <c r="BE552" s="12"/>
      <c r="BF552" s="12"/>
      <c r="BG552" s="12"/>
      <c r="BH552" s="12"/>
    </row>
    <row r="553" spans="50:60" x14ac:dyDescent="0.3">
      <c r="AX553" s="12"/>
      <c r="AY553" s="12"/>
      <c r="AZ553" s="12"/>
      <c r="BA553" s="12"/>
      <c r="BB553" s="12"/>
      <c r="BC553" s="12"/>
      <c r="BD553" s="12"/>
      <c r="BE553" s="12"/>
      <c r="BF553" s="12"/>
      <c r="BG553" s="12"/>
      <c r="BH553" s="12"/>
    </row>
    <row r="554" spans="50:60" x14ac:dyDescent="0.3">
      <c r="AX554" s="12"/>
      <c r="AY554" s="12"/>
      <c r="AZ554" s="12"/>
      <c r="BA554" s="12"/>
      <c r="BB554" s="12"/>
      <c r="BC554" s="12"/>
      <c r="BD554" s="12"/>
      <c r="BE554" s="12"/>
      <c r="BF554" s="12"/>
      <c r="BG554" s="12"/>
      <c r="BH554" s="12"/>
    </row>
    <row r="555" spans="50:60" x14ac:dyDescent="0.3">
      <c r="AX555" s="12"/>
      <c r="AY555" s="12"/>
      <c r="AZ555" s="12"/>
      <c r="BA555" s="12"/>
      <c r="BB555" s="12"/>
      <c r="BC555" s="12"/>
      <c r="BD555" s="12"/>
      <c r="BE555" s="12"/>
      <c r="BF555" s="12"/>
      <c r="BG555" s="12"/>
      <c r="BH555" s="12"/>
    </row>
    <row r="556" spans="50:60" x14ac:dyDescent="0.3">
      <c r="AX556" s="12"/>
      <c r="AY556" s="12"/>
      <c r="AZ556" s="12"/>
      <c r="BA556" s="12"/>
      <c r="BB556" s="12"/>
      <c r="BC556" s="12"/>
      <c r="BD556" s="12"/>
      <c r="BE556" s="12"/>
      <c r="BF556" s="12"/>
      <c r="BG556" s="12"/>
      <c r="BH556" s="12"/>
    </row>
    <row r="557" spans="50:60" x14ac:dyDescent="0.3">
      <c r="AX557" s="12"/>
      <c r="AY557" s="12"/>
      <c r="AZ557" s="12"/>
      <c r="BA557" s="12"/>
      <c r="BB557" s="12"/>
      <c r="BC557" s="12"/>
      <c r="BD557" s="12"/>
      <c r="BE557" s="12"/>
      <c r="BF557" s="12"/>
      <c r="BG557" s="12"/>
      <c r="BH557" s="12"/>
    </row>
    <row r="558" spans="50:60" x14ac:dyDescent="0.3">
      <c r="AX558" s="12"/>
      <c r="AY558" s="12"/>
      <c r="AZ558" s="12"/>
      <c r="BA558" s="12"/>
      <c r="BB558" s="12"/>
      <c r="BC558" s="12"/>
      <c r="BD558" s="12"/>
      <c r="BE558" s="12"/>
      <c r="BF558" s="12"/>
      <c r="BG558" s="12"/>
      <c r="BH558" s="12"/>
    </row>
    <row r="559" spans="50:60" x14ac:dyDescent="0.3">
      <c r="AX559" s="12"/>
      <c r="AY559" s="12"/>
      <c r="AZ559" s="12"/>
      <c r="BA559" s="12"/>
      <c r="BB559" s="12"/>
      <c r="BC559" s="12"/>
      <c r="BD559" s="12"/>
      <c r="BE559" s="12"/>
      <c r="BF559" s="12"/>
      <c r="BG559" s="12"/>
      <c r="BH559" s="12"/>
    </row>
    <row r="560" spans="50:60" x14ac:dyDescent="0.3">
      <c r="AX560" s="12"/>
      <c r="AY560" s="12"/>
      <c r="AZ560" s="12"/>
      <c r="BA560" s="12"/>
      <c r="BB560" s="12"/>
      <c r="BC560" s="12"/>
      <c r="BD560" s="12"/>
      <c r="BE560" s="12"/>
      <c r="BF560" s="12"/>
      <c r="BG560" s="12"/>
      <c r="BH560" s="12"/>
    </row>
    <row r="561" spans="50:60" x14ac:dyDescent="0.3">
      <c r="AX561" s="12"/>
      <c r="AY561" s="12"/>
      <c r="AZ561" s="12"/>
      <c r="BA561" s="12"/>
      <c r="BB561" s="12"/>
      <c r="BC561" s="12"/>
      <c r="BD561" s="12"/>
      <c r="BE561" s="12"/>
      <c r="BF561" s="12"/>
      <c r="BG561" s="12"/>
      <c r="BH561" s="12"/>
    </row>
    <row r="562" spans="50:60" x14ac:dyDescent="0.3">
      <c r="AX562" s="12"/>
      <c r="AY562" s="12"/>
      <c r="AZ562" s="12"/>
      <c r="BA562" s="12"/>
      <c r="BB562" s="12"/>
      <c r="BC562" s="12"/>
      <c r="BD562" s="12"/>
      <c r="BE562" s="12"/>
      <c r="BF562" s="12"/>
      <c r="BG562" s="12"/>
      <c r="BH562" s="12"/>
    </row>
    <row r="563" spans="50:60" x14ac:dyDescent="0.3">
      <c r="AX563" s="12"/>
      <c r="AY563" s="12"/>
      <c r="AZ563" s="12"/>
      <c r="BA563" s="12"/>
      <c r="BB563" s="12"/>
      <c r="BC563" s="12"/>
      <c r="BD563" s="12"/>
      <c r="BE563" s="12"/>
      <c r="BF563" s="12"/>
      <c r="BG563" s="12"/>
      <c r="BH563" s="12"/>
    </row>
    <row r="564" spans="50:60" x14ac:dyDescent="0.3">
      <c r="AX564" s="12"/>
      <c r="AY564" s="12"/>
      <c r="AZ564" s="12"/>
      <c r="BA564" s="12"/>
      <c r="BB564" s="12"/>
      <c r="BC564" s="12"/>
      <c r="BD564" s="12"/>
      <c r="BE564" s="12"/>
      <c r="BF564" s="12"/>
      <c r="BG564" s="12"/>
      <c r="BH564" s="12"/>
    </row>
    <row r="565" spans="50:60" x14ac:dyDescent="0.3">
      <c r="AX565" s="12"/>
      <c r="AY565" s="12"/>
      <c r="AZ565" s="12"/>
      <c r="BA565" s="12"/>
      <c r="BB565" s="12"/>
      <c r="BC565" s="12"/>
      <c r="BD565" s="12"/>
      <c r="BE565" s="12"/>
      <c r="BF565" s="12"/>
      <c r="BG565" s="12"/>
      <c r="BH565" s="12"/>
    </row>
    <row r="566" spans="50:60" x14ac:dyDescent="0.3">
      <c r="AX566" s="12"/>
      <c r="AY566" s="12"/>
      <c r="AZ566" s="12"/>
      <c r="BA566" s="12"/>
      <c r="BB566" s="12"/>
      <c r="BC566" s="12"/>
      <c r="BD566" s="12"/>
      <c r="BE566" s="12"/>
      <c r="BF566" s="12"/>
      <c r="BG566" s="12"/>
      <c r="BH566" s="12"/>
    </row>
    <row r="567" spans="50:60" x14ac:dyDescent="0.3">
      <c r="AX567" s="12"/>
      <c r="AY567" s="12"/>
      <c r="AZ567" s="12"/>
      <c r="BA567" s="12"/>
      <c r="BB567" s="12"/>
      <c r="BC567" s="12"/>
      <c r="BD567" s="12"/>
      <c r="BE567" s="12"/>
      <c r="BF567" s="12"/>
      <c r="BG567" s="12"/>
      <c r="BH567" s="12"/>
    </row>
    <row r="568" spans="50:60" x14ac:dyDescent="0.3">
      <c r="AX568" s="12"/>
      <c r="AY568" s="12"/>
      <c r="AZ568" s="12"/>
      <c r="BA568" s="12"/>
      <c r="BB568" s="12"/>
      <c r="BC568" s="12"/>
      <c r="BD568" s="12"/>
      <c r="BE568" s="12"/>
      <c r="BF568" s="12"/>
      <c r="BG568" s="12"/>
      <c r="BH568" s="12"/>
    </row>
    <row r="569" spans="50:60" x14ac:dyDescent="0.3">
      <c r="AX569" s="12"/>
      <c r="AY569" s="12"/>
      <c r="AZ569" s="12"/>
      <c r="BA569" s="12"/>
      <c r="BB569" s="12"/>
      <c r="BC569" s="12"/>
      <c r="BD569" s="12"/>
      <c r="BE569" s="12"/>
      <c r="BF569" s="12"/>
      <c r="BG569" s="12"/>
      <c r="BH569" s="12"/>
    </row>
    <row r="570" spans="50:60" x14ac:dyDescent="0.3">
      <c r="AX570" s="12"/>
      <c r="AY570" s="12"/>
      <c r="AZ570" s="12"/>
      <c r="BA570" s="12"/>
      <c r="BB570" s="12"/>
      <c r="BC570" s="12"/>
      <c r="BD570" s="12"/>
      <c r="BE570" s="12"/>
      <c r="BF570" s="12"/>
      <c r="BG570" s="12"/>
      <c r="BH570" s="12"/>
    </row>
    <row r="571" spans="50:60" x14ac:dyDescent="0.3">
      <c r="AX571" s="12"/>
      <c r="AY571" s="12"/>
      <c r="AZ571" s="12"/>
      <c r="BA571" s="12"/>
      <c r="BB571" s="12"/>
      <c r="BC571" s="12"/>
      <c r="BD571" s="12"/>
      <c r="BE571" s="12"/>
      <c r="BF571" s="12"/>
      <c r="BG571" s="12"/>
      <c r="BH571" s="12"/>
    </row>
    <row r="572" spans="50:60" x14ac:dyDescent="0.3">
      <c r="AX572" s="12"/>
      <c r="AY572" s="12"/>
      <c r="AZ572" s="12"/>
      <c r="BA572" s="12"/>
      <c r="BB572" s="12"/>
      <c r="BC572" s="12"/>
      <c r="BD572" s="12"/>
      <c r="BE572" s="12"/>
      <c r="BF572" s="12"/>
      <c r="BG572" s="12"/>
      <c r="BH572" s="12"/>
    </row>
    <row r="573" spans="50:60" x14ac:dyDescent="0.3">
      <c r="AX573" s="12"/>
      <c r="AY573" s="12"/>
      <c r="AZ573" s="12"/>
      <c r="BA573" s="12"/>
      <c r="BB573" s="12"/>
      <c r="BC573" s="12"/>
      <c r="BD573" s="12"/>
      <c r="BE573" s="12"/>
      <c r="BF573" s="12"/>
      <c r="BG573" s="12"/>
      <c r="BH573" s="12"/>
    </row>
    <row r="574" spans="50:60" x14ac:dyDescent="0.3">
      <c r="AX574" s="12"/>
      <c r="AY574" s="12"/>
      <c r="AZ574" s="12"/>
      <c r="BA574" s="12"/>
      <c r="BB574" s="12"/>
      <c r="BC574" s="12"/>
      <c r="BD574" s="12"/>
      <c r="BE574" s="12"/>
      <c r="BF574" s="12"/>
      <c r="BG574" s="12"/>
      <c r="BH574" s="12"/>
    </row>
    <row r="575" spans="50:60" x14ac:dyDescent="0.3">
      <c r="AX575" s="12"/>
      <c r="AY575" s="12"/>
      <c r="AZ575" s="12"/>
      <c r="BA575" s="12"/>
      <c r="BB575" s="12"/>
      <c r="BC575" s="12"/>
      <c r="BD575" s="12"/>
      <c r="BE575" s="12"/>
      <c r="BF575" s="12"/>
      <c r="BG575" s="12"/>
      <c r="BH575" s="12"/>
    </row>
    <row r="576" spans="50:60" x14ac:dyDescent="0.3">
      <c r="AX576" s="12"/>
      <c r="AY576" s="12"/>
      <c r="AZ576" s="12"/>
      <c r="BA576" s="12"/>
      <c r="BB576" s="12"/>
      <c r="BC576" s="12"/>
      <c r="BD576" s="12"/>
      <c r="BE576" s="12"/>
      <c r="BF576" s="12"/>
      <c r="BG576" s="12"/>
      <c r="BH576" s="12"/>
    </row>
    <row r="577" spans="50:60" x14ac:dyDescent="0.3">
      <c r="AX577" s="12"/>
      <c r="AY577" s="12"/>
      <c r="AZ577" s="12"/>
      <c r="BA577" s="12"/>
      <c r="BB577" s="12"/>
      <c r="BC577" s="12"/>
      <c r="BD577" s="12"/>
      <c r="BE577" s="12"/>
      <c r="BF577" s="12"/>
      <c r="BG577" s="12"/>
      <c r="BH577" s="12"/>
    </row>
    <row r="578" spans="50:60" x14ac:dyDescent="0.3">
      <c r="AX578" s="12"/>
      <c r="AY578" s="12"/>
      <c r="AZ578" s="12"/>
      <c r="BA578" s="12"/>
      <c r="BB578" s="12"/>
      <c r="BC578" s="12"/>
      <c r="BD578" s="12"/>
      <c r="BE578" s="12"/>
      <c r="BF578" s="12"/>
      <c r="BG578" s="12"/>
      <c r="BH578" s="12"/>
    </row>
    <row r="579" spans="50:60" x14ac:dyDescent="0.3">
      <c r="AX579" s="12"/>
      <c r="AY579" s="12"/>
      <c r="AZ579" s="12"/>
      <c r="BA579" s="12"/>
      <c r="BB579" s="12"/>
      <c r="BC579" s="12"/>
      <c r="BD579" s="12"/>
      <c r="BE579" s="12"/>
      <c r="BF579" s="12"/>
      <c r="BG579" s="12"/>
      <c r="BH579" s="12"/>
    </row>
    <row r="580" spans="50:60" x14ac:dyDescent="0.3">
      <c r="AX580" s="12"/>
      <c r="AY580" s="12"/>
      <c r="AZ580" s="12"/>
      <c r="BA580" s="12"/>
      <c r="BB580" s="12"/>
      <c r="BC580" s="12"/>
      <c r="BD580" s="12"/>
      <c r="BE580" s="12"/>
      <c r="BF580" s="12"/>
      <c r="BG580" s="12"/>
      <c r="BH580" s="12"/>
    </row>
    <row r="581" spans="50:60" x14ac:dyDescent="0.3">
      <c r="AX581" s="12"/>
      <c r="AY581" s="12"/>
      <c r="AZ581" s="12"/>
      <c r="BA581" s="12"/>
      <c r="BB581" s="12"/>
      <c r="BC581" s="12"/>
      <c r="BD581" s="12"/>
      <c r="BE581" s="12"/>
      <c r="BF581" s="12"/>
      <c r="BG581" s="12"/>
      <c r="BH581" s="12"/>
    </row>
    <row r="582" spans="50:60" x14ac:dyDescent="0.3">
      <c r="AX582" s="12"/>
      <c r="AY582" s="12"/>
      <c r="AZ582" s="12"/>
      <c r="BA582" s="12"/>
      <c r="BB582" s="12"/>
      <c r="BC582" s="12"/>
      <c r="BD582" s="12"/>
      <c r="BE582" s="12"/>
      <c r="BF582" s="12"/>
      <c r="BG582" s="12"/>
      <c r="BH582" s="12"/>
    </row>
    <row r="583" spans="50:60" x14ac:dyDescent="0.3">
      <c r="AX583" s="12"/>
      <c r="AY583" s="12"/>
      <c r="AZ583" s="12"/>
      <c r="BA583" s="12"/>
      <c r="BB583" s="12"/>
      <c r="BC583" s="12"/>
      <c r="BD583" s="12"/>
      <c r="BE583" s="12"/>
      <c r="BF583" s="12"/>
      <c r="BG583" s="12"/>
      <c r="BH583" s="12"/>
    </row>
    <row r="584" spans="50:60" x14ac:dyDescent="0.3">
      <c r="AX584" s="12"/>
      <c r="AY584" s="12"/>
      <c r="AZ584" s="12"/>
      <c r="BA584" s="12"/>
      <c r="BB584" s="12"/>
      <c r="BC584" s="12"/>
      <c r="BD584" s="12"/>
      <c r="BE584" s="12"/>
      <c r="BF584" s="12"/>
      <c r="BG584" s="12"/>
      <c r="BH584" s="12"/>
    </row>
  </sheetData>
  <printOptions horizontalCentered="1" verticalCentered="1"/>
  <pageMargins left="0.7" right="0.7" top="3" bottom="3" header="0.3" footer="2"/>
  <pageSetup scale="1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Yearly Sales</vt:lpstr>
      <vt:lpstr>Sales by Account</vt:lpstr>
      <vt:lpstr>Top 5 Performers by Acc Type</vt:lpstr>
      <vt:lpstr>Avg 5YR CAGR by Account Type</vt:lpstr>
      <vt:lpstr>Avg 5yr CAGR by Region</vt:lpstr>
      <vt:lpstr>Sales_Data</vt:lpstr>
      <vt:lpstr>10 Sales by Account and Year</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Harshitha Polsani</cp:lastModifiedBy>
  <cp:revision/>
  <cp:lastPrinted>2024-03-15T07:46:02Z</cp:lastPrinted>
  <dcterms:created xsi:type="dcterms:W3CDTF">2022-01-18T02:47:06Z</dcterms:created>
  <dcterms:modified xsi:type="dcterms:W3CDTF">2024-03-16T19:28:28Z</dcterms:modified>
  <cp:category/>
  <cp:contentStatus/>
</cp:coreProperties>
</file>