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\Desktop\DA WD 10\3.Conditional\"/>
    </mc:Choice>
  </mc:AlternateContent>
  <bookViews>
    <workbookView xWindow="0" yWindow="0" windowWidth="20490" windowHeight="7650" activeTab="2"/>
  </bookViews>
  <sheets>
    <sheet name="1. Conditional" sheetId="2" r:id="rId1"/>
    <sheet name="2. Handling Null and Duplicate" sheetId="5" r:id="rId2"/>
    <sheet name="Sheet1" sheetId="6" r:id="rId3"/>
  </sheets>
  <definedNames>
    <definedName name="_xlnm._FilterDatabase" localSheetId="0" hidden="1">'1. Conditional'!$E$6:$L$13</definedName>
    <definedName name="_xlnm._FilterDatabase" localSheetId="1" hidden="1">'2. Handling Null and Duplicate'!$B$37:$E$37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8" i="6"/>
  <c r="W9" i="6"/>
  <c r="W10" i="6"/>
  <c r="U3" i="6"/>
  <c r="U10" i="6"/>
  <c r="U4" i="6"/>
  <c r="U5" i="6"/>
  <c r="U6" i="6"/>
  <c r="U7" i="6"/>
  <c r="U8" i="6"/>
  <c r="U9" i="6"/>
  <c r="T4" i="6"/>
  <c r="T5" i="6"/>
  <c r="T6" i="6"/>
  <c r="T7" i="6"/>
  <c r="T8" i="6"/>
  <c r="T9" i="6"/>
  <c r="T10" i="6"/>
  <c r="T3" i="6"/>
  <c r="S3" i="6"/>
  <c r="S4" i="6"/>
  <c r="S5" i="6"/>
  <c r="S6" i="6"/>
  <c r="S7" i="6"/>
  <c r="S8" i="6"/>
  <c r="S9" i="6"/>
  <c r="S10" i="6"/>
  <c r="R4" i="6"/>
  <c r="R5" i="6"/>
  <c r="R6" i="6"/>
  <c r="R7" i="6"/>
  <c r="R8" i="6"/>
  <c r="R9" i="6"/>
  <c r="R10" i="6"/>
  <c r="R3" i="6"/>
  <c r="E75" i="5"/>
  <c r="G6" i="5"/>
  <c r="F4" i="5"/>
  <c r="F5" i="5"/>
  <c r="F6" i="5"/>
  <c r="F7" i="5"/>
  <c r="F8" i="5"/>
  <c r="F9" i="5"/>
  <c r="F10" i="5"/>
  <c r="F11" i="5"/>
  <c r="F12" i="5"/>
  <c r="F13" i="5"/>
  <c r="G4" i="5"/>
  <c r="G5" i="5"/>
  <c r="G7" i="5"/>
  <c r="G8" i="5"/>
  <c r="G9" i="5"/>
  <c r="G11" i="5"/>
  <c r="G13" i="5"/>
  <c r="A4" i="5"/>
  <c r="G10" i="5" l="1"/>
  <c r="G12" i="5"/>
  <c r="L5" i="6"/>
  <c r="L6" i="6"/>
  <c r="L7" i="6"/>
  <c r="L8" i="6"/>
  <c r="L9" i="6"/>
  <c r="L10" i="6"/>
  <c r="L11" i="6"/>
  <c r="L4" i="6"/>
  <c r="K4" i="6"/>
  <c r="J4" i="6"/>
  <c r="F65" i="5"/>
  <c r="H65" i="5"/>
  <c r="F66" i="5"/>
  <c r="F67" i="5"/>
  <c r="F68" i="5"/>
  <c r="F69" i="5"/>
  <c r="F70" i="5"/>
  <c r="F71" i="5"/>
  <c r="F72" i="5"/>
  <c r="D76" i="5"/>
  <c r="X7" i="2" l="1"/>
  <c r="K5" i="6"/>
  <c r="K6" i="6"/>
  <c r="K7" i="6"/>
  <c r="K8" i="6"/>
  <c r="K9" i="6"/>
  <c r="K10" i="6"/>
  <c r="K11" i="6"/>
  <c r="I4" i="6"/>
  <c r="J5" i="6"/>
  <c r="J6" i="6"/>
  <c r="J7" i="6"/>
  <c r="J8" i="6"/>
  <c r="J9" i="6"/>
  <c r="J10" i="6"/>
  <c r="J11" i="6"/>
  <c r="I5" i="6"/>
  <c r="I6" i="6"/>
  <c r="I7" i="6"/>
  <c r="I8" i="6"/>
  <c r="I9" i="6"/>
  <c r="I10" i="6"/>
  <c r="I11" i="6"/>
  <c r="H10" i="6"/>
  <c r="H5" i="6"/>
  <c r="H6" i="6"/>
  <c r="H7" i="6"/>
  <c r="H8" i="6"/>
  <c r="H9" i="6"/>
  <c r="H11" i="6"/>
  <c r="H4" i="6"/>
  <c r="G5" i="6"/>
  <c r="G6" i="6"/>
  <c r="G7" i="6"/>
  <c r="G8" i="6"/>
  <c r="G9" i="6"/>
  <c r="G10" i="6"/>
  <c r="G11" i="6"/>
  <c r="G4" i="6"/>
  <c r="F5" i="6"/>
  <c r="F6" i="6"/>
  <c r="F7" i="6"/>
  <c r="F8" i="6"/>
  <c r="F9" i="6"/>
  <c r="F10" i="6"/>
  <c r="F11" i="6"/>
  <c r="F4" i="6"/>
  <c r="H50" i="5" l="1"/>
  <c r="H51" i="5"/>
  <c r="H52" i="5"/>
  <c r="H53" i="5"/>
  <c r="H54" i="5"/>
  <c r="H55" i="5"/>
  <c r="H56" i="5"/>
  <c r="H57" i="5"/>
  <c r="H58" i="5"/>
  <c r="H59" i="5"/>
  <c r="G51" i="5"/>
  <c r="G52" i="5"/>
  <c r="G53" i="5"/>
  <c r="G54" i="5"/>
  <c r="G55" i="5"/>
  <c r="G56" i="5"/>
  <c r="G57" i="5"/>
  <c r="G58" i="5"/>
  <c r="G59" i="5"/>
  <c r="G50" i="5"/>
  <c r="F51" i="5"/>
  <c r="F52" i="5"/>
  <c r="F53" i="5"/>
  <c r="F54" i="5"/>
  <c r="F55" i="5"/>
  <c r="F56" i="5"/>
  <c r="F57" i="5"/>
  <c r="F58" i="5"/>
  <c r="F59" i="5"/>
  <c r="F50" i="5"/>
  <c r="C61" i="5"/>
  <c r="E5" i="6" l="1"/>
  <c r="E6" i="6"/>
  <c r="E7" i="6"/>
  <c r="E8" i="6"/>
  <c r="E9" i="6"/>
  <c r="E10" i="6"/>
  <c r="E11" i="6"/>
  <c r="E4" i="6"/>
  <c r="X12" i="2" l="1"/>
  <c r="X8" i="2"/>
  <c r="X9" i="2"/>
  <c r="X10" i="2"/>
  <c r="X11" i="2"/>
  <c r="X13" i="2"/>
  <c r="X14" i="2"/>
  <c r="A7" i="2" l="1"/>
  <c r="A8" i="2"/>
  <c r="A9" i="2"/>
  <c r="A10" i="2"/>
  <c r="A11" i="2"/>
  <c r="A12" i="2"/>
  <c r="A13" i="2"/>
  <c r="A6" i="2"/>
  <c r="H13" i="2"/>
  <c r="G13" i="2" l="1"/>
  <c r="M13" i="2"/>
  <c r="D13" i="2"/>
  <c r="L13" i="2"/>
  <c r="C13" i="2"/>
  <c r="G65" i="5" l="1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D74" i="5"/>
  <c r="D75" i="5"/>
  <c r="G6" i="2" l="1"/>
  <c r="H6" i="2"/>
  <c r="D6" i="2"/>
  <c r="M6" i="2"/>
  <c r="L6" i="2"/>
  <c r="C6" i="2"/>
  <c r="C7" i="2"/>
  <c r="D7" i="2"/>
  <c r="H7" i="2"/>
  <c r="G7" i="2"/>
  <c r="L7" i="2"/>
  <c r="M7" i="2"/>
  <c r="D8" i="2"/>
  <c r="H8" i="2"/>
  <c r="L8" i="2"/>
  <c r="G8" i="2"/>
  <c r="M8" i="2"/>
  <c r="C8" i="2"/>
  <c r="C9" i="2"/>
  <c r="G9" i="2"/>
  <c r="D9" i="2"/>
  <c r="L9" i="2"/>
  <c r="M9" i="2"/>
  <c r="H9" i="2"/>
  <c r="M10" i="2"/>
  <c r="D10" i="2"/>
  <c r="L10" i="2"/>
  <c r="H10" i="2"/>
  <c r="C10" i="2"/>
  <c r="G10" i="2"/>
  <c r="G11" i="2"/>
  <c r="L11" i="2"/>
  <c r="M11" i="2"/>
  <c r="D11" i="2"/>
  <c r="C11" i="2"/>
  <c r="H11" i="2"/>
  <c r="M12" i="2"/>
  <c r="G12" i="2"/>
  <c r="H12" i="2"/>
  <c r="L12" i="2"/>
  <c r="C12" i="2"/>
  <c r="D12" i="2"/>
  <c r="I6" i="2"/>
  <c r="K6" i="2" s="1"/>
  <c r="I11" i="2"/>
  <c r="K11" i="2" s="1"/>
  <c r="J11" i="2"/>
  <c r="I12" i="2"/>
  <c r="K12" i="2"/>
  <c r="J12" i="2"/>
  <c r="J6" i="2"/>
  <c r="I7" i="2"/>
  <c r="K7" i="2"/>
  <c r="J7" i="2"/>
  <c r="J8" i="2"/>
  <c r="I8" i="2"/>
  <c r="K8" i="2"/>
  <c r="I9" i="2"/>
  <c r="K9" i="2" s="1"/>
  <c r="J9" i="2"/>
  <c r="J10" i="2"/>
  <c r="I10" i="2"/>
  <c r="K10" i="2" s="1"/>
</calcChain>
</file>

<file path=xl/sharedStrings.xml><?xml version="1.0" encoding="utf-8"?>
<sst xmlns="http://schemas.openxmlformats.org/spreadsheetml/2006/main" count="226" uniqueCount="73">
  <si>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</si>
  <si>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</si>
  <si>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</si>
  <si>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</si>
  <si>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</si>
  <si>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</si>
  <si>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</si>
  <si>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</si>
  <si>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</si>
  <si>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</si>
  <si>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</si>
  <si>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</si>
  <si>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</si>
  <si>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</si>
  <si>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Manish Kumar</t>
  </si>
  <si>
    <t>Mani Jha</t>
  </si>
  <si>
    <t>Abhi Bajpai</t>
  </si>
  <si>
    <t>Anubhav Singh</t>
  </si>
  <si>
    <t>Pranav Singh</t>
  </si>
  <si>
    <t>Anshul Srivastava</t>
  </si>
  <si>
    <t>First Name</t>
  </si>
  <si>
    <t>Last Name</t>
  </si>
  <si>
    <t>Jha</t>
  </si>
  <si>
    <t>Remove Duplicate | All Columns</t>
  </si>
  <si>
    <t>Remove Duplicate | Single Column</t>
  </si>
  <si>
    <t>Mani Ram</t>
  </si>
  <si>
    <t>Handling Missing Data | Filters in Data</t>
  </si>
  <si>
    <t>ISBLANK</t>
  </si>
  <si>
    <t>IsBlank last_name</t>
  </si>
  <si>
    <t>Processed last_name</t>
  </si>
  <si>
    <t>Processed age</t>
  </si>
  <si>
    <t>IF with ISBLANK</t>
  </si>
  <si>
    <t>Salary</t>
  </si>
  <si>
    <t>Average</t>
  </si>
  <si>
    <t>Sum</t>
  </si>
  <si>
    <t>Round(Average)</t>
  </si>
  <si>
    <t xml:space="preserve">Fill Average </t>
  </si>
  <si>
    <t>Fill Round Average</t>
  </si>
  <si>
    <t>if(isblank)</t>
  </si>
  <si>
    <t>New Salary</t>
  </si>
  <si>
    <t>substitute</t>
  </si>
  <si>
    <t>Fill Missing Values</t>
  </si>
  <si>
    <t>Work Exp.</t>
  </si>
  <si>
    <t>IsNumeric</t>
  </si>
  <si>
    <t>ninty</t>
  </si>
  <si>
    <t>-</t>
  </si>
  <si>
    <t>Final Eligibility</t>
  </si>
  <si>
    <t>IsNumber</t>
  </si>
  <si>
    <t>Harsh</t>
  </si>
  <si>
    <t>Is_Number</t>
  </si>
  <si>
    <t>Harsh Singh</t>
  </si>
  <si>
    <t>Singh</t>
  </si>
  <si>
    <t>Kumar</t>
  </si>
  <si>
    <t>Ram</t>
  </si>
  <si>
    <t>Bajpai</t>
  </si>
  <si>
    <t>Srivastava</t>
  </si>
  <si>
    <t>Eligible|Not Eligible</t>
  </si>
  <si>
    <t>Fixed Age</t>
  </si>
  <si>
    <t>Eligible|Not Eligible|Invalid (Using Isnumber) (&gt;=18)</t>
  </si>
  <si>
    <t>18 to 100 Eligible</t>
  </si>
  <si>
    <t>0 to 18 Minor</t>
  </si>
  <si>
    <t>Else is Invalid</t>
  </si>
  <si>
    <t>AND()</t>
  </si>
  <si>
    <t>Eligible|Minor|Invalid</t>
  </si>
  <si>
    <t>OR()</t>
  </si>
  <si>
    <t>Eligible, Minor, Not Valid, Not a number</t>
  </si>
  <si>
    <t>Fixed Last Name</t>
  </si>
  <si>
    <t>If</t>
  </si>
  <si>
    <t>El, NE, Minor</t>
  </si>
  <si>
    <t>infinty</t>
  </si>
  <si>
    <t>"-infinity"</t>
  </si>
  <si>
    <t>night</t>
  </si>
  <si>
    <t>NAN, EL, NE,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</si>
</sst>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3" fontId="0" fillId="0" borderId="1" xfId="0" applyNumberFormat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15"/>
  <sheetViews>
    <sheetView topLeftCell="D4" zoomScale="176" workbookViewId="0">
      <selection activeCell="E5" sqref="E5:F13"/>
    </sheetView>
  </sheetViews>
  <sheetFormatPr defaultColWidth="11" defaultRowHeight="15.75" x14ac:dyDescent="0.25"/>
  <cols>
    <col min="1" max="1" width="9.875" customWidth="1"/>
    <col min="2" max="2" width="9.625" customWidth="1"/>
    <col min="3" max="3" width="19.5" customWidth="1"/>
    <col min="8" max="8" width="12.625" customWidth="1"/>
    <col min="9" max="9" width="9.125" customWidth="1"/>
    <col min="10" max="10" width="9.375" customWidth="1"/>
    <col min="11" max="11" width="9.625" customWidth="1"/>
    <col min="12" max="12" width="18.625" customWidth="1"/>
    <col min="24" max="24" width="51.625" customWidth="1"/>
  </cols>
  <sheetData>
    <row r="5" spans="1:24" x14ac:dyDescent="0.25">
      <c r="D5" s="2" t="s">
        <v>49</v>
      </c>
      <c r="E5" s="4" t="s">
        <v>5</v>
      </c>
      <c r="F5" s="4" t="s">
        <v>6</v>
      </c>
      <c r="G5" s="4" t="s">
        <v>1</v>
      </c>
      <c r="H5" s="4" t="s">
        <v>43</v>
      </c>
      <c r="I5" s="4" t="s">
        <v>2</v>
      </c>
      <c r="J5" s="4" t="s">
        <v>3</v>
      </c>
      <c r="K5" s="4" t="s">
        <v>4</v>
      </c>
      <c r="L5" s="6" t="s">
        <v>46</v>
      </c>
      <c r="M5" s="6" t="s">
        <v>47</v>
      </c>
    </row>
    <row r="6" spans="1:24" x14ac:dyDescent="0.25">
      <c r="A6" t="b">
        <f>OR(F6&gt;100,F6&lt;0)</f>
        <v>0</v>
      </c>
      <c r="C6" t="str">
        <f>IF(AND(F6&lt;=100,F6&gt;=18),"Eligible",IF(AND(F6&gt;=0,F6&lt;18),"Not Eligible","InvalidAge"))</f>
        <v>Eligible</v>
      </c>
      <c r="D6" s="1" t="b">
        <f>ISNUMBER(F6)</f>
        <v>1</v>
      </c>
      <c r="E6" s="1" t="s">
        <v>48</v>
      </c>
      <c r="F6" s="1">
        <v>25</v>
      </c>
      <c r="G6" s="1" t="str">
        <f>IF(F6&gt;=18,"Eligible","Not Eligible")</f>
        <v>Eligible</v>
      </c>
      <c r="H6" s="1" t="str">
        <f>IF(ISNUMBER(F6), IF(F6&gt;=18, "Eligible", "Not Eligible"), "Invalid Age")</f>
        <v>Eligible</v>
      </c>
      <c r="I6" s="1" t="b">
        <f t="shared" ref="I6:I12" si="0">AND(F6&gt;0, F6&lt;110)</f>
        <v>1</v>
      </c>
      <c r="J6" s="1" t="b">
        <f t="shared" ref="J6:J12" si="1">OR(F6&gt;0, F6&lt;110)</f>
        <v>1</v>
      </c>
      <c r="K6" s="1" t="b">
        <f>NOT(I6=TRUE)</f>
        <v>0</v>
      </c>
      <c r="L6" s="1" t="str">
        <f>IF(ISNUMBER(F6), IF(AND(F6&gt;=18, F6&lt;=120), "Eligible", "Not Eligible"), "Invalid Age")</f>
        <v>Eligible</v>
      </c>
      <c r="M6" t="b">
        <f>ISNUMBER(F6)</f>
        <v>1</v>
      </c>
    </row>
    <row r="7" spans="1:24" x14ac:dyDescent="0.25">
      <c r="A7" t="b">
        <f t="shared" ref="A7:A13" si="2">OR(F7&gt;100,F7&lt;0)</f>
        <v>0</v>
      </c>
      <c r="C7" t="str">
        <f>IF(AND(F7&lt;=100,F7&gt;=18),"Eligible",IF(AND(F7&gt;=0,F7&lt;18),"Not Eligible","InvalidAge"))</f>
        <v>Not Eligible</v>
      </c>
      <c r="D7" s="1" t="b">
        <f t="shared" ref="D7:D13" si="3">ISNUMBER(F7)</f>
        <v>1</v>
      </c>
      <c r="E7" s="1" t="s">
        <v>7</v>
      </c>
      <c r="F7" s="1">
        <v>14</v>
      </c>
      <c r="G7" s="1" t="str">
        <f t="shared" ref="G7:G13" si="4">IF(F7&gt;=18,"Eligible","Not Eligible")</f>
        <v>Not Eligible</v>
      </c>
      <c r="H7" s="1" t="str">
        <f t="shared" ref="H7:H13" si="5">IF(ISNUMBER(F7), IF(F7&gt;=18, "Eligible", "Not Eligible"), "Invalid Age")</f>
        <v>Not Eligible</v>
      </c>
      <c r="I7" s="1" t="b">
        <f t="shared" si="0"/>
        <v>1</v>
      </c>
      <c r="J7" s="1" t="b">
        <f t="shared" si="1"/>
        <v>1</v>
      </c>
      <c r="K7" s="1" t="b">
        <f t="shared" ref="K7:K12" si="6">NOT(I7=TRUE)</f>
        <v>0</v>
      </c>
      <c r="L7" s="1" t="str">
        <f t="shared" ref="L7:L13" si="7">IF(ISNUMBER(F7), IF(AND(F7&gt;=18, F7&lt;=120), "Eligible", "Not Eligible"), "Invalid Age")</f>
        <v>Not Eligible</v>
      </c>
      <c r="M7" t="b">
        <f t="shared" ref="M7:M13" si="8">ISNUMBER(F7)</f>
        <v>1</v>
      </c>
      <c r="W7" s="1">
        <v>25</v>
      </c>
      <c r="X7" s="1" t="str">
        <f>IF(ISNUMBER(W7),IF(OR(W7&gt;100,W7&lt;0),"Not Valid",IF(AND(W7&gt;=0,W7&lt;18),"Not Eligible","Eligible")),"NAN")</f>
        <v>Eligible</v>
      </c>
    </row>
    <row r="8" spans="1:24" x14ac:dyDescent="0.25">
      <c r="A8" t="b">
        <f t="shared" si="2"/>
        <v>0</v>
      </c>
      <c r="C8" t="str">
        <f t="shared" ref="C8:C13" si="9">IF(AND(F8&lt;=100,F8&gt;=18),"Eligible",IF(AND(F8&gt;=0,F8&lt;18),"Not Eligible","InvalidAge"))</f>
        <v>Eligible</v>
      </c>
      <c r="D8" s="1" t="b">
        <f t="shared" si="3"/>
        <v>1</v>
      </c>
      <c r="E8" s="1" t="s">
        <v>8</v>
      </c>
      <c r="F8" s="1">
        <v>18</v>
      </c>
      <c r="G8" s="1" t="str">
        <f t="shared" si="4"/>
        <v>Eligible</v>
      </c>
      <c r="H8" s="1" t="str">
        <f t="shared" si="5"/>
        <v>Eligible</v>
      </c>
      <c r="I8" s="1" t="b">
        <f t="shared" si="0"/>
        <v>1</v>
      </c>
      <c r="J8" s="1" t="b">
        <f t="shared" si="1"/>
        <v>1</v>
      </c>
      <c r="K8" s="1" t="b">
        <f t="shared" si="6"/>
        <v>0</v>
      </c>
      <c r="L8" s="1" t="str">
        <f t="shared" si="7"/>
        <v>Eligible</v>
      </c>
      <c r="M8" t="b">
        <f t="shared" si="8"/>
        <v>1</v>
      </c>
      <c r="W8" s="1">
        <v>14</v>
      </c>
      <c r="X8" s="1" t="str">
        <f t="shared" ref="X8:X14" si="10">IF(ISNUMBER(W8),IF(OR(W8&gt;100,W8&lt;0),"Not Valid",IF(AND(W8&gt;=0,W8&lt;18),"Not Eligible","Eligible")),"NAN")</f>
        <v>Not Eligible</v>
      </c>
    </row>
    <row r="9" spans="1:24" x14ac:dyDescent="0.25">
      <c r="A9" t="b">
        <f t="shared" si="2"/>
        <v>0</v>
      </c>
      <c r="C9" t="str">
        <f t="shared" si="9"/>
        <v>Not Eligible</v>
      </c>
      <c r="D9" s="1" t="b">
        <f t="shared" si="3"/>
        <v>1</v>
      </c>
      <c r="E9" s="1" t="s">
        <v>9</v>
      </c>
      <c r="F9" s="1">
        <v>17</v>
      </c>
      <c r="G9" s="1" t="str">
        <f t="shared" si="4"/>
        <v>Not Eligible</v>
      </c>
      <c r="H9" s="1" t="str">
        <f t="shared" si="5"/>
        <v>Not Eligible</v>
      </c>
      <c r="I9" s="1" t="b">
        <f t="shared" si="0"/>
        <v>1</v>
      </c>
      <c r="J9" s="1" t="b">
        <f t="shared" si="1"/>
        <v>1</v>
      </c>
      <c r="K9" s="1" t="b">
        <f t="shared" si="6"/>
        <v>0</v>
      </c>
      <c r="L9" s="1" t="str">
        <f t="shared" si="7"/>
        <v>Not Eligible</v>
      </c>
      <c r="M9" t="b">
        <f t="shared" si="8"/>
        <v>1</v>
      </c>
      <c r="W9" s="1">
        <v>18</v>
      </c>
      <c r="X9" s="1" t="str">
        <f t="shared" si="10"/>
        <v>Eligible</v>
      </c>
    </row>
    <row r="10" spans="1:24" x14ac:dyDescent="0.25">
      <c r="A10" t="b">
        <f t="shared" si="2"/>
        <v>0</v>
      </c>
      <c r="C10" t="str">
        <f t="shared" si="9"/>
        <v>Not Eligible</v>
      </c>
      <c r="D10" s="1" t="b">
        <f t="shared" si="3"/>
        <v>1</v>
      </c>
      <c r="E10" s="1" t="s">
        <v>10</v>
      </c>
      <c r="F10" s="1">
        <v>16</v>
      </c>
      <c r="G10" s="1" t="str">
        <f t="shared" si="4"/>
        <v>Not Eligible</v>
      </c>
      <c r="H10" s="1" t="str">
        <f t="shared" si="5"/>
        <v>Not Eligible</v>
      </c>
      <c r="I10" s="1" t="b">
        <f t="shared" si="0"/>
        <v>1</v>
      </c>
      <c r="J10" s="1" t="b">
        <f t="shared" si="1"/>
        <v>1</v>
      </c>
      <c r="K10" s="1" t="b">
        <f t="shared" si="6"/>
        <v>0</v>
      </c>
      <c r="L10" s="1" t="str">
        <f t="shared" si="7"/>
        <v>Not Eligible</v>
      </c>
      <c r="M10" t="b">
        <f t="shared" si="8"/>
        <v>1</v>
      </c>
      <c r="W10" s="1">
        <v>17</v>
      </c>
      <c r="X10" s="1" t="str">
        <f t="shared" si="10"/>
        <v>Not Eligible</v>
      </c>
    </row>
    <row r="11" spans="1:24" x14ac:dyDescent="0.25">
      <c r="A11" t="b">
        <f t="shared" si="2"/>
        <v>0</v>
      </c>
      <c r="C11" t="str">
        <f t="shared" si="9"/>
        <v>Eligible</v>
      </c>
      <c r="D11" s="1" t="b">
        <f t="shared" si="3"/>
        <v>1</v>
      </c>
      <c r="E11" s="1" t="s">
        <v>11</v>
      </c>
      <c r="F11" s="1">
        <v>22</v>
      </c>
      <c r="G11" s="1" t="str">
        <f t="shared" si="4"/>
        <v>Eligible</v>
      </c>
      <c r="H11" s="1" t="str">
        <f t="shared" si="5"/>
        <v>Eligible</v>
      </c>
      <c r="I11" s="1" t="b">
        <f t="shared" si="0"/>
        <v>1</v>
      </c>
      <c r="J11" s="1" t="b">
        <f t="shared" si="1"/>
        <v>1</v>
      </c>
      <c r="K11" s="1" t="b">
        <f t="shared" si="6"/>
        <v>0</v>
      </c>
      <c r="L11" s="1" t="str">
        <f t="shared" si="7"/>
        <v>Eligible</v>
      </c>
      <c r="M11" t="b">
        <f t="shared" si="8"/>
        <v>1</v>
      </c>
      <c r="W11" s="1">
        <v>16</v>
      </c>
      <c r="X11" s="1" t="str">
        <f t="shared" si="10"/>
        <v>Not Eligible</v>
      </c>
    </row>
    <row r="12" spans="1:24" x14ac:dyDescent="0.25">
      <c r="A12" t="b">
        <f t="shared" si="2"/>
        <v>1</v>
      </c>
      <c r="C12" t="str">
        <f t="shared" si="9"/>
        <v>InvalidAge</v>
      </c>
      <c r="D12" s="1" t="b">
        <f t="shared" si="3"/>
        <v>1</v>
      </c>
      <c r="E12" s="1" t="s">
        <v>12</v>
      </c>
      <c r="F12" s="1">
        <v>130</v>
      </c>
      <c r="G12" s="1" t="str">
        <f t="shared" si="4"/>
        <v>Eligible</v>
      </c>
      <c r="H12" s="1" t="str">
        <f t="shared" si="5"/>
        <v>Eligible</v>
      </c>
      <c r="I12" s="1" t="b">
        <f t="shared" si="0"/>
        <v>0</v>
      </c>
      <c r="J12" s="1" t="b">
        <f t="shared" si="1"/>
        <v>1</v>
      </c>
      <c r="K12" s="1" t="b">
        <f t="shared" si="6"/>
        <v>1</v>
      </c>
      <c r="L12" s="1" t="str">
        <f t="shared" si="7"/>
        <v>Not Eligible</v>
      </c>
      <c r="M12" t="b">
        <f t="shared" si="8"/>
        <v>1</v>
      </c>
      <c r="W12" s="1">
        <v>22</v>
      </c>
      <c r="X12" s="1" t="str">
        <f>IF(ISNUMBER(W12),IF(OR(W12&gt;100,W12&lt;0),"Not YValid",IF(AND(W12&gt;=0,W12&lt;18),"Not Eligible","Eligible")),"NAN")</f>
        <v>Eligible</v>
      </c>
    </row>
    <row r="13" spans="1:24" x14ac:dyDescent="0.25">
      <c r="A13" t="b">
        <f t="shared" si="2"/>
        <v>1</v>
      </c>
      <c r="C13" t="str">
        <f t="shared" si="9"/>
        <v>InvalidAge</v>
      </c>
      <c r="D13" s="1" t="b">
        <f t="shared" si="3"/>
        <v>0</v>
      </c>
      <c r="E13" s="1" t="s">
        <v>13</v>
      </c>
      <c r="F13" s="1" t="s">
        <v>44</v>
      </c>
      <c r="G13" s="1" t="str">
        <f t="shared" si="4"/>
        <v>Eligible</v>
      </c>
      <c r="H13" s="1" t="str">
        <f t="shared" si="5"/>
        <v>Invalid Age</v>
      </c>
      <c r="I13" s="1" t="s">
        <v>45</v>
      </c>
      <c r="J13" s="1" t="s">
        <v>45</v>
      </c>
      <c r="K13" s="1" t="s">
        <v>45</v>
      </c>
      <c r="L13" s="1" t="str">
        <f t="shared" si="7"/>
        <v>Invalid Age</v>
      </c>
      <c r="M13" t="b">
        <f t="shared" si="8"/>
        <v>0</v>
      </c>
      <c r="W13" s="1">
        <v>130</v>
      </c>
      <c r="X13" s="1" t="str">
        <f t="shared" si="10"/>
        <v>Not Valid</v>
      </c>
    </row>
    <row r="14" spans="1:24" x14ac:dyDescent="0.25">
      <c r="W14" s="1" t="s">
        <v>44</v>
      </c>
      <c r="X14" s="1" t="str">
        <f t="shared" si="10"/>
        <v>NAN</v>
      </c>
    </row>
    <row r="15" spans="1:24" x14ac:dyDescent="0.25">
      <c r="X15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6"/>
  <sheetViews>
    <sheetView topLeftCell="A49" zoomScale="173" workbookViewId="0">
      <selection activeCell="E75" sqref="E75"/>
    </sheetView>
  </sheetViews>
  <sheetFormatPr defaultColWidth="11" defaultRowHeight="15.75" x14ac:dyDescent="0.25"/>
  <cols>
    <col min="2" max="2" width="18.125" customWidth="1"/>
    <col min="5" max="5" width="13.625" customWidth="1"/>
    <col min="6" max="6" width="14.375" customWidth="1"/>
    <col min="7" max="7" width="21.125" customWidth="1"/>
    <col min="8" max="8" width="20.375" customWidth="1"/>
    <col min="9" max="9" width="20.875" customWidth="1"/>
  </cols>
  <sheetData>
    <row r="3" spans="1:7" x14ac:dyDescent="0.25">
      <c r="B3" s="2" t="s">
        <v>5</v>
      </c>
      <c r="C3" s="2" t="s">
        <v>20</v>
      </c>
      <c r="D3" s="2" t="s">
        <v>21</v>
      </c>
      <c r="E3" s="2" t="s">
        <v>6</v>
      </c>
      <c r="F3" s="11" t="s">
        <v>66</v>
      </c>
      <c r="G3" s="11" t="s">
        <v>57</v>
      </c>
    </row>
    <row r="4" spans="1:7" x14ac:dyDescent="0.25">
      <c r="A4">
        <f>AVERAGE(E4:E13)</f>
        <v>21.857142857142858</v>
      </c>
      <c r="B4" s="1" t="s">
        <v>48</v>
      </c>
      <c r="C4" s="1" t="s">
        <v>48</v>
      </c>
      <c r="D4" s="1" t="s">
        <v>45</v>
      </c>
      <c r="E4" s="1">
        <v>25</v>
      </c>
      <c r="F4" s="1" t="str">
        <f>IF(ISBLANK(D4),"-",D4)</f>
        <v>-</v>
      </c>
      <c r="G4" s="1">
        <f>IF(ISBLANK(E4),$A$4,E4)</f>
        <v>25</v>
      </c>
    </row>
    <row r="5" spans="1:7" x14ac:dyDescent="0.25">
      <c r="B5" s="1" t="s">
        <v>50</v>
      </c>
      <c r="C5" s="1" t="s">
        <v>48</v>
      </c>
      <c r="D5" s="1" t="s">
        <v>51</v>
      </c>
      <c r="E5" s="1">
        <v>25</v>
      </c>
      <c r="F5" s="1" t="str">
        <f t="shared" ref="F5:F13" si="0">IF(ISBLANK(D5),"-",D5)</f>
        <v>Singh</v>
      </c>
      <c r="G5" s="1">
        <f t="shared" ref="G5:G12" si="1">IF(ISBLANK(E5),$A$4,E5)</f>
        <v>25</v>
      </c>
    </row>
    <row r="6" spans="1:7" x14ac:dyDescent="0.25">
      <c r="B6" s="1" t="s">
        <v>14</v>
      </c>
      <c r="C6" s="1" t="s">
        <v>7</v>
      </c>
      <c r="D6" s="1" t="s">
        <v>52</v>
      </c>
      <c r="E6" s="1"/>
      <c r="F6" s="1" t="str">
        <f t="shared" si="0"/>
        <v>Kumar</v>
      </c>
      <c r="G6" s="1">
        <f>IF(ISBLANK(E6),$A$4,E6)</f>
        <v>21.857142857142858</v>
      </c>
    </row>
    <row r="7" spans="1:7" x14ac:dyDescent="0.25">
      <c r="B7" s="1" t="s">
        <v>15</v>
      </c>
      <c r="C7" s="1" t="s">
        <v>8</v>
      </c>
      <c r="D7" s="1" t="s">
        <v>22</v>
      </c>
      <c r="E7" s="1">
        <v>18</v>
      </c>
      <c r="F7" s="1" t="str">
        <f t="shared" si="0"/>
        <v>Jha</v>
      </c>
      <c r="G7" s="1">
        <f t="shared" si="1"/>
        <v>18</v>
      </c>
    </row>
    <row r="8" spans="1:7" x14ac:dyDescent="0.25">
      <c r="B8" s="1" t="s">
        <v>25</v>
      </c>
      <c r="C8" s="1" t="s">
        <v>8</v>
      </c>
      <c r="D8" s="1" t="s">
        <v>53</v>
      </c>
      <c r="E8" s="1">
        <v>18</v>
      </c>
      <c r="F8" s="1" t="str">
        <f t="shared" si="0"/>
        <v>Ram</v>
      </c>
      <c r="G8" s="1">
        <f t="shared" si="1"/>
        <v>18</v>
      </c>
    </row>
    <row r="9" spans="1:7" x14ac:dyDescent="0.25">
      <c r="B9" s="1" t="s">
        <v>9</v>
      </c>
      <c r="C9" s="1" t="s">
        <v>9</v>
      </c>
      <c r="D9" s="1" t="s">
        <v>45</v>
      </c>
      <c r="E9" s="1">
        <v>17</v>
      </c>
      <c r="F9" s="1" t="str">
        <f t="shared" si="0"/>
        <v>-</v>
      </c>
      <c r="G9" s="1">
        <f t="shared" si="1"/>
        <v>17</v>
      </c>
    </row>
    <row r="10" spans="1:7" x14ac:dyDescent="0.25">
      <c r="B10" s="1" t="s">
        <v>16</v>
      </c>
      <c r="C10" s="1" t="s">
        <v>10</v>
      </c>
      <c r="D10" s="1" t="s">
        <v>54</v>
      </c>
      <c r="E10" s="1"/>
      <c r="F10" s="1" t="str">
        <f t="shared" si="0"/>
        <v>Bajpai</v>
      </c>
      <c r="G10" s="1">
        <f t="shared" si="1"/>
        <v>21.857142857142858</v>
      </c>
    </row>
    <row r="11" spans="1:7" x14ac:dyDescent="0.25">
      <c r="B11" s="1" t="s">
        <v>17</v>
      </c>
      <c r="C11" s="1" t="s">
        <v>11</v>
      </c>
      <c r="D11" s="1" t="s">
        <v>51</v>
      </c>
      <c r="E11" s="1">
        <v>22</v>
      </c>
      <c r="F11" s="1" t="str">
        <f t="shared" si="0"/>
        <v>Singh</v>
      </c>
      <c r="G11" s="1">
        <f t="shared" si="1"/>
        <v>22</v>
      </c>
    </row>
    <row r="12" spans="1:7" x14ac:dyDescent="0.25">
      <c r="B12" s="1" t="s">
        <v>18</v>
      </c>
      <c r="C12" s="1" t="s">
        <v>12</v>
      </c>
      <c r="D12" s="1" t="s">
        <v>51</v>
      </c>
      <c r="E12" s="1"/>
      <c r="F12" s="1" t="str">
        <f t="shared" si="0"/>
        <v>Singh</v>
      </c>
      <c r="G12" s="1">
        <f t="shared" si="1"/>
        <v>21.857142857142858</v>
      </c>
    </row>
    <row r="13" spans="1:7" x14ac:dyDescent="0.25">
      <c r="B13" s="1" t="s">
        <v>19</v>
      </c>
      <c r="C13" s="1" t="s">
        <v>13</v>
      </c>
      <c r="D13" s="1" t="s">
        <v>55</v>
      </c>
      <c r="E13" s="1">
        <v>28</v>
      </c>
      <c r="F13" s="1" t="str">
        <f t="shared" si="0"/>
        <v>Srivastava</v>
      </c>
      <c r="G13" s="1">
        <f t="shared" ref="G13" si="2">IF(ISBLANK(E13),A13,E13)</f>
        <v>28</v>
      </c>
    </row>
    <row r="15" spans="1:7" x14ac:dyDescent="0.25">
      <c r="B15" s="7" t="s">
        <v>23</v>
      </c>
      <c r="C15" s="8"/>
      <c r="D15" s="8"/>
      <c r="E15" s="9"/>
    </row>
    <row r="16" spans="1:7" x14ac:dyDescent="0.25">
      <c r="B16" s="1" t="s">
        <v>48</v>
      </c>
      <c r="C16" s="1" t="s">
        <v>48</v>
      </c>
      <c r="D16" s="1"/>
      <c r="E16" s="1">
        <v>25</v>
      </c>
    </row>
    <row r="17" spans="2:5" x14ac:dyDescent="0.25">
      <c r="B17" s="1" t="s">
        <v>14</v>
      </c>
      <c r="C17" s="1" t="s">
        <v>7</v>
      </c>
      <c r="D17" s="1" t="s">
        <v>52</v>
      </c>
      <c r="E17" s="1"/>
    </row>
    <row r="18" spans="2:5" x14ac:dyDescent="0.25">
      <c r="B18" s="1" t="s">
        <v>15</v>
      </c>
      <c r="C18" s="1" t="s">
        <v>8</v>
      </c>
      <c r="D18" s="1" t="s">
        <v>22</v>
      </c>
      <c r="E18" s="1">
        <v>18</v>
      </c>
    </row>
    <row r="19" spans="2:5" x14ac:dyDescent="0.25">
      <c r="B19" s="1" t="s">
        <v>25</v>
      </c>
      <c r="C19" s="1" t="s">
        <v>8</v>
      </c>
      <c r="D19" s="1" t="s">
        <v>53</v>
      </c>
      <c r="E19" s="1">
        <v>18</v>
      </c>
    </row>
    <row r="20" spans="2:5" x14ac:dyDescent="0.25">
      <c r="B20" s="1" t="s">
        <v>9</v>
      </c>
      <c r="C20" s="1" t="s">
        <v>9</v>
      </c>
      <c r="D20" s="1"/>
      <c r="E20" s="1">
        <v>17</v>
      </c>
    </row>
    <row r="21" spans="2:5" x14ac:dyDescent="0.25">
      <c r="B21" s="1" t="s">
        <v>16</v>
      </c>
      <c r="C21" s="1" t="s">
        <v>10</v>
      </c>
      <c r="D21" s="1" t="s">
        <v>54</v>
      </c>
      <c r="E21" s="1"/>
    </row>
    <row r="22" spans="2:5" x14ac:dyDescent="0.25">
      <c r="B22" s="1" t="s">
        <v>17</v>
      </c>
      <c r="C22" s="1" t="s">
        <v>11</v>
      </c>
      <c r="D22" s="1" t="s">
        <v>51</v>
      </c>
      <c r="E22" s="1">
        <v>22</v>
      </c>
    </row>
    <row r="23" spans="2:5" x14ac:dyDescent="0.25">
      <c r="B23" s="1" t="s">
        <v>18</v>
      </c>
      <c r="C23" s="1" t="s">
        <v>12</v>
      </c>
      <c r="D23" s="1" t="s">
        <v>51</v>
      </c>
      <c r="E23" s="1"/>
    </row>
    <row r="24" spans="2:5" x14ac:dyDescent="0.25">
      <c r="B24" s="1" t="s">
        <v>19</v>
      </c>
      <c r="C24" s="1" t="s">
        <v>13</v>
      </c>
      <c r="D24" s="1" t="s">
        <v>55</v>
      </c>
      <c r="E24" s="1">
        <v>28</v>
      </c>
    </row>
    <row r="26" spans="2:5" x14ac:dyDescent="0.25">
      <c r="B26" s="7" t="s">
        <v>24</v>
      </c>
      <c r="C26" s="8"/>
      <c r="D26" s="8"/>
      <c r="E26" s="9"/>
    </row>
    <row r="27" spans="2:5" x14ac:dyDescent="0.25">
      <c r="B27" s="1" t="s">
        <v>48</v>
      </c>
      <c r="C27" s="1"/>
      <c r="D27" s="1"/>
      <c r="E27" s="1">
        <v>25</v>
      </c>
    </row>
    <row r="28" spans="2:5" x14ac:dyDescent="0.25">
      <c r="B28" s="1" t="s">
        <v>14</v>
      </c>
      <c r="C28" s="1"/>
      <c r="D28" s="1"/>
      <c r="E28" s="1"/>
    </row>
    <row r="29" spans="2:5" x14ac:dyDescent="0.25">
      <c r="B29" s="1" t="s">
        <v>15</v>
      </c>
      <c r="C29" s="1"/>
      <c r="D29" s="1"/>
      <c r="E29" s="1">
        <v>18</v>
      </c>
    </row>
    <row r="30" spans="2:5" x14ac:dyDescent="0.25">
      <c r="B30" s="1" t="s">
        <v>9</v>
      </c>
      <c r="C30" s="1"/>
      <c r="D30" s="1"/>
      <c r="E30" s="1">
        <v>17</v>
      </c>
    </row>
    <row r="31" spans="2:5" x14ac:dyDescent="0.25">
      <c r="B31" s="1" t="s">
        <v>16</v>
      </c>
      <c r="C31" s="1"/>
      <c r="D31" s="1"/>
      <c r="E31" s="1"/>
    </row>
    <row r="32" spans="2:5" x14ac:dyDescent="0.25">
      <c r="B32" s="1" t="s">
        <v>17</v>
      </c>
      <c r="C32" s="1"/>
      <c r="D32" s="1"/>
      <c r="E32" s="1">
        <v>22</v>
      </c>
    </row>
    <row r="33" spans="2:5" x14ac:dyDescent="0.25">
      <c r="B33" s="1" t="s">
        <v>18</v>
      </c>
      <c r="C33" s="1"/>
      <c r="D33" s="1"/>
      <c r="E33" s="1"/>
    </row>
    <row r="34" spans="2:5" x14ac:dyDescent="0.25">
      <c r="B34" s="1" t="s">
        <v>19</v>
      </c>
      <c r="C34" s="1"/>
      <c r="D34" s="1"/>
      <c r="E34" s="1">
        <v>28</v>
      </c>
    </row>
    <row r="36" spans="2:5" x14ac:dyDescent="0.25">
      <c r="B36" s="7" t="s">
        <v>26</v>
      </c>
      <c r="C36" s="8"/>
      <c r="D36" s="8"/>
      <c r="E36" s="9"/>
    </row>
    <row r="37" spans="2:5" x14ac:dyDescent="0.25">
      <c r="B37" s="2" t="s">
        <v>5</v>
      </c>
      <c r="C37" s="2" t="s">
        <v>20</v>
      </c>
      <c r="D37" s="2" t="s">
        <v>21</v>
      </c>
      <c r="E37" s="2" t="s">
        <v>6</v>
      </c>
    </row>
    <row r="38" spans="2:5" x14ac:dyDescent="0.25">
      <c r="B38" s="1" t="s">
        <v>0</v>
      </c>
      <c r="C38" s="1" t="s">
        <v>0</v>
      </c>
      <c r="D38" s="1"/>
      <c r="E38" s="1">
        <v>25</v>
      </c>
    </row>
    <row r="39" spans="2:5" x14ac:dyDescent="0.25">
      <c r="B39" s="1" t="s">
        <v>0</v>
      </c>
      <c r="C39" s="1" t="s">
        <v>0</v>
      </c>
      <c r="D39" s="1"/>
      <c r="E39" s="1">
        <v>25</v>
      </c>
    </row>
    <row r="40" spans="2:5" x14ac:dyDescent="0.25">
      <c r="B40" s="1" t="s">
        <v>14</v>
      </c>
      <c r="C40" s="1" t="s">
        <v>7</v>
      </c>
      <c r="D40" s="1" t="s">
        <v>52</v>
      </c>
      <c r="E40" s="1"/>
    </row>
    <row r="41" spans="2:5" x14ac:dyDescent="0.25">
      <c r="B41" s="1" t="s">
        <v>15</v>
      </c>
      <c r="C41" s="1" t="s">
        <v>8</v>
      </c>
      <c r="D41" s="1" t="s">
        <v>22</v>
      </c>
      <c r="E41" s="1">
        <v>18</v>
      </c>
    </row>
    <row r="42" spans="2:5" x14ac:dyDescent="0.25">
      <c r="B42" s="1" t="s">
        <v>25</v>
      </c>
      <c r="C42" s="1" t="s">
        <v>8</v>
      </c>
      <c r="D42" s="1" t="s">
        <v>53</v>
      </c>
      <c r="E42" s="1">
        <v>18</v>
      </c>
    </row>
    <row r="43" spans="2:5" x14ac:dyDescent="0.25">
      <c r="B43" s="1" t="s">
        <v>9</v>
      </c>
      <c r="C43" s="1" t="s">
        <v>9</v>
      </c>
      <c r="D43" s="1"/>
      <c r="E43" s="1">
        <v>17</v>
      </c>
    </row>
    <row r="44" spans="2:5" x14ac:dyDescent="0.25">
      <c r="B44" s="1" t="s">
        <v>16</v>
      </c>
      <c r="C44" s="1" t="s">
        <v>10</v>
      </c>
      <c r="D44" s="1" t="s">
        <v>54</v>
      </c>
      <c r="E44" s="1"/>
    </row>
    <row r="45" spans="2:5" x14ac:dyDescent="0.25">
      <c r="B45" s="1" t="s">
        <v>17</v>
      </c>
      <c r="C45" s="1" t="s">
        <v>11</v>
      </c>
      <c r="D45" s="1" t="s">
        <v>51</v>
      </c>
      <c r="E45" s="1">
        <v>22</v>
      </c>
    </row>
    <row r="46" spans="2:5" x14ac:dyDescent="0.25">
      <c r="B46" s="1" t="s">
        <v>18</v>
      </c>
      <c r="C46" s="1" t="s">
        <v>12</v>
      </c>
      <c r="D46" s="1" t="s">
        <v>51</v>
      </c>
      <c r="E46" s="1"/>
    </row>
    <row r="47" spans="2:5" x14ac:dyDescent="0.25">
      <c r="B47" s="1" t="s">
        <v>19</v>
      </c>
      <c r="C47" s="1" t="s">
        <v>13</v>
      </c>
      <c r="D47" s="1" t="s">
        <v>55</v>
      </c>
      <c r="E47" s="1">
        <v>28</v>
      </c>
    </row>
    <row r="49" spans="2:8" x14ac:dyDescent="0.25">
      <c r="B49" s="2" t="s">
        <v>5</v>
      </c>
      <c r="C49" s="2" t="s">
        <v>20</v>
      </c>
      <c r="D49" s="2" t="s">
        <v>21</v>
      </c>
      <c r="E49" s="2" t="s">
        <v>6</v>
      </c>
      <c r="F49" s="2" t="s">
        <v>28</v>
      </c>
      <c r="G49" s="2" t="s">
        <v>29</v>
      </c>
      <c r="H49" s="2" t="s">
        <v>30</v>
      </c>
    </row>
    <row r="50" spans="2:8" x14ac:dyDescent="0.25">
      <c r="B50" s="1" t="s">
        <v>48</v>
      </c>
      <c r="C50" s="1" t="s">
        <v>48</v>
      </c>
      <c r="D50" s="1"/>
      <c r="E50" s="1">
        <v>25</v>
      </c>
      <c r="F50" t="b">
        <f>ISBLANK(D50)</f>
        <v>1</v>
      </c>
      <c r="G50" t="str">
        <f>IF(ISBLANK(D50),"-",D50)</f>
        <v>-</v>
      </c>
      <c r="H50">
        <f>IF(ISBLANK(E50),$C$61,E50)</f>
        <v>25</v>
      </c>
    </row>
    <row r="51" spans="2:8" x14ac:dyDescent="0.25">
      <c r="B51" s="1" t="s">
        <v>50</v>
      </c>
      <c r="C51" s="1" t="s">
        <v>48</v>
      </c>
      <c r="D51" s="1" t="s">
        <v>51</v>
      </c>
      <c r="E51" s="1">
        <v>25</v>
      </c>
      <c r="F51" t="b">
        <f t="shared" ref="F51:F59" si="3">ISBLANK(D51)</f>
        <v>0</v>
      </c>
      <c r="G51" t="str">
        <f t="shared" ref="G51:G59" si="4">IF(ISBLANK(D51),"-",D51)</f>
        <v>Singh</v>
      </c>
      <c r="H51">
        <f t="shared" ref="H51:H59" si="5">IF(ISBLANK(E51),$C$61,E51)</f>
        <v>25</v>
      </c>
    </row>
    <row r="52" spans="2:8" x14ac:dyDescent="0.25">
      <c r="B52" s="1" t="s">
        <v>14</v>
      </c>
      <c r="C52" s="1" t="s">
        <v>7</v>
      </c>
      <c r="D52" s="1" t="s">
        <v>52</v>
      </c>
      <c r="E52" s="1"/>
      <c r="F52" t="b">
        <f t="shared" si="3"/>
        <v>0</v>
      </c>
      <c r="G52" t="str">
        <f t="shared" si="4"/>
        <v>Kumar</v>
      </c>
      <c r="H52">
        <f t="shared" si="5"/>
        <v>21.857142857142858</v>
      </c>
    </row>
    <row r="53" spans="2:8" x14ac:dyDescent="0.25">
      <c r="B53" s="1" t="s">
        <v>15</v>
      </c>
      <c r="C53" s="1" t="s">
        <v>8</v>
      </c>
      <c r="D53" s="1" t="s">
        <v>22</v>
      </c>
      <c r="E53" s="1">
        <v>18</v>
      </c>
      <c r="F53" t="b">
        <f t="shared" si="3"/>
        <v>0</v>
      </c>
      <c r="G53" t="str">
        <f t="shared" si="4"/>
        <v>Jha</v>
      </c>
      <c r="H53">
        <f t="shared" si="5"/>
        <v>18</v>
      </c>
    </row>
    <row r="54" spans="2:8" x14ac:dyDescent="0.25">
      <c r="B54" s="1" t="s">
        <v>25</v>
      </c>
      <c r="C54" s="1" t="s">
        <v>8</v>
      </c>
      <c r="D54" s="1" t="s">
        <v>53</v>
      </c>
      <c r="E54" s="1">
        <v>18</v>
      </c>
      <c r="F54" t="b">
        <f t="shared" si="3"/>
        <v>0</v>
      </c>
      <c r="G54" t="str">
        <f t="shared" si="4"/>
        <v>Ram</v>
      </c>
      <c r="H54">
        <f t="shared" si="5"/>
        <v>18</v>
      </c>
    </row>
    <row r="55" spans="2:8" x14ac:dyDescent="0.25">
      <c r="B55" s="1" t="s">
        <v>9</v>
      </c>
      <c r="C55" s="1" t="s">
        <v>9</v>
      </c>
      <c r="D55" s="1"/>
      <c r="E55" s="1">
        <v>17</v>
      </c>
      <c r="F55" t="b">
        <f t="shared" si="3"/>
        <v>1</v>
      </c>
      <c r="G55" t="str">
        <f t="shared" si="4"/>
        <v>-</v>
      </c>
      <c r="H55">
        <f t="shared" si="5"/>
        <v>17</v>
      </c>
    </row>
    <row r="56" spans="2:8" x14ac:dyDescent="0.25">
      <c r="B56" s="1" t="s">
        <v>16</v>
      </c>
      <c r="C56" s="1" t="s">
        <v>10</v>
      </c>
      <c r="D56" s="1" t="s">
        <v>54</v>
      </c>
      <c r="E56" s="1"/>
      <c r="F56" t="b">
        <f t="shared" si="3"/>
        <v>0</v>
      </c>
      <c r="G56" t="str">
        <f t="shared" si="4"/>
        <v>Bajpai</v>
      </c>
      <c r="H56">
        <f t="shared" si="5"/>
        <v>21.857142857142858</v>
      </c>
    </row>
    <row r="57" spans="2:8" x14ac:dyDescent="0.25">
      <c r="B57" s="1" t="s">
        <v>17</v>
      </c>
      <c r="C57" s="1" t="s">
        <v>11</v>
      </c>
      <c r="D57" s="1" t="s">
        <v>51</v>
      </c>
      <c r="E57" s="1">
        <v>22</v>
      </c>
      <c r="F57" t="b">
        <f t="shared" si="3"/>
        <v>0</v>
      </c>
      <c r="G57" t="str">
        <f t="shared" si="4"/>
        <v>Singh</v>
      </c>
      <c r="H57">
        <f t="shared" si="5"/>
        <v>22</v>
      </c>
    </row>
    <row r="58" spans="2:8" x14ac:dyDescent="0.25">
      <c r="B58" s="1" t="s">
        <v>18</v>
      </c>
      <c r="C58" s="1" t="s">
        <v>12</v>
      </c>
      <c r="D58" s="1" t="s">
        <v>51</v>
      </c>
      <c r="E58" s="1"/>
      <c r="F58" t="b">
        <f t="shared" si="3"/>
        <v>0</v>
      </c>
      <c r="G58" t="str">
        <f t="shared" si="4"/>
        <v>Singh</v>
      </c>
      <c r="H58">
        <f t="shared" si="5"/>
        <v>21.857142857142858</v>
      </c>
    </row>
    <row r="59" spans="2:8" x14ac:dyDescent="0.25">
      <c r="B59" s="1" t="s">
        <v>19</v>
      </c>
      <c r="C59" s="1" t="s">
        <v>13</v>
      </c>
      <c r="D59" s="1" t="s">
        <v>55</v>
      </c>
      <c r="E59" s="1">
        <v>28</v>
      </c>
      <c r="F59" t="b">
        <f t="shared" si="3"/>
        <v>0</v>
      </c>
      <c r="G59" t="str">
        <f t="shared" si="4"/>
        <v>Srivastava</v>
      </c>
      <c r="H59">
        <f t="shared" si="5"/>
        <v>28</v>
      </c>
    </row>
    <row r="60" spans="2:8" x14ac:dyDescent="0.25">
      <c r="F60" t="s">
        <v>27</v>
      </c>
      <c r="H60" t="s">
        <v>31</v>
      </c>
    </row>
    <row r="61" spans="2:8" x14ac:dyDescent="0.25">
      <c r="B61" t="s">
        <v>33</v>
      </c>
      <c r="C61">
        <f>AVERAGE(E50:E59)</f>
        <v>21.857142857142858</v>
      </c>
    </row>
    <row r="63" spans="2:8" x14ac:dyDescent="0.25">
      <c r="B63" s="10" t="s">
        <v>41</v>
      </c>
      <c r="C63" s="10"/>
      <c r="D63" s="10"/>
      <c r="E63" s="10"/>
      <c r="F63" s="10"/>
      <c r="G63" s="10"/>
      <c r="H63" s="10"/>
    </row>
    <row r="64" spans="2:8" x14ac:dyDescent="0.25">
      <c r="B64" s="2" t="s">
        <v>5</v>
      </c>
      <c r="C64" s="4" t="s">
        <v>6</v>
      </c>
      <c r="D64" s="4" t="s">
        <v>32</v>
      </c>
      <c r="E64" s="3" t="s">
        <v>42</v>
      </c>
      <c r="F64" s="3" t="s">
        <v>36</v>
      </c>
      <c r="G64" s="3" t="s">
        <v>37</v>
      </c>
      <c r="H64" s="3" t="s">
        <v>39</v>
      </c>
    </row>
    <row r="65" spans="2:8" x14ac:dyDescent="0.25">
      <c r="B65" s="1" t="s">
        <v>48</v>
      </c>
      <c r="C65" s="1">
        <v>25</v>
      </c>
      <c r="D65" s="5">
        <v>40000</v>
      </c>
      <c r="E65" s="1">
        <v>1</v>
      </c>
      <c r="F65" s="1">
        <f>IF(ISBLANK(E65),$E$75,E65)</f>
        <v>1</v>
      </c>
      <c r="G65" s="1">
        <f t="shared" ref="G65:G72" si="6">IF(ISBLANK(E65),2,E65)</f>
        <v>1</v>
      </c>
      <c r="H65" s="1" t="str">
        <f>SUBSTITUTE(D65,",","")</f>
        <v>40000</v>
      </c>
    </row>
    <row r="66" spans="2:8" x14ac:dyDescent="0.25">
      <c r="B66" s="1" t="s">
        <v>7</v>
      </c>
      <c r="C66" s="1">
        <v>21</v>
      </c>
      <c r="D66" s="5">
        <v>20000</v>
      </c>
      <c r="E66" s="1">
        <v>2</v>
      </c>
      <c r="F66" s="1">
        <f t="shared" ref="F66:F72" si="7">IF(ISBLANK(E66),$E$75,E66)</f>
        <v>2</v>
      </c>
      <c r="G66" s="1">
        <f t="shared" si="6"/>
        <v>2</v>
      </c>
      <c r="H66" s="1" t="str">
        <f t="shared" ref="H66:H72" si="8">SUBSTITUTE(D66,",","")</f>
        <v>20000</v>
      </c>
    </row>
    <row r="67" spans="2:8" x14ac:dyDescent="0.25">
      <c r="B67" s="1" t="s">
        <v>8</v>
      </c>
      <c r="C67" s="1">
        <v>26</v>
      </c>
      <c r="D67" s="5">
        <v>19000</v>
      </c>
      <c r="E67" s="1">
        <v>2</v>
      </c>
      <c r="F67" s="1">
        <f t="shared" si="7"/>
        <v>2</v>
      </c>
      <c r="G67" s="1">
        <f t="shared" si="6"/>
        <v>2</v>
      </c>
      <c r="H67" s="1" t="str">
        <f t="shared" si="8"/>
        <v>19000</v>
      </c>
    </row>
    <row r="68" spans="2:8" x14ac:dyDescent="0.25">
      <c r="B68" s="1" t="s">
        <v>9</v>
      </c>
      <c r="C68" s="1">
        <v>27</v>
      </c>
      <c r="D68" s="5">
        <v>28000</v>
      </c>
      <c r="E68" s="1"/>
      <c r="F68" s="1">
        <f t="shared" si="7"/>
        <v>2</v>
      </c>
      <c r="G68" s="1">
        <f t="shared" si="6"/>
        <v>2</v>
      </c>
      <c r="H68" s="1" t="str">
        <f t="shared" si="8"/>
        <v>28000</v>
      </c>
    </row>
    <row r="69" spans="2:8" x14ac:dyDescent="0.25">
      <c r="B69" s="1" t="s">
        <v>10</v>
      </c>
      <c r="C69" s="1">
        <v>22</v>
      </c>
      <c r="D69" s="5">
        <v>35000</v>
      </c>
      <c r="E69" s="1">
        <v>5</v>
      </c>
      <c r="F69" s="1">
        <f t="shared" si="7"/>
        <v>5</v>
      </c>
      <c r="G69" s="1">
        <f t="shared" si="6"/>
        <v>5</v>
      </c>
      <c r="H69" s="1" t="str">
        <f t="shared" si="8"/>
        <v>35000</v>
      </c>
    </row>
    <row r="70" spans="2:8" x14ac:dyDescent="0.25">
      <c r="B70" s="1" t="s">
        <v>11</v>
      </c>
      <c r="C70" s="1">
        <v>22</v>
      </c>
      <c r="D70" s="5">
        <v>24000</v>
      </c>
      <c r="E70" s="1">
        <v>2</v>
      </c>
      <c r="F70" s="1">
        <f t="shared" si="7"/>
        <v>2</v>
      </c>
      <c r="G70" s="1">
        <f t="shared" si="6"/>
        <v>2</v>
      </c>
      <c r="H70" s="1" t="str">
        <f t="shared" si="8"/>
        <v>24000</v>
      </c>
    </row>
    <row r="71" spans="2:8" x14ac:dyDescent="0.25">
      <c r="B71" s="1" t="s">
        <v>12</v>
      </c>
      <c r="C71" s="1">
        <v>25</v>
      </c>
      <c r="D71" s="5">
        <v>18000</v>
      </c>
      <c r="E71" s="1">
        <v>1</v>
      </c>
      <c r="F71" s="1">
        <f t="shared" si="7"/>
        <v>1</v>
      </c>
      <c r="G71" s="1">
        <f t="shared" si="6"/>
        <v>1</v>
      </c>
      <c r="H71" s="1" t="str">
        <f t="shared" si="8"/>
        <v>18000</v>
      </c>
    </row>
    <row r="72" spans="2:8" x14ac:dyDescent="0.25">
      <c r="B72" s="1" t="s">
        <v>13</v>
      </c>
      <c r="C72" s="1">
        <v>29</v>
      </c>
      <c r="D72" s="5">
        <v>39000</v>
      </c>
      <c r="E72" s="1"/>
      <c r="F72" s="1">
        <f t="shared" si="7"/>
        <v>2</v>
      </c>
      <c r="G72" s="1">
        <f t="shared" si="6"/>
        <v>2</v>
      </c>
      <c r="H72" s="1" t="str">
        <f t="shared" si="8"/>
        <v>39000</v>
      </c>
    </row>
    <row r="74" spans="2:8" x14ac:dyDescent="0.25">
      <c r="C74" t="s">
        <v>34</v>
      </c>
      <c r="D74">
        <f>SUM(E65:E72)</f>
        <v>13</v>
      </c>
      <c r="F74" t="s">
        <v>38</v>
      </c>
      <c r="G74" t="s">
        <v>38</v>
      </c>
      <c r="H74" t="s">
        <v>40</v>
      </c>
    </row>
    <row r="75" spans="2:8" x14ac:dyDescent="0.25">
      <c r="C75" t="s">
        <v>33</v>
      </c>
      <c r="D75">
        <f>AVERAGE((E65:E72))</f>
        <v>2.1666666666666665</v>
      </c>
      <c r="E75">
        <f>ROUND(D75,0)</f>
        <v>2</v>
      </c>
    </row>
    <row r="76" spans="2:8" x14ac:dyDescent="0.25">
      <c r="C76" t="s">
        <v>35</v>
      </c>
      <c r="D76">
        <f>ROUND(AVERAGE(E65:E72),0)</f>
        <v>2</v>
      </c>
    </row>
  </sheetData>
  <autoFilter ref="B37:E37"/>
  <mergeCells count="4">
    <mergeCell ref="B15:E15"/>
    <mergeCell ref="B26:E26"/>
    <mergeCell ref="B36:E36"/>
    <mergeCell ref="B63:H63"/>
  </mergeCells>
  <dataValidations count="1">
    <dataValidation type="whole" showInputMessage="1" showErrorMessage="1" sqref="D65:D72">
      <formula1>0</formula1>
      <formula2>100000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4"/>
  <sheetViews>
    <sheetView tabSelected="1" topLeftCell="V1" zoomScale="166" zoomScaleNormal="115" workbookViewId="0">
      <selection activeCell="W4" sqref="W4"/>
    </sheetView>
  </sheetViews>
  <sheetFormatPr defaultRowHeight="15.75" x14ac:dyDescent="0.25"/>
  <cols>
    <col min="6" max="6" width="16" customWidth="1"/>
    <col min="7" max="7" width="17.375" bestFit="1" customWidth="1"/>
    <col min="8" max="8" width="7.75" customWidth="1"/>
    <col min="9" max="9" width="16" customWidth="1"/>
    <col min="10" max="10" width="20" customWidth="1"/>
    <col min="11" max="11" width="17.625" customWidth="1"/>
    <col min="12" max="12" width="16.25" customWidth="1"/>
    <col min="19" max="19" width="25.375" customWidth="1"/>
    <col min="20" max="20" width="12.875" customWidth="1"/>
    <col min="23" max="23" width="72.875" customWidth="1"/>
  </cols>
  <sheetData>
    <row r="2" spans="3:23" x14ac:dyDescent="0.25">
      <c r="P2" s="4" t="s">
        <v>5</v>
      </c>
      <c r="Q2" s="4" t="s">
        <v>6</v>
      </c>
      <c r="R2" s="4" t="s">
        <v>67</v>
      </c>
      <c r="S2" s="4" t="s">
        <v>68</v>
      </c>
      <c r="T2" s="11" t="s">
        <v>64</v>
      </c>
      <c r="U2" s="11"/>
      <c r="V2" s="4" t="s">
        <v>6</v>
      </c>
      <c r="W2" s="6" t="s">
        <v>72</v>
      </c>
    </row>
    <row r="3" spans="3:23" x14ac:dyDescent="0.25">
      <c r="C3" s="2" t="s">
        <v>5</v>
      </c>
      <c r="D3" s="2" t="s">
        <v>6</v>
      </c>
      <c r="E3" s="2" t="s">
        <v>43</v>
      </c>
      <c r="F3" s="2" t="s">
        <v>57</v>
      </c>
      <c r="G3" s="2" t="s">
        <v>56</v>
      </c>
      <c r="H3" s="2" t="s">
        <v>58</v>
      </c>
      <c r="I3" s="6" t="s">
        <v>62</v>
      </c>
      <c r="J3" s="6" t="s">
        <v>63</v>
      </c>
      <c r="K3" s="6" t="s">
        <v>64</v>
      </c>
      <c r="P3" s="1" t="s">
        <v>48</v>
      </c>
      <c r="Q3" s="1">
        <v>25</v>
      </c>
      <c r="R3" t="str">
        <f>IF(Q3&gt;18,"El","NE")</f>
        <v>El</v>
      </c>
      <c r="S3" t="str">
        <f>IF(AND(Q3&gt;=18,Q3&lt;=100),"Eligible", IF(AND(Q3&gt;0,Q3&lt;18),"Minor","invalid"))</f>
        <v>Eligible</v>
      </c>
      <c r="T3" t="b">
        <f>OR(Q3&gt;100,Q3&lt;0)</f>
        <v>0</v>
      </c>
      <c r="U3" t="str">
        <f>IF(OR(Q3&lt;0,Q3&gt;100),"Invalid",IF(AND(Q3&gt;=18,Q3&lt;100),"El","Minor"))</f>
        <v>El</v>
      </c>
      <c r="V3" s="1">
        <v>25</v>
      </c>
      <c r="W3" t="str">
        <f>IF(ISNUMBER(V3),IF(AND(V3&gt;=18,V3&lt;100),"Eligible",IF(AND(V3&gt;0,V3&lt;18),"Minor","Invalid")),"NAN")</f>
        <v>Eligible</v>
      </c>
    </row>
    <row r="4" spans="3:23" x14ac:dyDescent="0.25">
      <c r="C4" s="1" t="s">
        <v>48</v>
      </c>
      <c r="D4" s="1">
        <v>25</v>
      </c>
      <c r="E4" s="1" t="b">
        <f>ISNUMBER(D4)</f>
        <v>1</v>
      </c>
      <c r="F4" s="1">
        <f>IF(ISNUMBER(D4),D4,-1)</f>
        <v>25</v>
      </c>
      <c r="G4" s="1" t="str">
        <f>IF(F4&gt;=18,"Eligible","NE")</f>
        <v>Eligible</v>
      </c>
      <c r="H4" s="1" t="str">
        <f>IF(ISNUMBER(D4),IF(D4&gt;=18,"Eligible","NE"),"Invalid")</f>
        <v>Eligible</v>
      </c>
      <c r="I4" t="b">
        <f>AND(F4&gt;=18,F4&lt;=100)</f>
        <v>1</v>
      </c>
      <c r="J4" t="str">
        <f>IF(AND(F4&gt;=18,F4&lt;=100),"Eligible",IF(AND(F4&gt;0,F4&lt;18),"Minor","Invalid"))</f>
        <v>Eligible</v>
      </c>
      <c r="K4" t="b">
        <f>OR(F4&gt;100,F4&lt;0)</f>
        <v>0</v>
      </c>
      <c r="L4" t="str">
        <f>IF(OR(F4&gt;100,F4&lt;0),"Invalid",IF(AND(F4&gt;=18,F4&lt;100),"Eligible","Minor"))</f>
        <v>Eligible</v>
      </c>
      <c r="P4" s="1" t="s">
        <v>7</v>
      </c>
      <c r="Q4" s="1">
        <v>14</v>
      </c>
      <c r="R4" t="str">
        <f t="shared" ref="R4:R10" si="0">IF(Q4&gt;18,"El","NE")</f>
        <v>NE</v>
      </c>
      <c r="S4" t="str">
        <f t="shared" ref="S4:S10" si="1">IF(AND(Q4&gt;=18,Q4&lt;=100),"Eligible", IF(AND(Q4&gt;0,Q4&lt;18),"Minor","invalid"))</f>
        <v>Minor</v>
      </c>
      <c r="T4" t="b">
        <f t="shared" ref="T4:T10" si="2">OR(Q4&gt;100,Q4&lt;0)</f>
        <v>0</v>
      </c>
      <c r="U4" t="str">
        <f t="shared" ref="U4:U9" si="3">IF(OR(Q4&lt;0,Q4&gt;100),"Invalid",IF(AND(Q4&gt;=18,Q4&lt;100),"El","Minor"))</f>
        <v>Minor</v>
      </c>
      <c r="V4" s="1">
        <v>14</v>
      </c>
      <c r="W4" t="str">
        <f t="shared" ref="W4:W10" si="4">IF(ISNUMBER(V4),IF(AND(V4&gt;=18,V4&lt;100),"Eligible",IF(AND(V4&gt;0,V4&lt;18),"Minor","Invalid")),"NAN")</f>
        <v>Minor</v>
      </c>
    </row>
    <row r="5" spans="3:23" x14ac:dyDescent="0.25">
      <c r="C5" s="1" t="s">
        <v>7</v>
      </c>
      <c r="D5" s="1">
        <v>14</v>
      </c>
      <c r="E5" s="1" t="b">
        <f t="shared" ref="E5:E11" si="5">ISNUMBER(D5)</f>
        <v>1</v>
      </c>
      <c r="F5" s="1">
        <f t="shared" ref="F5:F11" si="6">IF(ISNUMBER(D5),D5,-1)</f>
        <v>14</v>
      </c>
      <c r="G5" s="1" t="str">
        <f t="shared" ref="G5:G11" si="7">IF(F5&gt;=18,"Eligible","NE")</f>
        <v>NE</v>
      </c>
      <c r="H5" s="1" t="str">
        <f t="shared" ref="H5:H11" si="8">IF(ISNUMBER(D5),IF(D5&gt;=18,"Eligible","NE"),"Invalid")</f>
        <v>NE</v>
      </c>
      <c r="I5" t="b">
        <f t="shared" ref="I5:I11" si="9">AND(F5&gt;=18,F5&lt;=100)</f>
        <v>0</v>
      </c>
      <c r="J5" t="str">
        <f t="shared" ref="J5:J11" si="10">IF(AND(F5&gt;=18,F5&lt;=100),"Eligible",IF(AND(F5&gt;0,F5&lt;18),"Minor","Invalid"))</f>
        <v>Minor</v>
      </c>
      <c r="K5" t="b">
        <f t="shared" ref="K5:K11" si="11">OR(F5&gt;100,F5&lt;0)</f>
        <v>0</v>
      </c>
      <c r="L5" t="str">
        <f t="shared" ref="L5:L11" si="12">IF(OR(F5&gt;100,F5&lt;0),"Invalid",IF(AND(F5&gt;=18,F5&lt;100),"Eligible","Minor"))</f>
        <v>Minor</v>
      </c>
      <c r="P5" s="1" t="s">
        <v>8</v>
      </c>
      <c r="Q5" s="1">
        <v>18</v>
      </c>
      <c r="R5" t="str">
        <f t="shared" si="0"/>
        <v>NE</v>
      </c>
      <c r="S5" t="str">
        <f t="shared" si="1"/>
        <v>Eligible</v>
      </c>
      <c r="T5" t="b">
        <f t="shared" si="2"/>
        <v>0</v>
      </c>
      <c r="U5" t="str">
        <f t="shared" si="3"/>
        <v>El</v>
      </c>
      <c r="V5" s="1">
        <v>18</v>
      </c>
      <c r="W5" t="str">
        <f t="shared" si="4"/>
        <v>Eligible</v>
      </c>
    </row>
    <row r="6" spans="3:23" x14ac:dyDescent="0.25">
      <c r="C6" s="1" t="s">
        <v>8</v>
      </c>
      <c r="D6" s="1">
        <v>18</v>
      </c>
      <c r="E6" s="1" t="b">
        <f t="shared" si="5"/>
        <v>1</v>
      </c>
      <c r="F6" s="1">
        <f t="shared" si="6"/>
        <v>18</v>
      </c>
      <c r="G6" s="1" t="str">
        <f t="shared" si="7"/>
        <v>Eligible</v>
      </c>
      <c r="H6" s="1" t="str">
        <f t="shared" si="8"/>
        <v>Eligible</v>
      </c>
      <c r="I6" t="b">
        <f t="shared" si="9"/>
        <v>1</v>
      </c>
      <c r="J6" t="str">
        <f t="shared" si="10"/>
        <v>Eligible</v>
      </c>
      <c r="K6" t="b">
        <f t="shared" si="11"/>
        <v>0</v>
      </c>
      <c r="L6" t="str">
        <f t="shared" si="12"/>
        <v>Eligible</v>
      </c>
      <c r="P6" s="1" t="s">
        <v>9</v>
      </c>
      <c r="Q6" s="1">
        <v>17</v>
      </c>
      <c r="R6" t="str">
        <f t="shared" si="0"/>
        <v>NE</v>
      </c>
      <c r="S6" t="str">
        <f t="shared" si="1"/>
        <v>Minor</v>
      </c>
      <c r="T6" t="b">
        <f t="shared" si="2"/>
        <v>0</v>
      </c>
      <c r="U6" t="str">
        <f t="shared" si="3"/>
        <v>Minor</v>
      </c>
      <c r="V6" s="1">
        <v>17</v>
      </c>
      <c r="W6" t="str">
        <f t="shared" si="4"/>
        <v>Minor</v>
      </c>
    </row>
    <row r="7" spans="3:23" x14ac:dyDescent="0.25">
      <c r="C7" s="1" t="s">
        <v>9</v>
      </c>
      <c r="D7" s="1">
        <v>17</v>
      </c>
      <c r="E7" s="1" t="b">
        <f t="shared" si="5"/>
        <v>1</v>
      </c>
      <c r="F7" s="1">
        <f t="shared" si="6"/>
        <v>17</v>
      </c>
      <c r="G7" s="1" t="str">
        <f t="shared" si="7"/>
        <v>NE</v>
      </c>
      <c r="H7" s="1" t="str">
        <f t="shared" si="8"/>
        <v>NE</v>
      </c>
      <c r="I7" t="b">
        <f t="shared" si="9"/>
        <v>0</v>
      </c>
      <c r="J7" t="str">
        <f t="shared" si="10"/>
        <v>Minor</v>
      </c>
      <c r="K7" t="b">
        <f t="shared" si="11"/>
        <v>0</v>
      </c>
      <c r="L7" t="str">
        <f t="shared" si="12"/>
        <v>Minor</v>
      </c>
      <c r="P7" s="1" t="s">
        <v>10</v>
      </c>
      <c r="Q7" s="1">
        <v>-200</v>
      </c>
      <c r="R7" t="str">
        <f t="shared" si="0"/>
        <v>NE</v>
      </c>
      <c r="S7" t="str">
        <f t="shared" si="1"/>
        <v>invalid</v>
      </c>
      <c r="T7" t="b">
        <f t="shared" si="2"/>
        <v>1</v>
      </c>
      <c r="U7" t="str">
        <f t="shared" si="3"/>
        <v>Invalid</v>
      </c>
      <c r="V7" s="1">
        <v>-200</v>
      </c>
      <c r="W7" t="str">
        <f t="shared" si="4"/>
        <v>Invalid</v>
      </c>
    </row>
    <row r="8" spans="3:23" x14ac:dyDescent="0.25">
      <c r="C8" s="1" t="s">
        <v>10</v>
      </c>
      <c r="D8" s="1">
        <v>16</v>
      </c>
      <c r="E8" s="1" t="b">
        <f t="shared" si="5"/>
        <v>1</v>
      </c>
      <c r="F8" s="1">
        <f t="shared" si="6"/>
        <v>16</v>
      </c>
      <c r="G8" s="1" t="str">
        <f t="shared" si="7"/>
        <v>NE</v>
      </c>
      <c r="H8" s="1" t="str">
        <f t="shared" si="8"/>
        <v>NE</v>
      </c>
      <c r="I8" t="b">
        <f t="shared" si="9"/>
        <v>0</v>
      </c>
      <c r="J8" t="str">
        <f t="shared" si="10"/>
        <v>Minor</v>
      </c>
      <c r="K8" t="b">
        <f t="shared" si="11"/>
        <v>0</v>
      </c>
      <c r="L8" t="str">
        <f t="shared" si="12"/>
        <v>Minor</v>
      </c>
      <c r="P8" s="1" t="s">
        <v>11</v>
      </c>
      <c r="Q8" s="1">
        <v>22</v>
      </c>
      <c r="R8" t="str">
        <f t="shared" si="0"/>
        <v>El</v>
      </c>
      <c r="S8" t="str">
        <f t="shared" si="1"/>
        <v>Eligible</v>
      </c>
      <c r="T8" t="b">
        <f t="shared" si="2"/>
        <v>0</v>
      </c>
      <c r="U8" t="str">
        <f t="shared" si="3"/>
        <v>El</v>
      </c>
      <c r="V8" s="1">
        <v>22</v>
      </c>
      <c r="W8" t="str">
        <f t="shared" si="4"/>
        <v>Eligible</v>
      </c>
    </row>
    <row r="9" spans="3:23" x14ac:dyDescent="0.25">
      <c r="C9" s="1" t="s">
        <v>11</v>
      </c>
      <c r="D9" s="1">
        <v>22</v>
      </c>
      <c r="E9" s="1" t="b">
        <f t="shared" si="5"/>
        <v>1</v>
      </c>
      <c r="F9" s="1">
        <f t="shared" si="6"/>
        <v>22</v>
      </c>
      <c r="G9" s="1" t="str">
        <f t="shared" si="7"/>
        <v>Eligible</v>
      </c>
      <c r="H9" s="1" t="str">
        <f t="shared" si="8"/>
        <v>Eligible</v>
      </c>
      <c r="I9" t="b">
        <f t="shared" si="9"/>
        <v>1</v>
      </c>
      <c r="J9" t="str">
        <f t="shared" si="10"/>
        <v>Eligible</v>
      </c>
      <c r="K9" t="b">
        <f t="shared" si="11"/>
        <v>0</v>
      </c>
      <c r="L9" t="str">
        <f t="shared" si="12"/>
        <v>Eligible</v>
      </c>
      <c r="P9" s="1" t="s">
        <v>12</v>
      </c>
      <c r="Q9" s="1">
        <v>130</v>
      </c>
      <c r="R9" t="str">
        <f t="shared" si="0"/>
        <v>El</v>
      </c>
      <c r="S9" t="str">
        <f t="shared" si="1"/>
        <v>invalid</v>
      </c>
      <c r="T9" t="b">
        <f t="shared" si="2"/>
        <v>1</v>
      </c>
      <c r="U9" t="str">
        <f t="shared" si="3"/>
        <v>Invalid</v>
      </c>
      <c r="V9" s="1">
        <v>130</v>
      </c>
      <c r="W9" t="str">
        <f t="shared" si="4"/>
        <v>Invalid</v>
      </c>
    </row>
    <row r="10" spans="3:23" x14ac:dyDescent="0.25">
      <c r="C10" s="1" t="s">
        <v>12</v>
      </c>
      <c r="D10" s="1">
        <v>130</v>
      </c>
      <c r="E10" s="1" t="b">
        <f t="shared" si="5"/>
        <v>1</v>
      </c>
      <c r="F10" s="1">
        <f t="shared" si="6"/>
        <v>130</v>
      </c>
      <c r="G10" s="1" t="str">
        <f t="shared" si="7"/>
        <v>Eligible</v>
      </c>
      <c r="H10" s="1" t="str">
        <f>IF(ISNUMBER(D10),IF(D10&gt;=18,"Eligible","NE"),"Invalid")</f>
        <v>Eligible</v>
      </c>
      <c r="I10" t="b">
        <f t="shared" si="9"/>
        <v>0</v>
      </c>
      <c r="J10" t="str">
        <f t="shared" si="10"/>
        <v>Invalid</v>
      </c>
      <c r="K10" t="b">
        <f t="shared" si="11"/>
        <v>1</v>
      </c>
      <c r="L10" t="str">
        <f t="shared" si="12"/>
        <v>Invalid</v>
      </c>
      <c r="P10" s="1" t="s">
        <v>13</v>
      </c>
      <c r="Q10" s="1">
        <v>17</v>
      </c>
      <c r="R10" t="str">
        <f t="shared" si="0"/>
        <v>NE</v>
      </c>
      <c r="S10" t="str">
        <f t="shared" si="1"/>
        <v>Minor</v>
      </c>
      <c r="T10" t="b">
        <f t="shared" si="2"/>
        <v>0</v>
      </c>
      <c r="U10" t="str">
        <f>IF(OR(Q10&lt;0,Q10&gt;100),"Invalid",IF(AND(Q10&gt;=18,Q10&lt;100),"El","Minor"))</f>
        <v>Minor</v>
      </c>
      <c r="V10" s="1" t="s">
        <v>71</v>
      </c>
      <c r="W10" t="str">
        <f t="shared" si="4"/>
        <v>NAN</v>
      </c>
    </row>
    <row r="11" spans="3:23" x14ac:dyDescent="0.25">
      <c r="C11" s="1" t="s">
        <v>13</v>
      </c>
      <c r="D11" s="1" t="s">
        <v>44</v>
      </c>
      <c r="E11" s="1" t="b">
        <f t="shared" si="5"/>
        <v>0</v>
      </c>
      <c r="F11" s="1">
        <f t="shared" si="6"/>
        <v>-1</v>
      </c>
      <c r="G11" s="1" t="str">
        <f t="shared" si="7"/>
        <v>NE</v>
      </c>
      <c r="H11" s="1" t="str">
        <f t="shared" si="8"/>
        <v>Invalid</v>
      </c>
      <c r="I11" t="b">
        <f t="shared" si="9"/>
        <v>0</v>
      </c>
      <c r="J11" t="str">
        <f t="shared" si="10"/>
        <v>Invalid</v>
      </c>
      <c r="K11" t="b">
        <f t="shared" si="11"/>
        <v>1</v>
      </c>
      <c r="L11" t="str">
        <f t="shared" si="12"/>
        <v>Invalid</v>
      </c>
    </row>
    <row r="12" spans="3:23" x14ac:dyDescent="0.25">
      <c r="I12" t="s">
        <v>59</v>
      </c>
    </row>
    <row r="13" spans="3:23" x14ac:dyDescent="0.25">
      <c r="I13" t="s">
        <v>60</v>
      </c>
    </row>
    <row r="14" spans="3:23" x14ac:dyDescent="0.25">
      <c r="I14" t="s">
        <v>61</v>
      </c>
      <c r="Q14" t="s">
        <v>70</v>
      </c>
      <c r="R14">
        <v>0</v>
      </c>
      <c r="S14">
        <v>17</v>
      </c>
      <c r="T14">
        <v>18</v>
      </c>
      <c r="U14">
        <v>100</v>
      </c>
      <c r="V14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Conditional</vt:lpstr>
      <vt:lpstr>2. Handling Null and Duplicate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2025-05-23T13:33:16Z</dcterms:modified>
</cp:coreProperties>
</file>