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-1060" yWindow="0" windowWidth="27780" windowHeight="16480" tabRatio="500" activeTab="1"/>
  </bookViews>
  <sheets>
    <sheet name="Dashboard" sheetId="3" r:id="rId1"/>
    <sheet name="Data" sheetId="4" r:id="rId2"/>
    <sheet name="Sharing analysis" sheetId="5" r:id="rId3"/>
    <sheet name="Data Old" sheetId="1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95" i="4" l="1"/>
  <c r="H293" i="4"/>
  <c r="AG293" i="4"/>
  <c r="AH293" i="4"/>
  <c r="AI293" i="4"/>
  <c r="AJ293" i="4"/>
  <c r="AK293" i="4"/>
  <c r="AL293" i="4"/>
  <c r="AM293" i="4"/>
  <c r="AN293" i="4"/>
  <c r="AO293" i="4"/>
  <c r="AP293" i="4"/>
  <c r="AQ293" i="4"/>
  <c r="AR293" i="4"/>
  <c r="AS293" i="4"/>
  <c r="AT293" i="4"/>
  <c r="AU293" i="4"/>
  <c r="AV293" i="4"/>
  <c r="AW293" i="4"/>
  <c r="AX293" i="4"/>
  <c r="AY293" i="4"/>
  <c r="AZ293" i="4"/>
  <c r="BA293" i="4"/>
  <c r="J293" i="4"/>
  <c r="A120" i="5"/>
  <c r="B2" i="5"/>
  <c r="C2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C44" i="5"/>
  <c r="C5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AX86" i="4"/>
  <c r="AY86" i="4"/>
  <c r="AZ86" i="4"/>
  <c r="BA86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BA87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W88" i="4"/>
  <c r="AX88" i="4"/>
  <c r="AY88" i="4"/>
  <c r="AZ88" i="4"/>
  <c r="BA88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AX89" i="4"/>
  <c r="AY89" i="4"/>
  <c r="AZ89" i="4"/>
  <c r="BA89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AX90" i="4"/>
  <c r="AY90" i="4"/>
  <c r="AZ90" i="4"/>
  <c r="BA90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W91" i="4"/>
  <c r="AX91" i="4"/>
  <c r="AY91" i="4"/>
  <c r="AZ91" i="4"/>
  <c r="BA91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W92" i="4"/>
  <c r="AX92" i="4"/>
  <c r="AY92" i="4"/>
  <c r="AZ92" i="4"/>
  <c r="BA92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BA93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AX94" i="4"/>
  <c r="AY94" i="4"/>
  <c r="AZ94" i="4"/>
  <c r="BA94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BA95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BA96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W97" i="4"/>
  <c r="AX97" i="4"/>
  <c r="AY97" i="4"/>
  <c r="AZ97" i="4"/>
  <c r="BA97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AW98" i="4"/>
  <c r="AX98" i="4"/>
  <c r="AY98" i="4"/>
  <c r="AZ98" i="4"/>
  <c r="BA98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AV99" i="4"/>
  <c r="AW99" i="4"/>
  <c r="AX99" i="4"/>
  <c r="AY99" i="4"/>
  <c r="AZ99" i="4"/>
  <c r="BA99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W100" i="4"/>
  <c r="AX100" i="4"/>
  <c r="AY100" i="4"/>
  <c r="AZ100" i="4"/>
  <c r="BA100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AX101" i="4"/>
  <c r="AY101" i="4"/>
  <c r="AZ101" i="4"/>
  <c r="BA101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W102" i="4"/>
  <c r="AX102" i="4"/>
  <c r="AY102" i="4"/>
  <c r="AZ102" i="4"/>
  <c r="BA102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W103" i="4"/>
  <c r="AX103" i="4"/>
  <c r="AY103" i="4"/>
  <c r="AZ103" i="4"/>
  <c r="BA103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U104" i="4"/>
  <c r="AV104" i="4"/>
  <c r="AW104" i="4"/>
  <c r="AX104" i="4"/>
  <c r="AY104" i="4"/>
  <c r="AZ104" i="4"/>
  <c r="BA104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U105" i="4"/>
  <c r="AV105" i="4"/>
  <c r="AW105" i="4"/>
  <c r="AX105" i="4"/>
  <c r="AY105" i="4"/>
  <c r="AZ105" i="4"/>
  <c r="BA105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W106" i="4"/>
  <c r="AX106" i="4"/>
  <c r="AY106" i="4"/>
  <c r="AZ106" i="4"/>
  <c r="BA106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W107" i="4"/>
  <c r="AX107" i="4"/>
  <c r="AY107" i="4"/>
  <c r="AZ107" i="4"/>
  <c r="BA107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X108" i="4"/>
  <c r="AY108" i="4"/>
  <c r="AZ108" i="4"/>
  <c r="BA108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X109" i="4"/>
  <c r="AY109" i="4"/>
  <c r="AZ109" i="4"/>
  <c r="BA109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AZ110" i="4"/>
  <c r="BA110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BA111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U112" i="4"/>
  <c r="AV112" i="4"/>
  <c r="AW112" i="4"/>
  <c r="AX112" i="4"/>
  <c r="AY112" i="4"/>
  <c r="AZ112" i="4"/>
  <c r="BA112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T113" i="4"/>
  <c r="AU113" i="4"/>
  <c r="AV113" i="4"/>
  <c r="AW113" i="4"/>
  <c r="AX113" i="4"/>
  <c r="AY113" i="4"/>
  <c r="AZ113" i="4"/>
  <c r="BA113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T114" i="4"/>
  <c r="AU114" i="4"/>
  <c r="AV114" i="4"/>
  <c r="AW114" i="4"/>
  <c r="AX114" i="4"/>
  <c r="AY114" i="4"/>
  <c r="AZ114" i="4"/>
  <c r="BA114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W115" i="4"/>
  <c r="AX115" i="4"/>
  <c r="AY115" i="4"/>
  <c r="AZ115" i="4"/>
  <c r="BA115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U116" i="4"/>
  <c r="AV116" i="4"/>
  <c r="AW116" i="4"/>
  <c r="AX116" i="4"/>
  <c r="AY116" i="4"/>
  <c r="AZ116" i="4"/>
  <c r="BA116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T117" i="4"/>
  <c r="AU117" i="4"/>
  <c r="AV117" i="4"/>
  <c r="AW117" i="4"/>
  <c r="AX117" i="4"/>
  <c r="AY117" i="4"/>
  <c r="AZ117" i="4"/>
  <c r="BA117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T118" i="4"/>
  <c r="AU118" i="4"/>
  <c r="AV118" i="4"/>
  <c r="AW118" i="4"/>
  <c r="AX118" i="4"/>
  <c r="AY118" i="4"/>
  <c r="AZ118" i="4"/>
  <c r="BA118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T119" i="4"/>
  <c r="AU119" i="4"/>
  <c r="AV119" i="4"/>
  <c r="AW119" i="4"/>
  <c r="AX119" i="4"/>
  <c r="AY119" i="4"/>
  <c r="AZ119" i="4"/>
  <c r="BA119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T120" i="4"/>
  <c r="AU120" i="4"/>
  <c r="AV120" i="4"/>
  <c r="AW120" i="4"/>
  <c r="AX120" i="4"/>
  <c r="AY120" i="4"/>
  <c r="AZ120" i="4"/>
  <c r="BA120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T121" i="4"/>
  <c r="AU121" i="4"/>
  <c r="AV121" i="4"/>
  <c r="AW121" i="4"/>
  <c r="AX121" i="4"/>
  <c r="AY121" i="4"/>
  <c r="AZ121" i="4"/>
  <c r="BA121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T122" i="4"/>
  <c r="AU122" i="4"/>
  <c r="AV122" i="4"/>
  <c r="AW122" i="4"/>
  <c r="AX122" i="4"/>
  <c r="AY122" i="4"/>
  <c r="AZ122" i="4"/>
  <c r="BA122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AU123" i="4"/>
  <c r="AV123" i="4"/>
  <c r="AW123" i="4"/>
  <c r="AX123" i="4"/>
  <c r="AY123" i="4"/>
  <c r="AZ123" i="4"/>
  <c r="BA123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T124" i="4"/>
  <c r="AU124" i="4"/>
  <c r="AV124" i="4"/>
  <c r="AW124" i="4"/>
  <c r="AX124" i="4"/>
  <c r="AY124" i="4"/>
  <c r="AZ124" i="4"/>
  <c r="BA124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T125" i="4"/>
  <c r="AU125" i="4"/>
  <c r="AV125" i="4"/>
  <c r="AW125" i="4"/>
  <c r="AX125" i="4"/>
  <c r="AY125" i="4"/>
  <c r="AZ125" i="4"/>
  <c r="BA125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T126" i="4"/>
  <c r="AU126" i="4"/>
  <c r="AV126" i="4"/>
  <c r="AW126" i="4"/>
  <c r="AX126" i="4"/>
  <c r="AY126" i="4"/>
  <c r="AZ126" i="4"/>
  <c r="BA126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T127" i="4"/>
  <c r="AU127" i="4"/>
  <c r="AV127" i="4"/>
  <c r="AW127" i="4"/>
  <c r="AX127" i="4"/>
  <c r="AY127" i="4"/>
  <c r="AZ127" i="4"/>
  <c r="BA127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T128" i="4"/>
  <c r="AU128" i="4"/>
  <c r="AV128" i="4"/>
  <c r="AW128" i="4"/>
  <c r="AX128" i="4"/>
  <c r="AY128" i="4"/>
  <c r="AZ128" i="4"/>
  <c r="BA128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T129" i="4"/>
  <c r="AU129" i="4"/>
  <c r="AV129" i="4"/>
  <c r="AW129" i="4"/>
  <c r="AX129" i="4"/>
  <c r="AY129" i="4"/>
  <c r="AZ129" i="4"/>
  <c r="BA129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T130" i="4"/>
  <c r="AU130" i="4"/>
  <c r="AV130" i="4"/>
  <c r="AW130" i="4"/>
  <c r="AX130" i="4"/>
  <c r="AY130" i="4"/>
  <c r="AZ130" i="4"/>
  <c r="BA130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T131" i="4"/>
  <c r="AU131" i="4"/>
  <c r="AV131" i="4"/>
  <c r="AW131" i="4"/>
  <c r="AX131" i="4"/>
  <c r="AY131" i="4"/>
  <c r="AZ131" i="4"/>
  <c r="BA131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AT132" i="4"/>
  <c r="AU132" i="4"/>
  <c r="AV132" i="4"/>
  <c r="AW132" i="4"/>
  <c r="AX132" i="4"/>
  <c r="AY132" i="4"/>
  <c r="AZ132" i="4"/>
  <c r="BA132" i="4"/>
  <c r="AH133" i="4"/>
  <c r="AI133" i="4"/>
  <c r="AJ133" i="4"/>
  <c r="AK133" i="4"/>
  <c r="AL133" i="4"/>
  <c r="AM133" i="4"/>
  <c r="AN133" i="4"/>
  <c r="AO133" i="4"/>
  <c r="AP133" i="4"/>
  <c r="AQ133" i="4"/>
  <c r="AR133" i="4"/>
  <c r="AS133" i="4"/>
  <c r="AT133" i="4"/>
  <c r="AU133" i="4"/>
  <c r="AV133" i="4"/>
  <c r="AW133" i="4"/>
  <c r="AX133" i="4"/>
  <c r="AY133" i="4"/>
  <c r="AZ133" i="4"/>
  <c r="BA133" i="4"/>
  <c r="AH134" i="4"/>
  <c r="AI134" i="4"/>
  <c r="AJ134" i="4"/>
  <c r="AK134" i="4"/>
  <c r="AL134" i="4"/>
  <c r="AM134" i="4"/>
  <c r="AN134" i="4"/>
  <c r="AO134" i="4"/>
  <c r="AP134" i="4"/>
  <c r="AQ134" i="4"/>
  <c r="AR134" i="4"/>
  <c r="AS134" i="4"/>
  <c r="AT134" i="4"/>
  <c r="AU134" i="4"/>
  <c r="AV134" i="4"/>
  <c r="AW134" i="4"/>
  <c r="AX134" i="4"/>
  <c r="AY134" i="4"/>
  <c r="AZ134" i="4"/>
  <c r="BA134" i="4"/>
  <c r="AH135" i="4"/>
  <c r="AI135" i="4"/>
  <c r="AJ135" i="4"/>
  <c r="AK135" i="4"/>
  <c r="AL135" i="4"/>
  <c r="AM135" i="4"/>
  <c r="AN135" i="4"/>
  <c r="AO135" i="4"/>
  <c r="AP135" i="4"/>
  <c r="AQ135" i="4"/>
  <c r="AR135" i="4"/>
  <c r="AS135" i="4"/>
  <c r="AT135" i="4"/>
  <c r="AU135" i="4"/>
  <c r="AV135" i="4"/>
  <c r="AW135" i="4"/>
  <c r="AX135" i="4"/>
  <c r="AY135" i="4"/>
  <c r="AZ135" i="4"/>
  <c r="BA135" i="4"/>
  <c r="AH136" i="4"/>
  <c r="AI136" i="4"/>
  <c r="AJ136" i="4"/>
  <c r="AK136" i="4"/>
  <c r="AL136" i="4"/>
  <c r="AM136" i="4"/>
  <c r="AN136" i="4"/>
  <c r="AO136" i="4"/>
  <c r="AP136" i="4"/>
  <c r="AQ136" i="4"/>
  <c r="AR136" i="4"/>
  <c r="AS136" i="4"/>
  <c r="AT136" i="4"/>
  <c r="AU136" i="4"/>
  <c r="AV136" i="4"/>
  <c r="AW136" i="4"/>
  <c r="AX136" i="4"/>
  <c r="AY136" i="4"/>
  <c r="AZ136" i="4"/>
  <c r="BA136" i="4"/>
  <c r="AH137" i="4"/>
  <c r="AI137" i="4"/>
  <c r="AJ137" i="4"/>
  <c r="AK137" i="4"/>
  <c r="AL137" i="4"/>
  <c r="AM137" i="4"/>
  <c r="AN137" i="4"/>
  <c r="AO137" i="4"/>
  <c r="AP137" i="4"/>
  <c r="AQ137" i="4"/>
  <c r="AR137" i="4"/>
  <c r="AS137" i="4"/>
  <c r="AT137" i="4"/>
  <c r="AU137" i="4"/>
  <c r="AV137" i="4"/>
  <c r="AW137" i="4"/>
  <c r="AX137" i="4"/>
  <c r="AY137" i="4"/>
  <c r="AZ137" i="4"/>
  <c r="BA137" i="4"/>
  <c r="AH138" i="4"/>
  <c r="AI138" i="4"/>
  <c r="AJ138" i="4"/>
  <c r="AK138" i="4"/>
  <c r="AL138" i="4"/>
  <c r="AM138" i="4"/>
  <c r="AN138" i="4"/>
  <c r="AO138" i="4"/>
  <c r="AP138" i="4"/>
  <c r="AQ138" i="4"/>
  <c r="AR138" i="4"/>
  <c r="AS138" i="4"/>
  <c r="AT138" i="4"/>
  <c r="AU138" i="4"/>
  <c r="AV138" i="4"/>
  <c r="AW138" i="4"/>
  <c r="AX138" i="4"/>
  <c r="AY138" i="4"/>
  <c r="AZ138" i="4"/>
  <c r="BA138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AT139" i="4"/>
  <c r="AU139" i="4"/>
  <c r="AV139" i="4"/>
  <c r="AW139" i="4"/>
  <c r="AX139" i="4"/>
  <c r="AY139" i="4"/>
  <c r="AZ139" i="4"/>
  <c r="BA139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AT140" i="4"/>
  <c r="AU140" i="4"/>
  <c r="AV140" i="4"/>
  <c r="AW140" i="4"/>
  <c r="AX140" i="4"/>
  <c r="AY140" i="4"/>
  <c r="AZ140" i="4"/>
  <c r="BA140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AT141" i="4"/>
  <c r="AU141" i="4"/>
  <c r="AV141" i="4"/>
  <c r="AW141" i="4"/>
  <c r="AX141" i="4"/>
  <c r="AY141" i="4"/>
  <c r="AZ141" i="4"/>
  <c r="BA141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AT142" i="4"/>
  <c r="AU142" i="4"/>
  <c r="AV142" i="4"/>
  <c r="AW142" i="4"/>
  <c r="AX142" i="4"/>
  <c r="AY142" i="4"/>
  <c r="AZ142" i="4"/>
  <c r="BA142" i="4"/>
  <c r="AH143" i="4"/>
  <c r="AI143" i="4"/>
  <c r="AJ143" i="4"/>
  <c r="AK143" i="4"/>
  <c r="AL143" i="4"/>
  <c r="AM143" i="4"/>
  <c r="AN143" i="4"/>
  <c r="AO143" i="4"/>
  <c r="AP143" i="4"/>
  <c r="AQ143" i="4"/>
  <c r="AR143" i="4"/>
  <c r="AS143" i="4"/>
  <c r="AT143" i="4"/>
  <c r="AU143" i="4"/>
  <c r="AV143" i="4"/>
  <c r="AW143" i="4"/>
  <c r="AX143" i="4"/>
  <c r="AY143" i="4"/>
  <c r="AZ143" i="4"/>
  <c r="BA143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AT144" i="4"/>
  <c r="AU144" i="4"/>
  <c r="AV144" i="4"/>
  <c r="AW144" i="4"/>
  <c r="AX144" i="4"/>
  <c r="AY144" i="4"/>
  <c r="AZ144" i="4"/>
  <c r="BA144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T145" i="4"/>
  <c r="AU145" i="4"/>
  <c r="AV145" i="4"/>
  <c r="AW145" i="4"/>
  <c r="AX145" i="4"/>
  <c r="AY145" i="4"/>
  <c r="AZ145" i="4"/>
  <c r="BA145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T146" i="4"/>
  <c r="AU146" i="4"/>
  <c r="AV146" i="4"/>
  <c r="AW146" i="4"/>
  <c r="AX146" i="4"/>
  <c r="AY146" i="4"/>
  <c r="AZ146" i="4"/>
  <c r="BA146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AT147" i="4"/>
  <c r="AU147" i="4"/>
  <c r="AV147" i="4"/>
  <c r="AW147" i="4"/>
  <c r="AX147" i="4"/>
  <c r="AY147" i="4"/>
  <c r="AZ147" i="4"/>
  <c r="BA147" i="4"/>
  <c r="AH148" i="4"/>
  <c r="AI148" i="4"/>
  <c r="AJ148" i="4"/>
  <c r="AK148" i="4"/>
  <c r="AL148" i="4"/>
  <c r="AM148" i="4"/>
  <c r="AN148" i="4"/>
  <c r="AO148" i="4"/>
  <c r="AP148" i="4"/>
  <c r="AQ148" i="4"/>
  <c r="AR148" i="4"/>
  <c r="AS148" i="4"/>
  <c r="AT148" i="4"/>
  <c r="AU148" i="4"/>
  <c r="AV148" i="4"/>
  <c r="AW148" i="4"/>
  <c r="AX148" i="4"/>
  <c r="AY148" i="4"/>
  <c r="AZ148" i="4"/>
  <c r="BA148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T149" i="4"/>
  <c r="AU149" i="4"/>
  <c r="AV149" i="4"/>
  <c r="AW149" i="4"/>
  <c r="AX149" i="4"/>
  <c r="AY149" i="4"/>
  <c r="AZ149" i="4"/>
  <c r="BA149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T150" i="4"/>
  <c r="AU150" i="4"/>
  <c r="AV150" i="4"/>
  <c r="AW150" i="4"/>
  <c r="AX150" i="4"/>
  <c r="AY150" i="4"/>
  <c r="AZ150" i="4"/>
  <c r="BA150" i="4"/>
  <c r="AH151" i="4"/>
  <c r="AI151" i="4"/>
  <c r="AJ151" i="4"/>
  <c r="AK151" i="4"/>
  <c r="AL151" i="4"/>
  <c r="AM151" i="4"/>
  <c r="AN151" i="4"/>
  <c r="AO151" i="4"/>
  <c r="AP151" i="4"/>
  <c r="AQ151" i="4"/>
  <c r="AR151" i="4"/>
  <c r="AS151" i="4"/>
  <c r="AT151" i="4"/>
  <c r="AU151" i="4"/>
  <c r="AV151" i="4"/>
  <c r="AW151" i="4"/>
  <c r="AX151" i="4"/>
  <c r="AY151" i="4"/>
  <c r="AZ151" i="4"/>
  <c r="BA151" i="4"/>
  <c r="AH152" i="4"/>
  <c r="AI152" i="4"/>
  <c r="AJ152" i="4"/>
  <c r="AK152" i="4"/>
  <c r="AL152" i="4"/>
  <c r="AM152" i="4"/>
  <c r="AN152" i="4"/>
  <c r="AO152" i="4"/>
  <c r="AP152" i="4"/>
  <c r="AQ152" i="4"/>
  <c r="AR152" i="4"/>
  <c r="AS152" i="4"/>
  <c r="AT152" i="4"/>
  <c r="AU152" i="4"/>
  <c r="AV152" i="4"/>
  <c r="AW152" i="4"/>
  <c r="AX152" i="4"/>
  <c r="AY152" i="4"/>
  <c r="AZ152" i="4"/>
  <c r="BA152" i="4"/>
  <c r="AH153" i="4"/>
  <c r="AI153" i="4"/>
  <c r="AJ153" i="4"/>
  <c r="AK153" i="4"/>
  <c r="AL153" i="4"/>
  <c r="AM153" i="4"/>
  <c r="AN153" i="4"/>
  <c r="AO153" i="4"/>
  <c r="AP153" i="4"/>
  <c r="AQ153" i="4"/>
  <c r="AR153" i="4"/>
  <c r="AS153" i="4"/>
  <c r="AT153" i="4"/>
  <c r="AU153" i="4"/>
  <c r="AV153" i="4"/>
  <c r="AW153" i="4"/>
  <c r="AX153" i="4"/>
  <c r="AY153" i="4"/>
  <c r="AZ153" i="4"/>
  <c r="BA153" i="4"/>
  <c r="AH154" i="4"/>
  <c r="AI154" i="4"/>
  <c r="AJ154" i="4"/>
  <c r="AK154" i="4"/>
  <c r="AL154" i="4"/>
  <c r="AM154" i="4"/>
  <c r="AN154" i="4"/>
  <c r="AO154" i="4"/>
  <c r="AP154" i="4"/>
  <c r="AQ154" i="4"/>
  <c r="AR154" i="4"/>
  <c r="AS154" i="4"/>
  <c r="AT154" i="4"/>
  <c r="AU154" i="4"/>
  <c r="AV154" i="4"/>
  <c r="AW154" i="4"/>
  <c r="AX154" i="4"/>
  <c r="AY154" i="4"/>
  <c r="AZ154" i="4"/>
  <c r="BA154" i="4"/>
  <c r="AH155" i="4"/>
  <c r="AI155" i="4"/>
  <c r="AJ155" i="4"/>
  <c r="AK155" i="4"/>
  <c r="AL155" i="4"/>
  <c r="AM155" i="4"/>
  <c r="AN155" i="4"/>
  <c r="AO155" i="4"/>
  <c r="AP155" i="4"/>
  <c r="AQ155" i="4"/>
  <c r="AR155" i="4"/>
  <c r="AS155" i="4"/>
  <c r="AT155" i="4"/>
  <c r="AU155" i="4"/>
  <c r="AV155" i="4"/>
  <c r="AW155" i="4"/>
  <c r="AX155" i="4"/>
  <c r="AY155" i="4"/>
  <c r="AZ155" i="4"/>
  <c r="BA155" i="4"/>
  <c r="AH156" i="4"/>
  <c r="AI156" i="4"/>
  <c r="AJ156" i="4"/>
  <c r="AK156" i="4"/>
  <c r="AL156" i="4"/>
  <c r="AM156" i="4"/>
  <c r="AN156" i="4"/>
  <c r="AO156" i="4"/>
  <c r="AP156" i="4"/>
  <c r="AQ156" i="4"/>
  <c r="AR156" i="4"/>
  <c r="AS156" i="4"/>
  <c r="AT156" i="4"/>
  <c r="AU156" i="4"/>
  <c r="AV156" i="4"/>
  <c r="AW156" i="4"/>
  <c r="AX156" i="4"/>
  <c r="AY156" i="4"/>
  <c r="AZ156" i="4"/>
  <c r="BA156" i="4"/>
  <c r="AH157" i="4"/>
  <c r="AI157" i="4"/>
  <c r="AJ157" i="4"/>
  <c r="AK157" i="4"/>
  <c r="AL157" i="4"/>
  <c r="AM157" i="4"/>
  <c r="AN157" i="4"/>
  <c r="AO157" i="4"/>
  <c r="AP157" i="4"/>
  <c r="AQ157" i="4"/>
  <c r="AR157" i="4"/>
  <c r="AS157" i="4"/>
  <c r="AT157" i="4"/>
  <c r="AU157" i="4"/>
  <c r="AV157" i="4"/>
  <c r="AW157" i="4"/>
  <c r="AX157" i="4"/>
  <c r="AY157" i="4"/>
  <c r="AZ157" i="4"/>
  <c r="BA157" i="4"/>
  <c r="AH158" i="4"/>
  <c r="AI158" i="4"/>
  <c r="AJ158" i="4"/>
  <c r="AK158" i="4"/>
  <c r="AL158" i="4"/>
  <c r="AM158" i="4"/>
  <c r="AN158" i="4"/>
  <c r="AO158" i="4"/>
  <c r="AP158" i="4"/>
  <c r="AQ158" i="4"/>
  <c r="AR158" i="4"/>
  <c r="AS158" i="4"/>
  <c r="AT158" i="4"/>
  <c r="AU158" i="4"/>
  <c r="AV158" i="4"/>
  <c r="AW158" i="4"/>
  <c r="AX158" i="4"/>
  <c r="AY158" i="4"/>
  <c r="AZ158" i="4"/>
  <c r="BA158" i="4"/>
  <c r="AH159" i="4"/>
  <c r="AI159" i="4"/>
  <c r="AJ159" i="4"/>
  <c r="AK159" i="4"/>
  <c r="AL159" i="4"/>
  <c r="AM159" i="4"/>
  <c r="AN159" i="4"/>
  <c r="AO159" i="4"/>
  <c r="AP159" i="4"/>
  <c r="AQ159" i="4"/>
  <c r="AR159" i="4"/>
  <c r="AS159" i="4"/>
  <c r="AT159" i="4"/>
  <c r="AU159" i="4"/>
  <c r="AV159" i="4"/>
  <c r="AW159" i="4"/>
  <c r="AX159" i="4"/>
  <c r="AY159" i="4"/>
  <c r="AZ159" i="4"/>
  <c r="BA159" i="4"/>
  <c r="AH160" i="4"/>
  <c r="AI160" i="4"/>
  <c r="AJ160" i="4"/>
  <c r="AK160" i="4"/>
  <c r="AL160" i="4"/>
  <c r="AM160" i="4"/>
  <c r="AN160" i="4"/>
  <c r="AO160" i="4"/>
  <c r="AP160" i="4"/>
  <c r="AQ160" i="4"/>
  <c r="AR160" i="4"/>
  <c r="AS160" i="4"/>
  <c r="AT160" i="4"/>
  <c r="AU160" i="4"/>
  <c r="AV160" i="4"/>
  <c r="AW160" i="4"/>
  <c r="AX160" i="4"/>
  <c r="AY160" i="4"/>
  <c r="AZ160" i="4"/>
  <c r="BA160" i="4"/>
  <c r="AH161" i="4"/>
  <c r="AI161" i="4"/>
  <c r="AJ161" i="4"/>
  <c r="AK161" i="4"/>
  <c r="AL161" i="4"/>
  <c r="AM161" i="4"/>
  <c r="AN161" i="4"/>
  <c r="AO161" i="4"/>
  <c r="AP161" i="4"/>
  <c r="AQ161" i="4"/>
  <c r="AR161" i="4"/>
  <c r="AS161" i="4"/>
  <c r="AT161" i="4"/>
  <c r="AU161" i="4"/>
  <c r="AV161" i="4"/>
  <c r="AW161" i="4"/>
  <c r="AX161" i="4"/>
  <c r="AY161" i="4"/>
  <c r="AZ161" i="4"/>
  <c r="BA161" i="4"/>
  <c r="AH162" i="4"/>
  <c r="AI162" i="4"/>
  <c r="AJ162" i="4"/>
  <c r="AK162" i="4"/>
  <c r="AL162" i="4"/>
  <c r="AM162" i="4"/>
  <c r="AN162" i="4"/>
  <c r="AO162" i="4"/>
  <c r="AP162" i="4"/>
  <c r="AQ162" i="4"/>
  <c r="AR162" i="4"/>
  <c r="AS162" i="4"/>
  <c r="AT162" i="4"/>
  <c r="AU162" i="4"/>
  <c r="AV162" i="4"/>
  <c r="AW162" i="4"/>
  <c r="AX162" i="4"/>
  <c r="AY162" i="4"/>
  <c r="AZ162" i="4"/>
  <c r="BA162" i="4"/>
  <c r="AH163" i="4"/>
  <c r="AI163" i="4"/>
  <c r="AJ163" i="4"/>
  <c r="AK163" i="4"/>
  <c r="AL163" i="4"/>
  <c r="AM163" i="4"/>
  <c r="AN163" i="4"/>
  <c r="AO163" i="4"/>
  <c r="AP163" i="4"/>
  <c r="AQ163" i="4"/>
  <c r="AR163" i="4"/>
  <c r="AS163" i="4"/>
  <c r="AT163" i="4"/>
  <c r="AU163" i="4"/>
  <c r="AV163" i="4"/>
  <c r="AW163" i="4"/>
  <c r="AX163" i="4"/>
  <c r="AY163" i="4"/>
  <c r="AZ163" i="4"/>
  <c r="BA163" i="4"/>
  <c r="AH164" i="4"/>
  <c r="AI164" i="4"/>
  <c r="AJ164" i="4"/>
  <c r="AK164" i="4"/>
  <c r="AL164" i="4"/>
  <c r="AM164" i="4"/>
  <c r="AN164" i="4"/>
  <c r="AO164" i="4"/>
  <c r="AP164" i="4"/>
  <c r="AQ164" i="4"/>
  <c r="AR164" i="4"/>
  <c r="AS164" i="4"/>
  <c r="AT164" i="4"/>
  <c r="AU164" i="4"/>
  <c r="AV164" i="4"/>
  <c r="AW164" i="4"/>
  <c r="AX164" i="4"/>
  <c r="AY164" i="4"/>
  <c r="AZ164" i="4"/>
  <c r="BA164" i="4"/>
  <c r="AH165" i="4"/>
  <c r="AI165" i="4"/>
  <c r="AJ165" i="4"/>
  <c r="AK165" i="4"/>
  <c r="AL165" i="4"/>
  <c r="AM165" i="4"/>
  <c r="AN165" i="4"/>
  <c r="AO165" i="4"/>
  <c r="AP165" i="4"/>
  <c r="AQ165" i="4"/>
  <c r="AR165" i="4"/>
  <c r="AS165" i="4"/>
  <c r="AT165" i="4"/>
  <c r="AU165" i="4"/>
  <c r="AV165" i="4"/>
  <c r="AW165" i="4"/>
  <c r="AX165" i="4"/>
  <c r="AY165" i="4"/>
  <c r="AZ165" i="4"/>
  <c r="BA165" i="4"/>
  <c r="AH166" i="4"/>
  <c r="AI166" i="4"/>
  <c r="AJ166" i="4"/>
  <c r="AK166" i="4"/>
  <c r="AL166" i="4"/>
  <c r="AM166" i="4"/>
  <c r="AN166" i="4"/>
  <c r="AO166" i="4"/>
  <c r="AP166" i="4"/>
  <c r="AQ166" i="4"/>
  <c r="AR166" i="4"/>
  <c r="AS166" i="4"/>
  <c r="AT166" i="4"/>
  <c r="AU166" i="4"/>
  <c r="AV166" i="4"/>
  <c r="AW166" i="4"/>
  <c r="AX166" i="4"/>
  <c r="AY166" i="4"/>
  <c r="AZ166" i="4"/>
  <c r="BA166" i="4"/>
  <c r="AH167" i="4"/>
  <c r="AI167" i="4"/>
  <c r="AJ167" i="4"/>
  <c r="AK167" i="4"/>
  <c r="AL167" i="4"/>
  <c r="AM167" i="4"/>
  <c r="AN167" i="4"/>
  <c r="AO167" i="4"/>
  <c r="AP167" i="4"/>
  <c r="AQ167" i="4"/>
  <c r="AR167" i="4"/>
  <c r="AS167" i="4"/>
  <c r="AT167" i="4"/>
  <c r="AU167" i="4"/>
  <c r="AV167" i="4"/>
  <c r="AW167" i="4"/>
  <c r="AX167" i="4"/>
  <c r="AY167" i="4"/>
  <c r="AZ167" i="4"/>
  <c r="BA167" i="4"/>
  <c r="AH168" i="4"/>
  <c r="AI168" i="4"/>
  <c r="AJ168" i="4"/>
  <c r="AK168" i="4"/>
  <c r="AL168" i="4"/>
  <c r="AM168" i="4"/>
  <c r="AN168" i="4"/>
  <c r="AO168" i="4"/>
  <c r="AP168" i="4"/>
  <c r="AQ168" i="4"/>
  <c r="AR168" i="4"/>
  <c r="AS168" i="4"/>
  <c r="AT168" i="4"/>
  <c r="AU168" i="4"/>
  <c r="AV168" i="4"/>
  <c r="AW168" i="4"/>
  <c r="AX168" i="4"/>
  <c r="AY168" i="4"/>
  <c r="AZ168" i="4"/>
  <c r="BA168" i="4"/>
  <c r="AH169" i="4"/>
  <c r="AI169" i="4"/>
  <c r="AJ169" i="4"/>
  <c r="AK169" i="4"/>
  <c r="AL169" i="4"/>
  <c r="AM169" i="4"/>
  <c r="AN169" i="4"/>
  <c r="AO169" i="4"/>
  <c r="AP169" i="4"/>
  <c r="AQ169" i="4"/>
  <c r="AR169" i="4"/>
  <c r="AS169" i="4"/>
  <c r="AT169" i="4"/>
  <c r="AU169" i="4"/>
  <c r="AV169" i="4"/>
  <c r="AW169" i="4"/>
  <c r="AX169" i="4"/>
  <c r="AY169" i="4"/>
  <c r="AZ169" i="4"/>
  <c r="BA169" i="4"/>
  <c r="AH170" i="4"/>
  <c r="AI170" i="4"/>
  <c r="AJ170" i="4"/>
  <c r="AK170" i="4"/>
  <c r="AL170" i="4"/>
  <c r="AM170" i="4"/>
  <c r="AN170" i="4"/>
  <c r="AO170" i="4"/>
  <c r="AP170" i="4"/>
  <c r="AQ170" i="4"/>
  <c r="AR170" i="4"/>
  <c r="AS170" i="4"/>
  <c r="AT170" i="4"/>
  <c r="AU170" i="4"/>
  <c r="AV170" i="4"/>
  <c r="AW170" i="4"/>
  <c r="AX170" i="4"/>
  <c r="AY170" i="4"/>
  <c r="AZ170" i="4"/>
  <c r="BA170" i="4"/>
  <c r="AH171" i="4"/>
  <c r="AI171" i="4"/>
  <c r="AJ171" i="4"/>
  <c r="AK171" i="4"/>
  <c r="AL171" i="4"/>
  <c r="AM171" i="4"/>
  <c r="AN171" i="4"/>
  <c r="AO171" i="4"/>
  <c r="AP171" i="4"/>
  <c r="AQ171" i="4"/>
  <c r="AR171" i="4"/>
  <c r="AS171" i="4"/>
  <c r="AT171" i="4"/>
  <c r="AU171" i="4"/>
  <c r="AV171" i="4"/>
  <c r="AW171" i="4"/>
  <c r="AX171" i="4"/>
  <c r="AY171" i="4"/>
  <c r="AZ171" i="4"/>
  <c r="BA171" i="4"/>
  <c r="AH172" i="4"/>
  <c r="AI172" i="4"/>
  <c r="AJ172" i="4"/>
  <c r="AK172" i="4"/>
  <c r="AL172" i="4"/>
  <c r="AM172" i="4"/>
  <c r="AN172" i="4"/>
  <c r="AO172" i="4"/>
  <c r="AP172" i="4"/>
  <c r="AQ172" i="4"/>
  <c r="AR172" i="4"/>
  <c r="AS172" i="4"/>
  <c r="AT172" i="4"/>
  <c r="AU172" i="4"/>
  <c r="AV172" i="4"/>
  <c r="AW172" i="4"/>
  <c r="AX172" i="4"/>
  <c r="AY172" i="4"/>
  <c r="AZ172" i="4"/>
  <c r="BA172" i="4"/>
  <c r="AH173" i="4"/>
  <c r="AI173" i="4"/>
  <c r="AJ173" i="4"/>
  <c r="AK173" i="4"/>
  <c r="AL173" i="4"/>
  <c r="AM173" i="4"/>
  <c r="AN173" i="4"/>
  <c r="AO173" i="4"/>
  <c r="AP173" i="4"/>
  <c r="AQ173" i="4"/>
  <c r="AR173" i="4"/>
  <c r="AS173" i="4"/>
  <c r="AT173" i="4"/>
  <c r="AU173" i="4"/>
  <c r="AV173" i="4"/>
  <c r="AW173" i="4"/>
  <c r="AX173" i="4"/>
  <c r="AY173" i="4"/>
  <c r="AZ173" i="4"/>
  <c r="BA173" i="4"/>
  <c r="AH174" i="4"/>
  <c r="AI174" i="4"/>
  <c r="AJ174" i="4"/>
  <c r="AK174" i="4"/>
  <c r="AL174" i="4"/>
  <c r="AM174" i="4"/>
  <c r="AN174" i="4"/>
  <c r="AO174" i="4"/>
  <c r="AP174" i="4"/>
  <c r="AQ174" i="4"/>
  <c r="AR174" i="4"/>
  <c r="AS174" i="4"/>
  <c r="AT174" i="4"/>
  <c r="AU174" i="4"/>
  <c r="AV174" i="4"/>
  <c r="AW174" i="4"/>
  <c r="AX174" i="4"/>
  <c r="AY174" i="4"/>
  <c r="AZ174" i="4"/>
  <c r="BA174" i="4"/>
  <c r="AH175" i="4"/>
  <c r="AI175" i="4"/>
  <c r="AJ175" i="4"/>
  <c r="AK175" i="4"/>
  <c r="AL175" i="4"/>
  <c r="AM175" i="4"/>
  <c r="AN175" i="4"/>
  <c r="AO175" i="4"/>
  <c r="AP175" i="4"/>
  <c r="AQ175" i="4"/>
  <c r="AR175" i="4"/>
  <c r="AS175" i="4"/>
  <c r="AT175" i="4"/>
  <c r="AU175" i="4"/>
  <c r="AV175" i="4"/>
  <c r="AW175" i="4"/>
  <c r="AX175" i="4"/>
  <c r="AY175" i="4"/>
  <c r="AZ175" i="4"/>
  <c r="BA175" i="4"/>
  <c r="AH176" i="4"/>
  <c r="AI176" i="4"/>
  <c r="AJ176" i="4"/>
  <c r="AK176" i="4"/>
  <c r="AL176" i="4"/>
  <c r="AM176" i="4"/>
  <c r="AN176" i="4"/>
  <c r="AO176" i="4"/>
  <c r="AP176" i="4"/>
  <c r="AQ176" i="4"/>
  <c r="AR176" i="4"/>
  <c r="AS176" i="4"/>
  <c r="AT176" i="4"/>
  <c r="AU176" i="4"/>
  <c r="AV176" i="4"/>
  <c r="AW176" i="4"/>
  <c r="AX176" i="4"/>
  <c r="AY176" i="4"/>
  <c r="AZ176" i="4"/>
  <c r="BA176" i="4"/>
  <c r="AH177" i="4"/>
  <c r="AI177" i="4"/>
  <c r="AJ177" i="4"/>
  <c r="AK177" i="4"/>
  <c r="AL177" i="4"/>
  <c r="AM177" i="4"/>
  <c r="AN177" i="4"/>
  <c r="AO177" i="4"/>
  <c r="AP177" i="4"/>
  <c r="AQ177" i="4"/>
  <c r="AR177" i="4"/>
  <c r="AS177" i="4"/>
  <c r="AT177" i="4"/>
  <c r="AU177" i="4"/>
  <c r="AV177" i="4"/>
  <c r="AW177" i="4"/>
  <c r="AX177" i="4"/>
  <c r="AY177" i="4"/>
  <c r="AZ177" i="4"/>
  <c r="BA177" i="4"/>
  <c r="AH178" i="4"/>
  <c r="AI178" i="4"/>
  <c r="AJ178" i="4"/>
  <c r="AK178" i="4"/>
  <c r="AL178" i="4"/>
  <c r="AM178" i="4"/>
  <c r="AN178" i="4"/>
  <c r="AO178" i="4"/>
  <c r="AP178" i="4"/>
  <c r="AQ178" i="4"/>
  <c r="AR178" i="4"/>
  <c r="AS178" i="4"/>
  <c r="AT178" i="4"/>
  <c r="AU178" i="4"/>
  <c r="AV178" i="4"/>
  <c r="AW178" i="4"/>
  <c r="AX178" i="4"/>
  <c r="AY178" i="4"/>
  <c r="AZ178" i="4"/>
  <c r="BA178" i="4"/>
  <c r="AH179" i="4"/>
  <c r="AI179" i="4"/>
  <c r="AJ179" i="4"/>
  <c r="AK179" i="4"/>
  <c r="AL179" i="4"/>
  <c r="AM179" i="4"/>
  <c r="AN179" i="4"/>
  <c r="AO179" i="4"/>
  <c r="AP179" i="4"/>
  <c r="AQ179" i="4"/>
  <c r="AR179" i="4"/>
  <c r="AS179" i="4"/>
  <c r="AT179" i="4"/>
  <c r="AU179" i="4"/>
  <c r="AV179" i="4"/>
  <c r="AW179" i="4"/>
  <c r="AX179" i="4"/>
  <c r="AY179" i="4"/>
  <c r="AZ179" i="4"/>
  <c r="BA179" i="4"/>
  <c r="AH180" i="4"/>
  <c r="AI180" i="4"/>
  <c r="AJ180" i="4"/>
  <c r="AK180" i="4"/>
  <c r="AL180" i="4"/>
  <c r="AM180" i="4"/>
  <c r="AN180" i="4"/>
  <c r="AO180" i="4"/>
  <c r="AP180" i="4"/>
  <c r="AQ180" i="4"/>
  <c r="AR180" i="4"/>
  <c r="AS180" i="4"/>
  <c r="AT180" i="4"/>
  <c r="AU180" i="4"/>
  <c r="AV180" i="4"/>
  <c r="AW180" i="4"/>
  <c r="AX180" i="4"/>
  <c r="AY180" i="4"/>
  <c r="AZ180" i="4"/>
  <c r="BA180" i="4"/>
  <c r="AH181" i="4"/>
  <c r="AI181" i="4"/>
  <c r="AJ181" i="4"/>
  <c r="AK181" i="4"/>
  <c r="AL181" i="4"/>
  <c r="AM181" i="4"/>
  <c r="AN181" i="4"/>
  <c r="AO181" i="4"/>
  <c r="AP181" i="4"/>
  <c r="AQ181" i="4"/>
  <c r="AR181" i="4"/>
  <c r="AS181" i="4"/>
  <c r="AT181" i="4"/>
  <c r="AU181" i="4"/>
  <c r="AV181" i="4"/>
  <c r="AW181" i="4"/>
  <c r="AX181" i="4"/>
  <c r="AY181" i="4"/>
  <c r="AZ181" i="4"/>
  <c r="BA181" i="4"/>
  <c r="AH182" i="4"/>
  <c r="AI182" i="4"/>
  <c r="AJ182" i="4"/>
  <c r="AK182" i="4"/>
  <c r="AL182" i="4"/>
  <c r="AM182" i="4"/>
  <c r="AN182" i="4"/>
  <c r="AO182" i="4"/>
  <c r="AP182" i="4"/>
  <c r="AQ182" i="4"/>
  <c r="AR182" i="4"/>
  <c r="AS182" i="4"/>
  <c r="AT182" i="4"/>
  <c r="AU182" i="4"/>
  <c r="AV182" i="4"/>
  <c r="AW182" i="4"/>
  <c r="AX182" i="4"/>
  <c r="AY182" i="4"/>
  <c r="AZ182" i="4"/>
  <c r="BA182" i="4"/>
  <c r="AH183" i="4"/>
  <c r="AI183" i="4"/>
  <c r="AJ183" i="4"/>
  <c r="AK183" i="4"/>
  <c r="AL183" i="4"/>
  <c r="AM183" i="4"/>
  <c r="AN183" i="4"/>
  <c r="AO183" i="4"/>
  <c r="AP183" i="4"/>
  <c r="AQ183" i="4"/>
  <c r="AR183" i="4"/>
  <c r="AS183" i="4"/>
  <c r="AT183" i="4"/>
  <c r="AU183" i="4"/>
  <c r="AV183" i="4"/>
  <c r="AW183" i="4"/>
  <c r="AX183" i="4"/>
  <c r="AY183" i="4"/>
  <c r="AZ183" i="4"/>
  <c r="BA183" i="4"/>
  <c r="AH184" i="4"/>
  <c r="AI184" i="4"/>
  <c r="AJ184" i="4"/>
  <c r="AK184" i="4"/>
  <c r="AL184" i="4"/>
  <c r="AM184" i="4"/>
  <c r="AN184" i="4"/>
  <c r="AO184" i="4"/>
  <c r="AP184" i="4"/>
  <c r="AQ184" i="4"/>
  <c r="AR184" i="4"/>
  <c r="AS184" i="4"/>
  <c r="AT184" i="4"/>
  <c r="AU184" i="4"/>
  <c r="AV184" i="4"/>
  <c r="AW184" i="4"/>
  <c r="AX184" i="4"/>
  <c r="AY184" i="4"/>
  <c r="AZ184" i="4"/>
  <c r="BA184" i="4"/>
  <c r="AH185" i="4"/>
  <c r="AI185" i="4"/>
  <c r="AJ185" i="4"/>
  <c r="AK185" i="4"/>
  <c r="AL185" i="4"/>
  <c r="AM185" i="4"/>
  <c r="AN185" i="4"/>
  <c r="AO185" i="4"/>
  <c r="AP185" i="4"/>
  <c r="AQ185" i="4"/>
  <c r="AR185" i="4"/>
  <c r="AS185" i="4"/>
  <c r="AT185" i="4"/>
  <c r="AU185" i="4"/>
  <c r="AV185" i="4"/>
  <c r="AW185" i="4"/>
  <c r="AX185" i="4"/>
  <c r="AY185" i="4"/>
  <c r="AZ185" i="4"/>
  <c r="BA185" i="4"/>
  <c r="AH186" i="4"/>
  <c r="AI186" i="4"/>
  <c r="AJ186" i="4"/>
  <c r="AK186" i="4"/>
  <c r="AL186" i="4"/>
  <c r="AM186" i="4"/>
  <c r="AN186" i="4"/>
  <c r="AO186" i="4"/>
  <c r="AP186" i="4"/>
  <c r="AQ186" i="4"/>
  <c r="AR186" i="4"/>
  <c r="AS186" i="4"/>
  <c r="AT186" i="4"/>
  <c r="AU186" i="4"/>
  <c r="AV186" i="4"/>
  <c r="AW186" i="4"/>
  <c r="AX186" i="4"/>
  <c r="AY186" i="4"/>
  <c r="AZ186" i="4"/>
  <c r="BA186" i="4"/>
  <c r="AH187" i="4"/>
  <c r="AI187" i="4"/>
  <c r="AJ187" i="4"/>
  <c r="AK187" i="4"/>
  <c r="AL187" i="4"/>
  <c r="AM187" i="4"/>
  <c r="AN187" i="4"/>
  <c r="AO187" i="4"/>
  <c r="AP187" i="4"/>
  <c r="AQ187" i="4"/>
  <c r="AR187" i="4"/>
  <c r="AS187" i="4"/>
  <c r="AT187" i="4"/>
  <c r="AU187" i="4"/>
  <c r="AV187" i="4"/>
  <c r="AW187" i="4"/>
  <c r="AX187" i="4"/>
  <c r="AY187" i="4"/>
  <c r="AZ187" i="4"/>
  <c r="BA187" i="4"/>
  <c r="AH188" i="4"/>
  <c r="AI188" i="4"/>
  <c r="AJ188" i="4"/>
  <c r="AK188" i="4"/>
  <c r="AL188" i="4"/>
  <c r="AM188" i="4"/>
  <c r="AN188" i="4"/>
  <c r="AO188" i="4"/>
  <c r="AP188" i="4"/>
  <c r="AQ188" i="4"/>
  <c r="AR188" i="4"/>
  <c r="AS188" i="4"/>
  <c r="AT188" i="4"/>
  <c r="AU188" i="4"/>
  <c r="AV188" i="4"/>
  <c r="AW188" i="4"/>
  <c r="AX188" i="4"/>
  <c r="AY188" i="4"/>
  <c r="AZ188" i="4"/>
  <c r="BA188" i="4"/>
  <c r="AH189" i="4"/>
  <c r="AI189" i="4"/>
  <c r="AJ189" i="4"/>
  <c r="AK189" i="4"/>
  <c r="AL189" i="4"/>
  <c r="AM189" i="4"/>
  <c r="AN189" i="4"/>
  <c r="AO189" i="4"/>
  <c r="AP189" i="4"/>
  <c r="AQ189" i="4"/>
  <c r="AR189" i="4"/>
  <c r="AS189" i="4"/>
  <c r="AT189" i="4"/>
  <c r="AU189" i="4"/>
  <c r="AV189" i="4"/>
  <c r="AW189" i="4"/>
  <c r="AX189" i="4"/>
  <c r="AY189" i="4"/>
  <c r="AZ189" i="4"/>
  <c r="BA189" i="4"/>
  <c r="AH190" i="4"/>
  <c r="AI190" i="4"/>
  <c r="AJ190" i="4"/>
  <c r="AK190" i="4"/>
  <c r="AL190" i="4"/>
  <c r="AM190" i="4"/>
  <c r="AN190" i="4"/>
  <c r="AO190" i="4"/>
  <c r="AP190" i="4"/>
  <c r="AQ190" i="4"/>
  <c r="AR190" i="4"/>
  <c r="AS190" i="4"/>
  <c r="AT190" i="4"/>
  <c r="AU190" i="4"/>
  <c r="AV190" i="4"/>
  <c r="AW190" i="4"/>
  <c r="AX190" i="4"/>
  <c r="AY190" i="4"/>
  <c r="AZ190" i="4"/>
  <c r="BA190" i="4"/>
  <c r="AH191" i="4"/>
  <c r="AI191" i="4"/>
  <c r="AJ191" i="4"/>
  <c r="AK191" i="4"/>
  <c r="AL191" i="4"/>
  <c r="AM191" i="4"/>
  <c r="AN191" i="4"/>
  <c r="AO191" i="4"/>
  <c r="AP191" i="4"/>
  <c r="AQ191" i="4"/>
  <c r="AR191" i="4"/>
  <c r="AS191" i="4"/>
  <c r="AT191" i="4"/>
  <c r="AU191" i="4"/>
  <c r="AV191" i="4"/>
  <c r="AW191" i="4"/>
  <c r="AX191" i="4"/>
  <c r="AY191" i="4"/>
  <c r="AZ191" i="4"/>
  <c r="BA191" i="4"/>
  <c r="AH192" i="4"/>
  <c r="AI192" i="4"/>
  <c r="AJ192" i="4"/>
  <c r="AK192" i="4"/>
  <c r="AL192" i="4"/>
  <c r="AM192" i="4"/>
  <c r="AN192" i="4"/>
  <c r="AO192" i="4"/>
  <c r="AP192" i="4"/>
  <c r="AQ192" i="4"/>
  <c r="AR192" i="4"/>
  <c r="AS192" i="4"/>
  <c r="AT192" i="4"/>
  <c r="AU192" i="4"/>
  <c r="AV192" i="4"/>
  <c r="AW192" i="4"/>
  <c r="AX192" i="4"/>
  <c r="AY192" i="4"/>
  <c r="AZ192" i="4"/>
  <c r="BA192" i="4"/>
  <c r="AH193" i="4"/>
  <c r="AI193" i="4"/>
  <c r="AJ193" i="4"/>
  <c r="AK193" i="4"/>
  <c r="AL193" i="4"/>
  <c r="AM193" i="4"/>
  <c r="AN193" i="4"/>
  <c r="AO193" i="4"/>
  <c r="AP193" i="4"/>
  <c r="AQ193" i="4"/>
  <c r="AR193" i="4"/>
  <c r="AS193" i="4"/>
  <c r="AT193" i="4"/>
  <c r="AU193" i="4"/>
  <c r="AV193" i="4"/>
  <c r="AW193" i="4"/>
  <c r="AX193" i="4"/>
  <c r="AY193" i="4"/>
  <c r="AZ193" i="4"/>
  <c r="BA193" i="4"/>
  <c r="AH194" i="4"/>
  <c r="AI194" i="4"/>
  <c r="AJ194" i="4"/>
  <c r="AK194" i="4"/>
  <c r="AL194" i="4"/>
  <c r="AM194" i="4"/>
  <c r="AN194" i="4"/>
  <c r="AO194" i="4"/>
  <c r="AP194" i="4"/>
  <c r="AQ194" i="4"/>
  <c r="AR194" i="4"/>
  <c r="AS194" i="4"/>
  <c r="AT194" i="4"/>
  <c r="AU194" i="4"/>
  <c r="AV194" i="4"/>
  <c r="AW194" i="4"/>
  <c r="AX194" i="4"/>
  <c r="AY194" i="4"/>
  <c r="AZ194" i="4"/>
  <c r="BA194" i="4"/>
  <c r="AH195" i="4"/>
  <c r="AI195" i="4"/>
  <c r="AJ195" i="4"/>
  <c r="AK195" i="4"/>
  <c r="AL195" i="4"/>
  <c r="AM195" i="4"/>
  <c r="AN195" i="4"/>
  <c r="AO195" i="4"/>
  <c r="AP195" i="4"/>
  <c r="AQ195" i="4"/>
  <c r="AR195" i="4"/>
  <c r="AS195" i="4"/>
  <c r="AT195" i="4"/>
  <c r="AU195" i="4"/>
  <c r="AV195" i="4"/>
  <c r="AW195" i="4"/>
  <c r="AX195" i="4"/>
  <c r="AY195" i="4"/>
  <c r="AZ195" i="4"/>
  <c r="BA195" i="4"/>
  <c r="AH196" i="4"/>
  <c r="AI196" i="4"/>
  <c r="AJ196" i="4"/>
  <c r="AK196" i="4"/>
  <c r="AL196" i="4"/>
  <c r="AM196" i="4"/>
  <c r="AN196" i="4"/>
  <c r="AO196" i="4"/>
  <c r="AP196" i="4"/>
  <c r="AQ196" i="4"/>
  <c r="AR196" i="4"/>
  <c r="AS196" i="4"/>
  <c r="AT196" i="4"/>
  <c r="AU196" i="4"/>
  <c r="AV196" i="4"/>
  <c r="AW196" i="4"/>
  <c r="AX196" i="4"/>
  <c r="AY196" i="4"/>
  <c r="AZ196" i="4"/>
  <c r="BA196" i="4"/>
  <c r="AH197" i="4"/>
  <c r="AI197" i="4"/>
  <c r="AJ197" i="4"/>
  <c r="AK197" i="4"/>
  <c r="AL197" i="4"/>
  <c r="AM197" i="4"/>
  <c r="AN197" i="4"/>
  <c r="AO197" i="4"/>
  <c r="AP197" i="4"/>
  <c r="AQ197" i="4"/>
  <c r="AR197" i="4"/>
  <c r="AS197" i="4"/>
  <c r="AT197" i="4"/>
  <c r="AU197" i="4"/>
  <c r="AV197" i="4"/>
  <c r="AW197" i="4"/>
  <c r="AX197" i="4"/>
  <c r="AY197" i="4"/>
  <c r="AZ197" i="4"/>
  <c r="BA197" i="4"/>
  <c r="AH198" i="4"/>
  <c r="AI198" i="4"/>
  <c r="AJ198" i="4"/>
  <c r="AK198" i="4"/>
  <c r="AL198" i="4"/>
  <c r="AM198" i="4"/>
  <c r="AN198" i="4"/>
  <c r="AO198" i="4"/>
  <c r="AP198" i="4"/>
  <c r="AQ198" i="4"/>
  <c r="AR198" i="4"/>
  <c r="AS198" i="4"/>
  <c r="AT198" i="4"/>
  <c r="AU198" i="4"/>
  <c r="AV198" i="4"/>
  <c r="AW198" i="4"/>
  <c r="AX198" i="4"/>
  <c r="AY198" i="4"/>
  <c r="AZ198" i="4"/>
  <c r="BA198" i="4"/>
  <c r="AH199" i="4"/>
  <c r="AI199" i="4"/>
  <c r="AJ199" i="4"/>
  <c r="AK199" i="4"/>
  <c r="AL199" i="4"/>
  <c r="AM199" i="4"/>
  <c r="AN199" i="4"/>
  <c r="AO199" i="4"/>
  <c r="AP199" i="4"/>
  <c r="AQ199" i="4"/>
  <c r="AR199" i="4"/>
  <c r="AS199" i="4"/>
  <c r="AT199" i="4"/>
  <c r="AU199" i="4"/>
  <c r="AV199" i="4"/>
  <c r="AW199" i="4"/>
  <c r="AX199" i="4"/>
  <c r="AY199" i="4"/>
  <c r="AZ199" i="4"/>
  <c r="BA199" i="4"/>
  <c r="AH200" i="4"/>
  <c r="AI200" i="4"/>
  <c r="AJ200" i="4"/>
  <c r="AK200" i="4"/>
  <c r="AL200" i="4"/>
  <c r="AM200" i="4"/>
  <c r="AN200" i="4"/>
  <c r="AO200" i="4"/>
  <c r="AP200" i="4"/>
  <c r="AQ200" i="4"/>
  <c r="AR200" i="4"/>
  <c r="AS200" i="4"/>
  <c r="AT200" i="4"/>
  <c r="AU200" i="4"/>
  <c r="AV200" i="4"/>
  <c r="AW200" i="4"/>
  <c r="AX200" i="4"/>
  <c r="AY200" i="4"/>
  <c r="AZ200" i="4"/>
  <c r="BA200" i="4"/>
  <c r="AH201" i="4"/>
  <c r="AI201" i="4"/>
  <c r="AJ201" i="4"/>
  <c r="AK201" i="4"/>
  <c r="AL201" i="4"/>
  <c r="AM201" i="4"/>
  <c r="AN201" i="4"/>
  <c r="AO201" i="4"/>
  <c r="AP201" i="4"/>
  <c r="AQ201" i="4"/>
  <c r="AR201" i="4"/>
  <c r="AS201" i="4"/>
  <c r="AT201" i="4"/>
  <c r="AU201" i="4"/>
  <c r="AV201" i="4"/>
  <c r="AW201" i="4"/>
  <c r="AX201" i="4"/>
  <c r="AY201" i="4"/>
  <c r="AZ201" i="4"/>
  <c r="BA201" i="4"/>
  <c r="AH202" i="4"/>
  <c r="AI202" i="4"/>
  <c r="AJ202" i="4"/>
  <c r="AK202" i="4"/>
  <c r="AL202" i="4"/>
  <c r="AM202" i="4"/>
  <c r="AN202" i="4"/>
  <c r="AO202" i="4"/>
  <c r="AP202" i="4"/>
  <c r="AQ202" i="4"/>
  <c r="AR202" i="4"/>
  <c r="AS202" i="4"/>
  <c r="AT202" i="4"/>
  <c r="AU202" i="4"/>
  <c r="AV202" i="4"/>
  <c r="AW202" i="4"/>
  <c r="AX202" i="4"/>
  <c r="AY202" i="4"/>
  <c r="AZ202" i="4"/>
  <c r="BA202" i="4"/>
  <c r="AH203" i="4"/>
  <c r="AI203" i="4"/>
  <c r="AJ203" i="4"/>
  <c r="AK203" i="4"/>
  <c r="AL203" i="4"/>
  <c r="AM203" i="4"/>
  <c r="AN203" i="4"/>
  <c r="AO203" i="4"/>
  <c r="AP203" i="4"/>
  <c r="AQ203" i="4"/>
  <c r="AR203" i="4"/>
  <c r="AS203" i="4"/>
  <c r="AT203" i="4"/>
  <c r="AU203" i="4"/>
  <c r="AV203" i="4"/>
  <c r="AW203" i="4"/>
  <c r="AX203" i="4"/>
  <c r="AY203" i="4"/>
  <c r="AZ203" i="4"/>
  <c r="BA203" i="4"/>
  <c r="AH204" i="4"/>
  <c r="AI204" i="4"/>
  <c r="AJ204" i="4"/>
  <c r="AK204" i="4"/>
  <c r="AL204" i="4"/>
  <c r="AM204" i="4"/>
  <c r="AN204" i="4"/>
  <c r="AO204" i="4"/>
  <c r="AP204" i="4"/>
  <c r="AQ204" i="4"/>
  <c r="AR204" i="4"/>
  <c r="AS204" i="4"/>
  <c r="AT204" i="4"/>
  <c r="AU204" i="4"/>
  <c r="AV204" i="4"/>
  <c r="AW204" i="4"/>
  <c r="AX204" i="4"/>
  <c r="AY204" i="4"/>
  <c r="AZ204" i="4"/>
  <c r="BA204" i="4"/>
  <c r="AH205" i="4"/>
  <c r="AI205" i="4"/>
  <c r="AJ205" i="4"/>
  <c r="AK205" i="4"/>
  <c r="AL205" i="4"/>
  <c r="AM205" i="4"/>
  <c r="AN205" i="4"/>
  <c r="AO205" i="4"/>
  <c r="AP205" i="4"/>
  <c r="AQ205" i="4"/>
  <c r="AR205" i="4"/>
  <c r="AS205" i="4"/>
  <c r="AT205" i="4"/>
  <c r="AU205" i="4"/>
  <c r="AV205" i="4"/>
  <c r="AW205" i="4"/>
  <c r="AX205" i="4"/>
  <c r="AY205" i="4"/>
  <c r="AZ205" i="4"/>
  <c r="BA205" i="4"/>
  <c r="AH206" i="4"/>
  <c r="AI206" i="4"/>
  <c r="AJ206" i="4"/>
  <c r="AK206" i="4"/>
  <c r="AL206" i="4"/>
  <c r="AM206" i="4"/>
  <c r="AN206" i="4"/>
  <c r="AO206" i="4"/>
  <c r="AP206" i="4"/>
  <c r="AQ206" i="4"/>
  <c r="AR206" i="4"/>
  <c r="AS206" i="4"/>
  <c r="AT206" i="4"/>
  <c r="AU206" i="4"/>
  <c r="AV206" i="4"/>
  <c r="AW206" i="4"/>
  <c r="AX206" i="4"/>
  <c r="AY206" i="4"/>
  <c r="AZ206" i="4"/>
  <c r="BA206" i="4"/>
  <c r="AH207" i="4"/>
  <c r="AI207" i="4"/>
  <c r="AJ207" i="4"/>
  <c r="AK207" i="4"/>
  <c r="AL207" i="4"/>
  <c r="AM207" i="4"/>
  <c r="AN207" i="4"/>
  <c r="AO207" i="4"/>
  <c r="AP207" i="4"/>
  <c r="AQ207" i="4"/>
  <c r="AR207" i="4"/>
  <c r="AS207" i="4"/>
  <c r="AT207" i="4"/>
  <c r="AU207" i="4"/>
  <c r="AV207" i="4"/>
  <c r="AW207" i="4"/>
  <c r="AX207" i="4"/>
  <c r="AY207" i="4"/>
  <c r="AZ207" i="4"/>
  <c r="BA207" i="4"/>
  <c r="AH208" i="4"/>
  <c r="AI208" i="4"/>
  <c r="AJ208" i="4"/>
  <c r="AK208" i="4"/>
  <c r="AL208" i="4"/>
  <c r="AM208" i="4"/>
  <c r="AN208" i="4"/>
  <c r="AO208" i="4"/>
  <c r="AP208" i="4"/>
  <c r="AQ208" i="4"/>
  <c r="AR208" i="4"/>
  <c r="AS208" i="4"/>
  <c r="AT208" i="4"/>
  <c r="AU208" i="4"/>
  <c r="AV208" i="4"/>
  <c r="AW208" i="4"/>
  <c r="AX208" i="4"/>
  <c r="AY208" i="4"/>
  <c r="AZ208" i="4"/>
  <c r="BA208" i="4"/>
  <c r="AH209" i="4"/>
  <c r="AI209" i="4"/>
  <c r="AJ209" i="4"/>
  <c r="AK209" i="4"/>
  <c r="AL209" i="4"/>
  <c r="AM209" i="4"/>
  <c r="AN209" i="4"/>
  <c r="AO209" i="4"/>
  <c r="AP209" i="4"/>
  <c r="AQ209" i="4"/>
  <c r="AR209" i="4"/>
  <c r="AS209" i="4"/>
  <c r="AT209" i="4"/>
  <c r="AU209" i="4"/>
  <c r="AV209" i="4"/>
  <c r="AW209" i="4"/>
  <c r="AX209" i="4"/>
  <c r="AY209" i="4"/>
  <c r="AZ209" i="4"/>
  <c r="BA209" i="4"/>
  <c r="AH210" i="4"/>
  <c r="AI210" i="4"/>
  <c r="AJ210" i="4"/>
  <c r="AK210" i="4"/>
  <c r="AL210" i="4"/>
  <c r="AM210" i="4"/>
  <c r="AN210" i="4"/>
  <c r="AO210" i="4"/>
  <c r="AP210" i="4"/>
  <c r="AQ210" i="4"/>
  <c r="AR210" i="4"/>
  <c r="AS210" i="4"/>
  <c r="AT210" i="4"/>
  <c r="AU210" i="4"/>
  <c r="AV210" i="4"/>
  <c r="AW210" i="4"/>
  <c r="AX210" i="4"/>
  <c r="AY210" i="4"/>
  <c r="AZ210" i="4"/>
  <c r="BA210" i="4"/>
  <c r="AH211" i="4"/>
  <c r="AI211" i="4"/>
  <c r="AJ211" i="4"/>
  <c r="AK211" i="4"/>
  <c r="AL211" i="4"/>
  <c r="AM211" i="4"/>
  <c r="AN211" i="4"/>
  <c r="AO211" i="4"/>
  <c r="AP211" i="4"/>
  <c r="AQ211" i="4"/>
  <c r="AR211" i="4"/>
  <c r="AS211" i="4"/>
  <c r="AT211" i="4"/>
  <c r="AU211" i="4"/>
  <c r="AV211" i="4"/>
  <c r="AW211" i="4"/>
  <c r="AX211" i="4"/>
  <c r="AY211" i="4"/>
  <c r="AZ211" i="4"/>
  <c r="BA211" i="4"/>
  <c r="AH212" i="4"/>
  <c r="AI212" i="4"/>
  <c r="AJ212" i="4"/>
  <c r="AK212" i="4"/>
  <c r="AL212" i="4"/>
  <c r="AM212" i="4"/>
  <c r="AN212" i="4"/>
  <c r="AO212" i="4"/>
  <c r="AP212" i="4"/>
  <c r="AQ212" i="4"/>
  <c r="AR212" i="4"/>
  <c r="AS212" i="4"/>
  <c r="AT212" i="4"/>
  <c r="AU212" i="4"/>
  <c r="AV212" i="4"/>
  <c r="AW212" i="4"/>
  <c r="AX212" i="4"/>
  <c r="AY212" i="4"/>
  <c r="AZ212" i="4"/>
  <c r="BA212" i="4"/>
  <c r="AH213" i="4"/>
  <c r="AI213" i="4"/>
  <c r="AJ213" i="4"/>
  <c r="AK213" i="4"/>
  <c r="AL213" i="4"/>
  <c r="AM213" i="4"/>
  <c r="AN213" i="4"/>
  <c r="AO213" i="4"/>
  <c r="AP213" i="4"/>
  <c r="AQ213" i="4"/>
  <c r="AR213" i="4"/>
  <c r="AS213" i="4"/>
  <c r="AT213" i="4"/>
  <c r="AU213" i="4"/>
  <c r="AV213" i="4"/>
  <c r="AW213" i="4"/>
  <c r="AX213" i="4"/>
  <c r="AY213" i="4"/>
  <c r="AZ213" i="4"/>
  <c r="BA213" i="4"/>
  <c r="AH214" i="4"/>
  <c r="AI214" i="4"/>
  <c r="AJ214" i="4"/>
  <c r="AK214" i="4"/>
  <c r="AL214" i="4"/>
  <c r="AM214" i="4"/>
  <c r="AN214" i="4"/>
  <c r="AO214" i="4"/>
  <c r="AP214" i="4"/>
  <c r="AQ214" i="4"/>
  <c r="AR214" i="4"/>
  <c r="AS214" i="4"/>
  <c r="AT214" i="4"/>
  <c r="AU214" i="4"/>
  <c r="AV214" i="4"/>
  <c r="AW214" i="4"/>
  <c r="AX214" i="4"/>
  <c r="AY214" i="4"/>
  <c r="AZ214" i="4"/>
  <c r="BA214" i="4"/>
  <c r="AH215" i="4"/>
  <c r="AI215" i="4"/>
  <c r="AJ215" i="4"/>
  <c r="AK215" i="4"/>
  <c r="AL215" i="4"/>
  <c r="AM215" i="4"/>
  <c r="AN215" i="4"/>
  <c r="AO215" i="4"/>
  <c r="AP215" i="4"/>
  <c r="AQ215" i="4"/>
  <c r="AR215" i="4"/>
  <c r="AS215" i="4"/>
  <c r="AT215" i="4"/>
  <c r="AU215" i="4"/>
  <c r="AV215" i="4"/>
  <c r="AW215" i="4"/>
  <c r="AX215" i="4"/>
  <c r="AY215" i="4"/>
  <c r="AZ215" i="4"/>
  <c r="BA215" i="4"/>
  <c r="AH216" i="4"/>
  <c r="AI216" i="4"/>
  <c r="AJ216" i="4"/>
  <c r="AK216" i="4"/>
  <c r="AL216" i="4"/>
  <c r="AM216" i="4"/>
  <c r="AN216" i="4"/>
  <c r="AO216" i="4"/>
  <c r="AP216" i="4"/>
  <c r="AQ216" i="4"/>
  <c r="AR216" i="4"/>
  <c r="AS216" i="4"/>
  <c r="AT216" i="4"/>
  <c r="AU216" i="4"/>
  <c r="AV216" i="4"/>
  <c r="AW216" i="4"/>
  <c r="AX216" i="4"/>
  <c r="AY216" i="4"/>
  <c r="AZ216" i="4"/>
  <c r="BA216" i="4"/>
  <c r="AH217" i="4"/>
  <c r="AI217" i="4"/>
  <c r="AJ217" i="4"/>
  <c r="AK217" i="4"/>
  <c r="AL217" i="4"/>
  <c r="AM217" i="4"/>
  <c r="AN217" i="4"/>
  <c r="AO217" i="4"/>
  <c r="AP217" i="4"/>
  <c r="AQ217" i="4"/>
  <c r="AR217" i="4"/>
  <c r="AS217" i="4"/>
  <c r="AT217" i="4"/>
  <c r="AU217" i="4"/>
  <c r="AV217" i="4"/>
  <c r="AW217" i="4"/>
  <c r="AX217" i="4"/>
  <c r="AY217" i="4"/>
  <c r="AZ217" i="4"/>
  <c r="BA217" i="4"/>
  <c r="AH218" i="4"/>
  <c r="AI218" i="4"/>
  <c r="AJ218" i="4"/>
  <c r="AK218" i="4"/>
  <c r="AL218" i="4"/>
  <c r="AM218" i="4"/>
  <c r="AN218" i="4"/>
  <c r="AO218" i="4"/>
  <c r="AP218" i="4"/>
  <c r="AQ218" i="4"/>
  <c r="AR218" i="4"/>
  <c r="AS218" i="4"/>
  <c r="AT218" i="4"/>
  <c r="AU218" i="4"/>
  <c r="AV218" i="4"/>
  <c r="AW218" i="4"/>
  <c r="AX218" i="4"/>
  <c r="AY218" i="4"/>
  <c r="AZ218" i="4"/>
  <c r="BA218" i="4"/>
  <c r="AH219" i="4"/>
  <c r="AI219" i="4"/>
  <c r="AJ219" i="4"/>
  <c r="AK219" i="4"/>
  <c r="AL219" i="4"/>
  <c r="AM219" i="4"/>
  <c r="AN219" i="4"/>
  <c r="AO219" i="4"/>
  <c r="AP219" i="4"/>
  <c r="AQ219" i="4"/>
  <c r="AR219" i="4"/>
  <c r="AS219" i="4"/>
  <c r="AT219" i="4"/>
  <c r="AU219" i="4"/>
  <c r="AV219" i="4"/>
  <c r="AW219" i="4"/>
  <c r="AX219" i="4"/>
  <c r="AY219" i="4"/>
  <c r="AZ219" i="4"/>
  <c r="BA219" i="4"/>
  <c r="AH220" i="4"/>
  <c r="AI220" i="4"/>
  <c r="AJ220" i="4"/>
  <c r="AK220" i="4"/>
  <c r="AL220" i="4"/>
  <c r="AM220" i="4"/>
  <c r="AN220" i="4"/>
  <c r="AO220" i="4"/>
  <c r="AP220" i="4"/>
  <c r="AQ220" i="4"/>
  <c r="AR220" i="4"/>
  <c r="AS220" i="4"/>
  <c r="AT220" i="4"/>
  <c r="AU220" i="4"/>
  <c r="AV220" i="4"/>
  <c r="AW220" i="4"/>
  <c r="AX220" i="4"/>
  <c r="AY220" i="4"/>
  <c r="AZ220" i="4"/>
  <c r="BA220" i="4"/>
  <c r="AH221" i="4"/>
  <c r="AI221" i="4"/>
  <c r="AJ221" i="4"/>
  <c r="AK221" i="4"/>
  <c r="AL221" i="4"/>
  <c r="AM221" i="4"/>
  <c r="AN221" i="4"/>
  <c r="AO221" i="4"/>
  <c r="AP221" i="4"/>
  <c r="AQ221" i="4"/>
  <c r="AR221" i="4"/>
  <c r="AS221" i="4"/>
  <c r="AT221" i="4"/>
  <c r="AU221" i="4"/>
  <c r="AV221" i="4"/>
  <c r="AW221" i="4"/>
  <c r="AX221" i="4"/>
  <c r="AY221" i="4"/>
  <c r="AZ221" i="4"/>
  <c r="BA221" i="4"/>
  <c r="AH222" i="4"/>
  <c r="AI222" i="4"/>
  <c r="AJ222" i="4"/>
  <c r="AK222" i="4"/>
  <c r="AL222" i="4"/>
  <c r="AM222" i="4"/>
  <c r="AN222" i="4"/>
  <c r="AO222" i="4"/>
  <c r="AP222" i="4"/>
  <c r="AQ222" i="4"/>
  <c r="AR222" i="4"/>
  <c r="AS222" i="4"/>
  <c r="AT222" i="4"/>
  <c r="AU222" i="4"/>
  <c r="AV222" i="4"/>
  <c r="AW222" i="4"/>
  <c r="AX222" i="4"/>
  <c r="AY222" i="4"/>
  <c r="AZ222" i="4"/>
  <c r="BA222" i="4"/>
  <c r="AH223" i="4"/>
  <c r="AI223" i="4"/>
  <c r="AJ223" i="4"/>
  <c r="AK223" i="4"/>
  <c r="AL223" i="4"/>
  <c r="AM223" i="4"/>
  <c r="AN223" i="4"/>
  <c r="AO223" i="4"/>
  <c r="AP223" i="4"/>
  <c r="AQ223" i="4"/>
  <c r="AR223" i="4"/>
  <c r="AS223" i="4"/>
  <c r="AT223" i="4"/>
  <c r="AU223" i="4"/>
  <c r="AV223" i="4"/>
  <c r="AW223" i="4"/>
  <c r="AX223" i="4"/>
  <c r="AY223" i="4"/>
  <c r="AZ223" i="4"/>
  <c r="BA223" i="4"/>
  <c r="AH224" i="4"/>
  <c r="AI224" i="4"/>
  <c r="AJ224" i="4"/>
  <c r="AK224" i="4"/>
  <c r="AL224" i="4"/>
  <c r="AM224" i="4"/>
  <c r="AN224" i="4"/>
  <c r="AO224" i="4"/>
  <c r="AP224" i="4"/>
  <c r="AQ224" i="4"/>
  <c r="AR224" i="4"/>
  <c r="AS224" i="4"/>
  <c r="AT224" i="4"/>
  <c r="AU224" i="4"/>
  <c r="AV224" i="4"/>
  <c r="AW224" i="4"/>
  <c r="AX224" i="4"/>
  <c r="AY224" i="4"/>
  <c r="AZ224" i="4"/>
  <c r="BA224" i="4"/>
  <c r="AH225" i="4"/>
  <c r="AI225" i="4"/>
  <c r="AJ225" i="4"/>
  <c r="AK225" i="4"/>
  <c r="AL225" i="4"/>
  <c r="AM225" i="4"/>
  <c r="AN225" i="4"/>
  <c r="AO225" i="4"/>
  <c r="AP225" i="4"/>
  <c r="AQ225" i="4"/>
  <c r="AR225" i="4"/>
  <c r="AS225" i="4"/>
  <c r="AT225" i="4"/>
  <c r="AU225" i="4"/>
  <c r="AV225" i="4"/>
  <c r="AW225" i="4"/>
  <c r="AX225" i="4"/>
  <c r="AY225" i="4"/>
  <c r="AZ225" i="4"/>
  <c r="BA225" i="4"/>
  <c r="AH226" i="4"/>
  <c r="AI226" i="4"/>
  <c r="AJ226" i="4"/>
  <c r="AK226" i="4"/>
  <c r="AL226" i="4"/>
  <c r="AM226" i="4"/>
  <c r="AN226" i="4"/>
  <c r="AO226" i="4"/>
  <c r="AP226" i="4"/>
  <c r="AQ226" i="4"/>
  <c r="AR226" i="4"/>
  <c r="AS226" i="4"/>
  <c r="AT226" i="4"/>
  <c r="AU226" i="4"/>
  <c r="AV226" i="4"/>
  <c r="AW226" i="4"/>
  <c r="AX226" i="4"/>
  <c r="AY226" i="4"/>
  <c r="AZ226" i="4"/>
  <c r="BA226" i="4"/>
  <c r="AH227" i="4"/>
  <c r="AI227" i="4"/>
  <c r="AJ227" i="4"/>
  <c r="AK227" i="4"/>
  <c r="AL227" i="4"/>
  <c r="AM227" i="4"/>
  <c r="AN227" i="4"/>
  <c r="AO227" i="4"/>
  <c r="AP227" i="4"/>
  <c r="AQ227" i="4"/>
  <c r="AR227" i="4"/>
  <c r="AS227" i="4"/>
  <c r="AT227" i="4"/>
  <c r="AU227" i="4"/>
  <c r="AV227" i="4"/>
  <c r="AW227" i="4"/>
  <c r="AX227" i="4"/>
  <c r="AY227" i="4"/>
  <c r="AZ227" i="4"/>
  <c r="BA227" i="4"/>
  <c r="AH228" i="4"/>
  <c r="AI228" i="4"/>
  <c r="AJ228" i="4"/>
  <c r="AK228" i="4"/>
  <c r="AL228" i="4"/>
  <c r="AM228" i="4"/>
  <c r="AN228" i="4"/>
  <c r="AO228" i="4"/>
  <c r="AP228" i="4"/>
  <c r="AQ228" i="4"/>
  <c r="AR228" i="4"/>
  <c r="AS228" i="4"/>
  <c r="AT228" i="4"/>
  <c r="AU228" i="4"/>
  <c r="AV228" i="4"/>
  <c r="AW228" i="4"/>
  <c r="AX228" i="4"/>
  <c r="AY228" i="4"/>
  <c r="AZ228" i="4"/>
  <c r="BA228" i="4"/>
  <c r="AH229" i="4"/>
  <c r="AI229" i="4"/>
  <c r="AJ229" i="4"/>
  <c r="AK229" i="4"/>
  <c r="AL229" i="4"/>
  <c r="AM229" i="4"/>
  <c r="AN229" i="4"/>
  <c r="AO229" i="4"/>
  <c r="AP229" i="4"/>
  <c r="AQ229" i="4"/>
  <c r="AR229" i="4"/>
  <c r="AS229" i="4"/>
  <c r="AT229" i="4"/>
  <c r="AU229" i="4"/>
  <c r="AV229" i="4"/>
  <c r="AW229" i="4"/>
  <c r="AX229" i="4"/>
  <c r="AY229" i="4"/>
  <c r="AZ229" i="4"/>
  <c r="BA229" i="4"/>
  <c r="AH230" i="4"/>
  <c r="AI230" i="4"/>
  <c r="AJ230" i="4"/>
  <c r="AK230" i="4"/>
  <c r="AL230" i="4"/>
  <c r="AM230" i="4"/>
  <c r="AN230" i="4"/>
  <c r="AO230" i="4"/>
  <c r="AP230" i="4"/>
  <c r="AQ230" i="4"/>
  <c r="AR230" i="4"/>
  <c r="AS230" i="4"/>
  <c r="AT230" i="4"/>
  <c r="AU230" i="4"/>
  <c r="AV230" i="4"/>
  <c r="AW230" i="4"/>
  <c r="AX230" i="4"/>
  <c r="AY230" i="4"/>
  <c r="AZ230" i="4"/>
  <c r="BA230" i="4"/>
  <c r="AH231" i="4"/>
  <c r="AI231" i="4"/>
  <c r="AJ231" i="4"/>
  <c r="AK231" i="4"/>
  <c r="AL231" i="4"/>
  <c r="AM231" i="4"/>
  <c r="AN231" i="4"/>
  <c r="AO231" i="4"/>
  <c r="AP231" i="4"/>
  <c r="AQ231" i="4"/>
  <c r="AR231" i="4"/>
  <c r="AS231" i="4"/>
  <c r="AT231" i="4"/>
  <c r="AU231" i="4"/>
  <c r="AV231" i="4"/>
  <c r="AW231" i="4"/>
  <c r="AX231" i="4"/>
  <c r="AY231" i="4"/>
  <c r="AZ231" i="4"/>
  <c r="BA231" i="4"/>
  <c r="AH232" i="4"/>
  <c r="AI232" i="4"/>
  <c r="AJ232" i="4"/>
  <c r="AK232" i="4"/>
  <c r="AL232" i="4"/>
  <c r="AM232" i="4"/>
  <c r="AN232" i="4"/>
  <c r="AO232" i="4"/>
  <c r="AP232" i="4"/>
  <c r="AQ232" i="4"/>
  <c r="AR232" i="4"/>
  <c r="AS232" i="4"/>
  <c r="AT232" i="4"/>
  <c r="AU232" i="4"/>
  <c r="AV232" i="4"/>
  <c r="AW232" i="4"/>
  <c r="AX232" i="4"/>
  <c r="AY232" i="4"/>
  <c r="AZ232" i="4"/>
  <c r="BA232" i="4"/>
  <c r="AH233" i="4"/>
  <c r="AI233" i="4"/>
  <c r="AJ233" i="4"/>
  <c r="AK233" i="4"/>
  <c r="AL233" i="4"/>
  <c r="AM233" i="4"/>
  <c r="AN233" i="4"/>
  <c r="AO233" i="4"/>
  <c r="AP233" i="4"/>
  <c r="AQ233" i="4"/>
  <c r="AR233" i="4"/>
  <c r="AS233" i="4"/>
  <c r="AT233" i="4"/>
  <c r="AU233" i="4"/>
  <c r="AV233" i="4"/>
  <c r="AW233" i="4"/>
  <c r="AX233" i="4"/>
  <c r="AY233" i="4"/>
  <c r="AZ233" i="4"/>
  <c r="BA233" i="4"/>
  <c r="AH234" i="4"/>
  <c r="AI234" i="4"/>
  <c r="AJ234" i="4"/>
  <c r="AK234" i="4"/>
  <c r="AL234" i="4"/>
  <c r="AM234" i="4"/>
  <c r="AN234" i="4"/>
  <c r="AO234" i="4"/>
  <c r="AP234" i="4"/>
  <c r="AQ234" i="4"/>
  <c r="AR234" i="4"/>
  <c r="AS234" i="4"/>
  <c r="AT234" i="4"/>
  <c r="AU234" i="4"/>
  <c r="AV234" i="4"/>
  <c r="AW234" i="4"/>
  <c r="AX234" i="4"/>
  <c r="AY234" i="4"/>
  <c r="AZ234" i="4"/>
  <c r="BA234" i="4"/>
  <c r="AH235" i="4"/>
  <c r="AI235" i="4"/>
  <c r="AJ235" i="4"/>
  <c r="AK235" i="4"/>
  <c r="AL235" i="4"/>
  <c r="AM235" i="4"/>
  <c r="AN235" i="4"/>
  <c r="AO235" i="4"/>
  <c r="AP235" i="4"/>
  <c r="AQ235" i="4"/>
  <c r="AR235" i="4"/>
  <c r="AS235" i="4"/>
  <c r="AT235" i="4"/>
  <c r="AU235" i="4"/>
  <c r="AV235" i="4"/>
  <c r="AW235" i="4"/>
  <c r="AX235" i="4"/>
  <c r="AY235" i="4"/>
  <c r="AZ235" i="4"/>
  <c r="BA235" i="4"/>
  <c r="AH236" i="4"/>
  <c r="AI236" i="4"/>
  <c r="AJ236" i="4"/>
  <c r="AK236" i="4"/>
  <c r="AL236" i="4"/>
  <c r="AM236" i="4"/>
  <c r="AN236" i="4"/>
  <c r="AO236" i="4"/>
  <c r="AP236" i="4"/>
  <c r="AQ236" i="4"/>
  <c r="AR236" i="4"/>
  <c r="AS236" i="4"/>
  <c r="AT236" i="4"/>
  <c r="AU236" i="4"/>
  <c r="AV236" i="4"/>
  <c r="AW236" i="4"/>
  <c r="AX236" i="4"/>
  <c r="AY236" i="4"/>
  <c r="AZ236" i="4"/>
  <c r="BA236" i="4"/>
  <c r="AH237" i="4"/>
  <c r="AI237" i="4"/>
  <c r="AJ237" i="4"/>
  <c r="AK237" i="4"/>
  <c r="AL237" i="4"/>
  <c r="AM237" i="4"/>
  <c r="AN237" i="4"/>
  <c r="AO237" i="4"/>
  <c r="AP237" i="4"/>
  <c r="AQ237" i="4"/>
  <c r="AR237" i="4"/>
  <c r="AS237" i="4"/>
  <c r="AT237" i="4"/>
  <c r="AU237" i="4"/>
  <c r="AV237" i="4"/>
  <c r="AW237" i="4"/>
  <c r="AX237" i="4"/>
  <c r="AY237" i="4"/>
  <c r="AZ237" i="4"/>
  <c r="BA237" i="4"/>
  <c r="AH238" i="4"/>
  <c r="AI238" i="4"/>
  <c r="AJ238" i="4"/>
  <c r="AK238" i="4"/>
  <c r="AL238" i="4"/>
  <c r="AM238" i="4"/>
  <c r="AN238" i="4"/>
  <c r="AO238" i="4"/>
  <c r="AP238" i="4"/>
  <c r="AQ238" i="4"/>
  <c r="AR238" i="4"/>
  <c r="AS238" i="4"/>
  <c r="AT238" i="4"/>
  <c r="AU238" i="4"/>
  <c r="AV238" i="4"/>
  <c r="AW238" i="4"/>
  <c r="AX238" i="4"/>
  <c r="AY238" i="4"/>
  <c r="AZ238" i="4"/>
  <c r="BA238" i="4"/>
  <c r="AH239" i="4"/>
  <c r="AI239" i="4"/>
  <c r="AJ239" i="4"/>
  <c r="AK239" i="4"/>
  <c r="AL239" i="4"/>
  <c r="AM239" i="4"/>
  <c r="AN239" i="4"/>
  <c r="AO239" i="4"/>
  <c r="AP239" i="4"/>
  <c r="AQ239" i="4"/>
  <c r="AR239" i="4"/>
  <c r="AS239" i="4"/>
  <c r="AT239" i="4"/>
  <c r="AU239" i="4"/>
  <c r="AV239" i="4"/>
  <c r="AW239" i="4"/>
  <c r="AX239" i="4"/>
  <c r="AY239" i="4"/>
  <c r="AZ239" i="4"/>
  <c r="BA239" i="4"/>
  <c r="AH240" i="4"/>
  <c r="AI240" i="4"/>
  <c r="AJ240" i="4"/>
  <c r="AK240" i="4"/>
  <c r="AL240" i="4"/>
  <c r="AM240" i="4"/>
  <c r="AN240" i="4"/>
  <c r="AO240" i="4"/>
  <c r="AP240" i="4"/>
  <c r="AQ240" i="4"/>
  <c r="AR240" i="4"/>
  <c r="AS240" i="4"/>
  <c r="AT240" i="4"/>
  <c r="AU240" i="4"/>
  <c r="AV240" i="4"/>
  <c r="AW240" i="4"/>
  <c r="AX240" i="4"/>
  <c r="AY240" i="4"/>
  <c r="AZ240" i="4"/>
  <c r="BA240" i="4"/>
  <c r="AH241" i="4"/>
  <c r="AI241" i="4"/>
  <c r="AJ241" i="4"/>
  <c r="AK241" i="4"/>
  <c r="AL241" i="4"/>
  <c r="AM241" i="4"/>
  <c r="AN241" i="4"/>
  <c r="AO241" i="4"/>
  <c r="AP241" i="4"/>
  <c r="AQ241" i="4"/>
  <c r="AR241" i="4"/>
  <c r="AS241" i="4"/>
  <c r="AT241" i="4"/>
  <c r="AU241" i="4"/>
  <c r="AV241" i="4"/>
  <c r="AW241" i="4"/>
  <c r="AX241" i="4"/>
  <c r="AY241" i="4"/>
  <c r="AZ241" i="4"/>
  <c r="BA241" i="4"/>
  <c r="AH242" i="4"/>
  <c r="AI242" i="4"/>
  <c r="AJ242" i="4"/>
  <c r="AK242" i="4"/>
  <c r="AL242" i="4"/>
  <c r="AM242" i="4"/>
  <c r="AN242" i="4"/>
  <c r="AO242" i="4"/>
  <c r="AP242" i="4"/>
  <c r="AQ242" i="4"/>
  <c r="AR242" i="4"/>
  <c r="AS242" i="4"/>
  <c r="AT242" i="4"/>
  <c r="AU242" i="4"/>
  <c r="AV242" i="4"/>
  <c r="AW242" i="4"/>
  <c r="AX242" i="4"/>
  <c r="AY242" i="4"/>
  <c r="AZ242" i="4"/>
  <c r="BA242" i="4"/>
  <c r="AH243" i="4"/>
  <c r="AI243" i="4"/>
  <c r="AJ243" i="4"/>
  <c r="AK243" i="4"/>
  <c r="AL243" i="4"/>
  <c r="AM243" i="4"/>
  <c r="AN243" i="4"/>
  <c r="AO243" i="4"/>
  <c r="AP243" i="4"/>
  <c r="AQ243" i="4"/>
  <c r="AR243" i="4"/>
  <c r="AS243" i="4"/>
  <c r="AT243" i="4"/>
  <c r="AU243" i="4"/>
  <c r="AV243" i="4"/>
  <c r="AW243" i="4"/>
  <c r="AX243" i="4"/>
  <c r="AY243" i="4"/>
  <c r="AZ243" i="4"/>
  <c r="BA243" i="4"/>
  <c r="AH244" i="4"/>
  <c r="AI244" i="4"/>
  <c r="AJ244" i="4"/>
  <c r="AK244" i="4"/>
  <c r="AL244" i="4"/>
  <c r="AM244" i="4"/>
  <c r="AN244" i="4"/>
  <c r="AO244" i="4"/>
  <c r="AP244" i="4"/>
  <c r="AQ244" i="4"/>
  <c r="AR244" i="4"/>
  <c r="AS244" i="4"/>
  <c r="AT244" i="4"/>
  <c r="AU244" i="4"/>
  <c r="AV244" i="4"/>
  <c r="AW244" i="4"/>
  <c r="AX244" i="4"/>
  <c r="AY244" i="4"/>
  <c r="AZ244" i="4"/>
  <c r="BA244" i="4"/>
  <c r="AH245" i="4"/>
  <c r="AI245" i="4"/>
  <c r="AJ245" i="4"/>
  <c r="AK245" i="4"/>
  <c r="AL245" i="4"/>
  <c r="AM245" i="4"/>
  <c r="AN245" i="4"/>
  <c r="AO245" i="4"/>
  <c r="AP245" i="4"/>
  <c r="AQ245" i="4"/>
  <c r="AR245" i="4"/>
  <c r="AS245" i="4"/>
  <c r="AT245" i="4"/>
  <c r="AU245" i="4"/>
  <c r="AV245" i="4"/>
  <c r="AW245" i="4"/>
  <c r="AX245" i="4"/>
  <c r="AY245" i="4"/>
  <c r="AZ245" i="4"/>
  <c r="BA245" i="4"/>
  <c r="AH246" i="4"/>
  <c r="AI246" i="4"/>
  <c r="AJ246" i="4"/>
  <c r="AK246" i="4"/>
  <c r="AL246" i="4"/>
  <c r="AM246" i="4"/>
  <c r="AN246" i="4"/>
  <c r="AO246" i="4"/>
  <c r="AP246" i="4"/>
  <c r="AQ246" i="4"/>
  <c r="AR246" i="4"/>
  <c r="AS246" i="4"/>
  <c r="AT246" i="4"/>
  <c r="AU246" i="4"/>
  <c r="AV246" i="4"/>
  <c r="AW246" i="4"/>
  <c r="AX246" i="4"/>
  <c r="AY246" i="4"/>
  <c r="AZ246" i="4"/>
  <c r="BA246" i="4"/>
  <c r="AH247" i="4"/>
  <c r="AI247" i="4"/>
  <c r="AJ247" i="4"/>
  <c r="AK247" i="4"/>
  <c r="AL247" i="4"/>
  <c r="AM247" i="4"/>
  <c r="AN247" i="4"/>
  <c r="AO247" i="4"/>
  <c r="AP247" i="4"/>
  <c r="AQ247" i="4"/>
  <c r="AR247" i="4"/>
  <c r="AS247" i="4"/>
  <c r="AT247" i="4"/>
  <c r="AU247" i="4"/>
  <c r="AV247" i="4"/>
  <c r="AW247" i="4"/>
  <c r="AX247" i="4"/>
  <c r="AY247" i="4"/>
  <c r="AZ247" i="4"/>
  <c r="BA247" i="4"/>
  <c r="AH248" i="4"/>
  <c r="AI248" i="4"/>
  <c r="AJ248" i="4"/>
  <c r="AK248" i="4"/>
  <c r="AL248" i="4"/>
  <c r="AM248" i="4"/>
  <c r="AN248" i="4"/>
  <c r="AO248" i="4"/>
  <c r="AP248" i="4"/>
  <c r="AQ248" i="4"/>
  <c r="AR248" i="4"/>
  <c r="AS248" i="4"/>
  <c r="AT248" i="4"/>
  <c r="AU248" i="4"/>
  <c r="AV248" i="4"/>
  <c r="AW248" i="4"/>
  <c r="AX248" i="4"/>
  <c r="AY248" i="4"/>
  <c r="AZ248" i="4"/>
  <c r="BA248" i="4"/>
  <c r="AH249" i="4"/>
  <c r="AI249" i="4"/>
  <c r="AJ249" i="4"/>
  <c r="AK249" i="4"/>
  <c r="AL249" i="4"/>
  <c r="AM249" i="4"/>
  <c r="AN249" i="4"/>
  <c r="AO249" i="4"/>
  <c r="AP249" i="4"/>
  <c r="AQ249" i="4"/>
  <c r="AR249" i="4"/>
  <c r="AS249" i="4"/>
  <c r="AT249" i="4"/>
  <c r="AU249" i="4"/>
  <c r="AV249" i="4"/>
  <c r="AW249" i="4"/>
  <c r="AX249" i="4"/>
  <c r="AY249" i="4"/>
  <c r="AZ249" i="4"/>
  <c r="BA249" i="4"/>
  <c r="AH250" i="4"/>
  <c r="AI250" i="4"/>
  <c r="AJ250" i="4"/>
  <c r="AK250" i="4"/>
  <c r="AL250" i="4"/>
  <c r="AM250" i="4"/>
  <c r="AN250" i="4"/>
  <c r="AO250" i="4"/>
  <c r="AP250" i="4"/>
  <c r="AQ250" i="4"/>
  <c r="AR250" i="4"/>
  <c r="AS250" i="4"/>
  <c r="AT250" i="4"/>
  <c r="AU250" i="4"/>
  <c r="AV250" i="4"/>
  <c r="AW250" i="4"/>
  <c r="AX250" i="4"/>
  <c r="AY250" i="4"/>
  <c r="AZ250" i="4"/>
  <c r="BA250" i="4"/>
  <c r="AH251" i="4"/>
  <c r="AI251" i="4"/>
  <c r="AJ251" i="4"/>
  <c r="AK251" i="4"/>
  <c r="AL251" i="4"/>
  <c r="AM251" i="4"/>
  <c r="AN251" i="4"/>
  <c r="AO251" i="4"/>
  <c r="AP251" i="4"/>
  <c r="AQ251" i="4"/>
  <c r="AR251" i="4"/>
  <c r="AS251" i="4"/>
  <c r="AT251" i="4"/>
  <c r="AU251" i="4"/>
  <c r="AV251" i="4"/>
  <c r="AW251" i="4"/>
  <c r="AX251" i="4"/>
  <c r="AY251" i="4"/>
  <c r="AZ251" i="4"/>
  <c r="BA251" i="4"/>
  <c r="AH252" i="4"/>
  <c r="AI252" i="4"/>
  <c r="AJ252" i="4"/>
  <c r="AK252" i="4"/>
  <c r="AL252" i="4"/>
  <c r="AM252" i="4"/>
  <c r="AN252" i="4"/>
  <c r="AO252" i="4"/>
  <c r="AP252" i="4"/>
  <c r="AQ252" i="4"/>
  <c r="AR252" i="4"/>
  <c r="AS252" i="4"/>
  <c r="AT252" i="4"/>
  <c r="AU252" i="4"/>
  <c r="AV252" i="4"/>
  <c r="AW252" i="4"/>
  <c r="AX252" i="4"/>
  <c r="AY252" i="4"/>
  <c r="AZ252" i="4"/>
  <c r="BA252" i="4"/>
  <c r="AH253" i="4"/>
  <c r="AI253" i="4"/>
  <c r="AJ253" i="4"/>
  <c r="AK253" i="4"/>
  <c r="AL253" i="4"/>
  <c r="AM253" i="4"/>
  <c r="AN253" i="4"/>
  <c r="AO253" i="4"/>
  <c r="AP253" i="4"/>
  <c r="AQ253" i="4"/>
  <c r="AR253" i="4"/>
  <c r="AS253" i="4"/>
  <c r="AT253" i="4"/>
  <c r="AU253" i="4"/>
  <c r="AV253" i="4"/>
  <c r="AW253" i="4"/>
  <c r="AX253" i="4"/>
  <c r="AY253" i="4"/>
  <c r="AZ253" i="4"/>
  <c r="BA253" i="4"/>
  <c r="AH254" i="4"/>
  <c r="AI254" i="4"/>
  <c r="AJ254" i="4"/>
  <c r="AK254" i="4"/>
  <c r="AL254" i="4"/>
  <c r="AM254" i="4"/>
  <c r="AN254" i="4"/>
  <c r="AO254" i="4"/>
  <c r="AP254" i="4"/>
  <c r="AQ254" i="4"/>
  <c r="AR254" i="4"/>
  <c r="AS254" i="4"/>
  <c r="AT254" i="4"/>
  <c r="AU254" i="4"/>
  <c r="AV254" i="4"/>
  <c r="AW254" i="4"/>
  <c r="AX254" i="4"/>
  <c r="AY254" i="4"/>
  <c r="AZ254" i="4"/>
  <c r="BA254" i="4"/>
  <c r="AH255" i="4"/>
  <c r="AI255" i="4"/>
  <c r="AJ255" i="4"/>
  <c r="AK255" i="4"/>
  <c r="AL255" i="4"/>
  <c r="AM255" i="4"/>
  <c r="AN255" i="4"/>
  <c r="AO255" i="4"/>
  <c r="AP255" i="4"/>
  <c r="AQ255" i="4"/>
  <c r="AR255" i="4"/>
  <c r="AS255" i="4"/>
  <c r="AT255" i="4"/>
  <c r="AU255" i="4"/>
  <c r="AV255" i="4"/>
  <c r="AW255" i="4"/>
  <c r="AX255" i="4"/>
  <c r="AY255" i="4"/>
  <c r="AZ255" i="4"/>
  <c r="BA255" i="4"/>
  <c r="AH256" i="4"/>
  <c r="AI256" i="4"/>
  <c r="AJ256" i="4"/>
  <c r="AK256" i="4"/>
  <c r="AL256" i="4"/>
  <c r="AM256" i="4"/>
  <c r="AN256" i="4"/>
  <c r="AO256" i="4"/>
  <c r="AP256" i="4"/>
  <c r="AQ256" i="4"/>
  <c r="AR256" i="4"/>
  <c r="AS256" i="4"/>
  <c r="AT256" i="4"/>
  <c r="AU256" i="4"/>
  <c r="AV256" i="4"/>
  <c r="AW256" i="4"/>
  <c r="AX256" i="4"/>
  <c r="AY256" i="4"/>
  <c r="AZ256" i="4"/>
  <c r="BA256" i="4"/>
  <c r="AH257" i="4"/>
  <c r="AI257" i="4"/>
  <c r="AJ257" i="4"/>
  <c r="AK257" i="4"/>
  <c r="AL257" i="4"/>
  <c r="AM257" i="4"/>
  <c r="AN257" i="4"/>
  <c r="AO257" i="4"/>
  <c r="AP257" i="4"/>
  <c r="AQ257" i="4"/>
  <c r="AR257" i="4"/>
  <c r="AS257" i="4"/>
  <c r="AT257" i="4"/>
  <c r="AU257" i="4"/>
  <c r="AV257" i="4"/>
  <c r="AW257" i="4"/>
  <c r="AX257" i="4"/>
  <c r="AY257" i="4"/>
  <c r="AZ257" i="4"/>
  <c r="BA257" i="4"/>
  <c r="AH258" i="4"/>
  <c r="AI258" i="4"/>
  <c r="AJ258" i="4"/>
  <c r="AK258" i="4"/>
  <c r="AL258" i="4"/>
  <c r="AM258" i="4"/>
  <c r="AN258" i="4"/>
  <c r="AO258" i="4"/>
  <c r="AP258" i="4"/>
  <c r="AQ258" i="4"/>
  <c r="AR258" i="4"/>
  <c r="AS258" i="4"/>
  <c r="AT258" i="4"/>
  <c r="AU258" i="4"/>
  <c r="AV258" i="4"/>
  <c r="AW258" i="4"/>
  <c r="AX258" i="4"/>
  <c r="AY258" i="4"/>
  <c r="AZ258" i="4"/>
  <c r="BA258" i="4"/>
  <c r="AH259" i="4"/>
  <c r="AI259" i="4"/>
  <c r="AJ259" i="4"/>
  <c r="AK259" i="4"/>
  <c r="AL259" i="4"/>
  <c r="AM259" i="4"/>
  <c r="AN259" i="4"/>
  <c r="AO259" i="4"/>
  <c r="AP259" i="4"/>
  <c r="AQ259" i="4"/>
  <c r="AR259" i="4"/>
  <c r="AS259" i="4"/>
  <c r="AT259" i="4"/>
  <c r="AU259" i="4"/>
  <c r="AV259" i="4"/>
  <c r="AW259" i="4"/>
  <c r="AX259" i="4"/>
  <c r="AY259" i="4"/>
  <c r="AZ259" i="4"/>
  <c r="BA259" i="4"/>
  <c r="AH260" i="4"/>
  <c r="AI260" i="4"/>
  <c r="AJ260" i="4"/>
  <c r="AK260" i="4"/>
  <c r="AL260" i="4"/>
  <c r="AM260" i="4"/>
  <c r="AN260" i="4"/>
  <c r="AO260" i="4"/>
  <c r="AP260" i="4"/>
  <c r="AQ260" i="4"/>
  <c r="AR260" i="4"/>
  <c r="AS260" i="4"/>
  <c r="AT260" i="4"/>
  <c r="AU260" i="4"/>
  <c r="AV260" i="4"/>
  <c r="AW260" i="4"/>
  <c r="AX260" i="4"/>
  <c r="AY260" i="4"/>
  <c r="AZ260" i="4"/>
  <c r="BA260" i="4"/>
  <c r="AH261" i="4"/>
  <c r="AI261" i="4"/>
  <c r="AJ261" i="4"/>
  <c r="AK261" i="4"/>
  <c r="AL261" i="4"/>
  <c r="AM261" i="4"/>
  <c r="AN261" i="4"/>
  <c r="AO261" i="4"/>
  <c r="AP261" i="4"/>
  <c r="AQ261" i="4"/>
  <c r="AR261" i="4"/>
  <c r="AS261" i="4"/>
  <c r="AT261" i="4"/>
  <c r="AU261" i="4"/>
  <c r="AV261" i="4"/>
  <c r="AW261" i="4"/>
  <c r="AX261" i="4"/>
  <c r="AY261" i="4"/>
  <c r="AZ261" i="4"/>
  <c r="BA261" i="4"/>
  <c r="AH262" i="4"/>
  <c r="AI262" i="4"/>
  <c r="AJ262" i="4"/>
  <c r="AK262" i="4"/>
  <c r="AL262" i="4"/>
  <c r="AM262" i="4"/>
  <c r="AN262" i="4"/>
  <c r="AO262" i="4"/>
  <c r="AP262" i="4"/>
  <c r="AQ262" i="4"/>
  <c r="AR262" i="4"/>
  <c r="AS262" i="4"/>
  <c r="AT262" i="4"/>
  <c r="AU262" i="4"/>
  <c r="AV262" i="4"/>
  <c r="AW262" i="4"/>
  <c r="AX262" i="4"/>
  <c r="AY262" i="4"/>
  <c r="AZ262" i="4"/>
  <c r="BA262" i="4"/>
  <c r="AH263" i="4"/>
  <c r="AI263" i="4"/>
  <c r="AJ263" i="4"/>
  <c r="AK263" i="4"/>
  <c r="AL263" i="4"/>
  <c r="AM263" i="4"/>
  <c r="AN263" i="4"/>
  <c r="AO263" i="4"/>
  <c r="AP263" i="4"/>
  <c r="AQ263" i="4"/>
  <c r="AR263" i="4"/>
  <c r="AS263" i="4"/>
  <c r="AT263" i="4"/>
  <c r="AU263" i="4"/>
  <c r="AV263" i="4"/>
  <c r="AW263" i="4"/>
  <c r="AX263" i="4"/>
  <c r="AY263" i="4"/>
  <c r="AZ263" i="4"/>
  <c r="BA263" i="4"/>
  <c r="AH264" i="4"/>
  <c r="AI264" i="4"/>
  <c r="AJ264" i="4"/>
  <c r="AK264" i="4"/>
  <c r="AL264" i="4"/>
  <c r="AM264" i="4"/>
  <c r="AN264" i="4"/>
  <c r="AO264" i="4"/>
  <c r="AP264" i="4"/>
  <c r="AQ264" i="4"/>
  <c r="AR264" i="4"/>
  <c r="AS264" i="4"/>
  <c r="AT264" i="4"/>
  <c r="AU264" i="4"/>
  <c r="AV264" i="4"/>
  <c r="AW264" i="4"/>
  <c r="AX264" i="4"/>
  <c r="AY264" i="4"/>
  <c r="AZ264" i="4"/>
  <c r="BA264" i="4"/>
  <c r="AH265" i="4"/>
  <c r="AI265" i="4"/>
  <c r="AJ265" i="4"/>
  <c r="AK265" i="4"/>
  <c r="AL265" i="4"/>
  <c r="AM265" i="4"/>
  <c r="AN265" i="4"/>
  <c r="AO265" i="4"/>
  <c r="AP265" i="4"/>
  <c r="AQ265" i="4"/>
  <c r="AR265" i="4"/>
  <c r="AS265" i="4"/>
  <c r="AT265" i="4"/>
  <c r="AU265" i="4"/>
  <c r="AV265" i="4"/>
  <c r="AW265" i="4"/>
  <c r="AX265" i="4"/>
  <c r="AY265" i="4"/>
  <c r="AZ265" i="4"/>
  <c r="BA265" i="4"/>
  <c r="AH266" i="4"/>
  <c r="AI266" i="4"/>
  <c r="AJ266" i="4"/>
  <c r="AK266" i="4"/>
  <c r="AL266" i="4"/>
  <c r="AM266" i="4"/>
  <c r="AN266" i="4"/>
  <c r="AO266" i="4"/>
  <c r="AP266" i="4"/>
  <c r="AQ266" i="4"/>
  <c r="AR266" i="4"/>
  <c r="AS266" i="4"/>
  <c r="AT266" i="4"/>
  <c r="AU266" i="4"/>
  <c r="AV266" i="4"/>
  <c r="AW266" i="4"/>
  <c r="AX266" i="4"/>
  <c r="AY266" i="4"/>
  <c r="AZ266" i="4"/>
  <c r="BA266" i="4"/>
  <c r="AH267" i="4"/>
  <c r="AI267" i="4"/>
  <c r="AJ267" i="4"/>
  <c r="AK267" i="4"/>
  <c r="AL267" i="4"/>
  <c r="AM267" i="4"/>
  <c r="AN267" i="4"/>
  <c r="AO267" i="4"/>
  <c r="AP267" i="4"/>
  <c r="AQ267" i="4"/>
  <c r="AR267" i="4"/>
  <c r="AS267" i="4"/>
  <c r="AT267" i="4"/>
  <c r="AU267" i="4"/>
  <c r="AV267" i="4"/>
  <c r="AW267" i="4"/>
  <c r="AX267" i="4"/>
  <c r="AY267" i="4"/>
  <c r="AZ267" i="4"/>
  <c r="BA267" i="4"/>
  <c r="AH268" i="4"/>
  <c r="AI268" i="4"/>
  <c r="AJ268" i="4"/>
  <c r="AK268" i="4"/>
  <c r="AL268" i="4"/>
  <c r="AM268" i="4"/>
  <c r="AN268" i="4"/>
  <c r="AO268" i="4"/>
  <c r="AP268" i="4"/>
  <c r="AQ268" i="4"/>
  <c r="AR268" i="4"/>
  <c r="AS268" i="4"/>
  <c r="AT268" i="4"/>
  <c r="AU268" i="4"/>
  <c r="AV268" i="4"/>
  <c r="AW268" i="4"/>
  <c r="AX268" i="4"/>
  <c r="AY268" i="4"/>
  <c r="AZ268" i="4"/>
  <c r="BA268" i="4"/>
  <c r="AH269" i="4"/>
  <c r="AI269" i="4"/>
  <c r="AJ269" i="4"/>
  <c r="AK269" i="4"/>
  <c r="AL269" i="4"/>
  <c r="AM269" i="4"/>
  <c r="AN269" i="4"/>
  <c r="AO269" i="4"/>
  <c r="AP269" i="4"/>
  <c r="AQ269" i="4"/>
  <c r="AR269" i="4"/>
  <c r="AS269" i="4"/>
  <c r="AT269" i="4"/>
  <c r="AU269" i="4"/>
  <c r="AV269" i="4"/>
  <c r="AW269" i="4"/>
  <c r="AX269" i="4"/>
  <c r="AY269" i="4"/>
  <c r="AZ269" i="4"/>
  <c r="BA269" i="4"/>
  <c r="AH270" i="4"/>
  <c r="AI270" i="4"/>
  <c r="AJ270" i="4"/>
  <c r="AK270" i="4"/>
  <c r="AL270" i="4"/>
  <c r="AM270" i="4"/>
  <c r="AN270" i="4"/>
  <c r="AO270" i="4"/>
  <c r="AP270" i="4"/>
  <c r="AQ270" i="4"/>
  <c r="AR270" i="4"/>
  <c r="AS270" i="4"/>
  <c r="AT270" i="4"/>
  <c r="AU270" i="4"/>
  <c r="AV270" i="4"/>
  <c r="AW270" i="4"/>
  <c r="AX270" i="4"/>
  <c r="AY270" i="4"/>
  <c r="AZ270" i="4"/>
  <c r="BA270" i="4"/>
  <c r="AH271" i="4"/>
  <c r="AI271" i="4"/>
  <c r="AJ271" i="4"/>
  <c r="AK271" i="4"/>
  <c r="AL271" i="4"/>
  <c r="AM271" i="4"/>
  <c r="AN271" i="4"/>
  <c r="AO271" i="4"/>
  <c r="AP271" i="4"/>
  <c r="AQ271" i="4"/>
  <c r="AR271" i="4"/>
  <c r="AS271" i="4"/>
  <c r="AT271" i="4"/>
  <c r="AU271" i="4"/>
  <c r="AV271" i="4"/>
  <c r="AW271" i="4"/>
  <c r="AX271" i="4"/>
  <c r="AY271" i="4"/>
  <c r="AZ271" i="4"/>
  <c r="BA271" i="4"/>
  <c r="AH272" i="4"/>
  <c r="AI272" i="4"/>
  <c r="AJ272" i="4"/>
  <c r="AK272" i="4"/>
  <c r="AL272" i="4"/>
  <c r="AM272" i="4"/>
  <c r="AN272" i="4"/>
  <c r="AO272" i="4"/>
  <c r="AP272" i="4"/>
  <c r="AQ272" i="4"/>
  <c r="AR272" i="4"/>
  <c r="AS272" i="4"/>
  <c r="AT272" i="4"/>
  <c r="AU272" i="4"/>
  <c r="AV272" i="4"/>
  <c r="AW272" i="4"/>
  <c r="AX272" i="4"/>
  <c r="AY272" i="4"/>
  <c r="AZ272" i="4"/>
  <c r="BA272" i="4"/>
  <c r="AH273" i="4"/>
  <c r="AI273" i="4"/>
  <c r="AJ273" i="4"/>
  <c r="AK273" i="4"/>
  <c r="AL273" i="4"/>
  <c r="AM273" i="4"/>
  <c r="AN273" i="4"/>
  <c r="AO273" i="4"/>
  <c r="AP273" i="4"/>
  <c r="AQ273" i="4"/>
  <c r="AR273" i="4"/>
  <c r="AS273" i="4"/>
  <c r="AT273" i="4"/>
  <c r="AU273" i="4"/>
  <c r="AV273" i="4"/>
  <c r="AW273" i="4"/>
  <c r="AX273" i="4"/>
  <c r="AY273" i="4"/>
  <c r="AZ273" i="4"/>
  <c r="BA273" i="4"/>
  <c r="AH274" i="4"/>
  <c r="AI274" i="4"/>
  <c r="AJ274" i="4"/>
  <c r="AK274" i="4"/>
  <c r="AL274" i="4"/>
  <c r="AM274" i="4"/>
  <c r="AN274" i="4"/>
  <c r="AO274" i="4"/>
  <c r="AP274" i="4"/>
  <c r="AQ274" i="4"/>
  <c r="AR274" i="4"/>
  <c r="AS274" i="4"/>
  <c r="AT274" i="4"/>
  <c r="AU274" i="4"/>
  <c r="AV274" i="4"/>
  <c r="AW274" i="4"/>
  <c r="AX274" i="4"/>
  <c r="AY274" i="4"/>
  <c r="AZ274" i="4"/>
  <c r="BA274" i="4"/>
  <c r="AH275" i="4"/>
  <c r="AI275" i="4"/>
  <c r="AJ275" i="4"/>
  <c r="AK275" i="4"/>
  <c r="AL275" i="4"/>
  <c r="AM275" i="4"/>
  <c r="AN275" i="4"/>
  <c r="AO275" i="4"/>
  <c r="AP275" i="4"/>
  <c r="AQ275" i="4"/>
  <c r="AR275" i="4"/>
  <c r="AS275" i="4"/>
  <c r="AT275" i="4"/>
  <c r="AU275" i="4"/>
  <c r="AV275" i="4"/>
  <c r="AW275" i="4"/>
  <c r="AX275" i="4"/>
  <c r="AY275" i="4"/>
  <c r="AZ275" i="4"/>
  <c r="BA275" i="4"/>
  <c r="AH276" i="4"/>
  <c r="AI276" i="4"/>
  <c r="AJ276" i="4"/>
  <c r="AK276" i="4"/>
  <c r="AL276" i="4"/>
  <c r="AM276" i="4"/>
  <c r="AN276" i="4"/>
  <c r="AO276" i="4"/>
  <c r="AP276" i="4"/>
  <c r="AQ276" i="4"/>
  <c r="AR276" i="4"/>
  <c r="AS276" i="4"/>
  <c r="AT276" i="4"/>
  <c r="AU276" i="4"/>
  <c r="AV276" i="4"/>
  <c r="AW276" i="4"/>
  <c r="AX276" i="4"/>
  <c r="AY276" i="4"/>
  <c r="AZ276" i="4"/>
  <c r="BA276" i="4"/>
  <c r="AH277" i="4"/>
  <c r="AI277" i="4"/>
  <c r="AJ277" i="4"/>
  <c r="AK277" i="4"/>
  <c r="AL277" i="4"/>
  <c r="AM277" i="4"/>
  <c r="AN277" i="4"/>
  <c r="AO277" i="4"/>
  <c r="AP277" i="4"/>
  <c r="AQ277" i="4"/>
  <c r="AR277" i="4"/>
  <c r="AS277" i="4"/>
  <c r="AT277" i="4"/>
  <c r="AU277" i="4"/>
  <c r="AV277" i="4"/>
  <c r="AW277" i="4"/>
  <c r="AX277" i="4"/>
  <c r="AY277" i="4"/>
  <c r="AZ277" i="4"/>
  <c r="BA277" i="4"/>
  <c r="AH278" i="4"/>
  <c r="AI278" i="4"/>
  <c r="AJ278" i="4"/>
  <c r="AK278" i="4"/>
  <c r="AL278" i="4"/>
  <c r="AM278" i="4"/>
  <c r="AN278" i="4"/>
  <c r="AO278" i="4"/>
  <c r="AP278" i="4"/>
  <c r="AQ278" i="4"/>
  <c r="AR278" i="4"/>
  <c r="AS278" i="4"/>
  <c r="AT278" i="4"/>
  <c r="AU278" i="4"/>
  <c r="AV278" i="4"/>
  <c r="AW278" i="4"/>
  <c r="AX278" i="4"/>
  <c r="AY278" i="4"/>
  <c r="AZ278" i="4"/>
  <c r="BA278" i="4"/>
  <c r="AH279" i="4"/>
  <c r="AI279" i="4"/>
  <c r="AJ279" i="4"/>
  <c r="AK279" i="4"/>
  <c r="AL279" i="4"/>
  <c r="AM279" i="4"/>
  <c r="AN279" i="4"/>
  <c r="AO279" i="4"/>
  <c r="AP279" i="4"/>
  <c r="AQ279" i="4"/>
  <c r="AR279" i="4"/>
  <c r="AS279" i="4"/>
  <c r="AT279" i="4"/>
  <c r="AU279" i="4"/>
  <c r="AV279" i="4"/>
  <c r="AW279" i="4"/>
  <c r="AX279" i="4"/>
  <c r="AY279" i="4"/>
  <c r="AZ279" i="4"/>
  <c r="BA279" i="4"/>
  <c r="AH280" i="4"/>
  <c r="AI280" i="4"/>
  <c r="AJ280" i="4"/>
  <c r="AK280" i="4"/>
  <c r="AL280" i="4"/>
  <c r="AM280" i="4"/>
  <c r="AN280" i="4"/>
  <c r="AO280" i="4"/>
  <c r="AP280" i="4"/>
  <c r="AQ280" i="4"/>
  <c r="AR280" i="4"/>
  <c r="AS280" i="4"/>
  <c r="AT280" i="4"/>
  <c r="AU280" i="4"/>
  <c r="AV280" i="4"/>
  <c r="AW280" i="4"/>
  <c r="AX280" i="4"/>
  <c r="AY280" i="4"/>
  <c r="AZ280" i="4"/>
  <c r="BA280" i="4"/>
  <c r="AH281" i="4"/>
  <c r="AI281" i="4"/>
  <c r="AJ281" i="4"/>
  <c r="AK281" i="4"/>
  <c r="AL281" i="4"/>
  <c r="AM281" i="4"/>
  <c r="AN281" i="4"/>
  <c r="AO281" i="4"/>
  <c r="AP281" i="4"/>
  <c r="AQ281" i="4"/>
  <c r="AR281" i="4"/>
  <c r="AS281" i="4"/>
  <c r="AT281" i="4"/>
  <c r="AU281" i="4"/>
  <c r="AV281" i="4"/>
  <c r="AW281" i="4"/>
  <c r="AX281" i="4"/>
  <c r="AY281" i="4"/>
  <c r="AZ281" i="4"/>
  <c r="BA281" i="4"/>
  <c r="AH282" i="4"/>
  <c r="AI282" i="4"/>
  <c r="AJ282" i="4"/>
  <c r="AK282" i="4"/>
  <c r="AL282" i="4"/>
  <c r="AM282" i="4"/>
  <c r="AN282" i="4"/>
  <c r="AO282" i="4"/>
  <c r="AP282" i="4"/>
  <c r="AQ282" i="4"/>
  <c r="AR282" i="4"/>
  <c r="AS282" i="4"/>
  <c r="AT282" i="4"/>
  <c r="AU282" i="4"/>
  <c r="AV282" i="4"/>
  <c r="AW282" i="4"/>
  <c r="AX282" i="4"/>
  <c r="AY282" i="4"/>
  <c r="AZ282" i="4"/>
  <c r="BA282" i="4"/>
  <c r="AH283" i="4"/>
  <c r="AI283" i="4"/>
  <c r="AJ283" i="4"/>
  <c r="AK283" i="4"/>
  <c r="AL283" i="4"/>
  <c r="AM283" i="4"/>
  <c r="AN283" i="4"/>
  <c r="AO283" i="4"/>
  <c r="AP283" i="4"/>
  <c r="AQ283" i="4"/>
  <c r="AR283" i="4"/>
  <c r="AS283" i="4"/>
  <c r="AT283" i="4"/>
  <c r="AU283" i="4"/>
  <c r="AV283" i="4"/>
  <c r="AW283" i="4"/>
  <c r="AX283" i="4"/>
  <c r="AY283" i="4"/>
  <c r="AZ283" i="4"/>
  <c r="BA283" i="4"/>
  <c r="AH284" i="4"/>
  <c r="AI284" i="4"/>
  <c r="AJ284" i="4"/>
  <c r="AK284" i="4"/>
  <c r="AL284" i="4"/>
  <c r="AM284" i="4"/>
  <c r="AN284" i="4"/>
  <c r="AO284" i="4"/>
  <c r="AP284" i="4"/>
  <c r="AQ284" i="4"/>
  <c r="AR284" i="4"/>
  <c r="AS284" i="4"/>
  <c r="AT284" i="4"/>
  <c r="AU284" i="4"/>
  <c r="AV284" i="4"/>
  <c r="AW284" i="4"/>
  <c r="AX284" i="4"/>
  <c r="AY284" i="4"/>
  <c r="AZ284" i="4"/>
  <c r="BA284" i="4"/>
  <c r="AH285" i="4"/>
  <c r="AI285" i="4"/>
  <c r="AJ285" i="4"/>
  <c r="AK285" i="4"/>
  <c r="AL285" i="4"/>
  <c r="AM285" i="4"/>
  <c r="AN285" i="4"/>
  <c r="AO285" i="4"/>
  <c r="AP285" i="4"/>
  <c r="AQ285" i="4"/>
  <c r="AR285" i="4"/>
  <c r="AS285" i="4"/>
  <c r="AT285" i="4"/>
  <c r="AU285" i="4"/>
  <c r="AV285" i="4"/>
  <c r="AW285" i="4"/>
  <c r="AX285" i="4"/>
  <c r="AY285" i="4"/>
  <c r="AZ285" i="4"/>
  <c r="BA285" i="4"/>
  <c r="AH286" i="4"/>
  <c r="AI286" i="4"/>
  <c r="AJ286" i="4"/>
  <c r="AK286" i="4"/>
  <c r="AL286" i="4"/>
  <c r="AM286" i="4"/>
  <c r="AN286" i="4"/>
  <c r="AO286" i="4"/>
  <c r="AP286" i="4"/>
  <c r="AQ286" i="4"/>
  <c r="AR286" i="4"/>
  <c r="AS286" i="4"/>
  <c r="AT286" i="4"/>
  <c r="AU286" i="4"/>
  <c r="AV286" i="4"/>
  <c r="AW286" i="4"/>
  <c r="AX286" i="4"/>
  <c r="AY286" i="4"/>
  <c r="AZ286" i="4"/>
  <c r="BA286" i="4"/>
  <c r="AH287" i="4"/>
  <c r="AI287" i="4"/>
  <c r="AJ287" i="4"/>
  <c r="AK287" i="4"/>
  <c r="AL287" i="4"/>
  <c r="AM287" i="4"/>
  <c r="AN287" i="4"/>
  <c r="AO287" i="4"/>
  <c r="AP287" i="4"/>
  <c r="AQ287" i="4"/>
  <c r="AR287" i="4"/>
  <c r="AS287" i="4"/>
  <c r="AT287" i="4"/>
  <c r="AU287" i="4"/>
  <c r="AV287" i="4"/>
  <c r="AW287" i="4"/>
  <c r="AX287" i="4"/>
  <c r="AY287" i="4"/>
  <c r="AZ287" i="4"/>
  <c r="BA287" i="4"/>
  <c r="AH288" i="4"/>
  <c r="AI288" i="4"/>
  <c r="AJ288" i="4"/>
  <c r="AK288" i="4"/>
  <c r="AL288" i="4"/>
  <c r="AM288" i="4"/>
  <c r="AN288" i="4"/>
  <c r="AO288" i="4"/>
  <c r="AP288" i="4"/>
  <c r="AQ288" i="4"/>
  <c r="AR288" i="4"/>
  <c r="AS288" i="4"/>
  <c r="AT288" i="4"/>
  <c r="AU288" i="4"/>
  <c r="AV288" i="4"/>
  <c r="AW288" i="4"/>
  <c r="AX288" i="4"/>
  <c r="AY288" i="4"/>
  <c r="AZ288" i="4"/>
  <c r="BA288" i="4"/>
  <c r="AH289" i="4"/>
  <c r="AI289" i="4"/>
  <c r="AJ289" i="4"/>
  <c r="AK289" i="4"/>
  <c r="AL289" i="4"/>
  <c r="AM289" i="4"/>
  <c r="AN289" i="4"/>
  <c r="AO289" i="4"/>
  <c r="AP289" i="4"/>
  <c r="AQ289" i="4"/>
  <c r="AR289" i="4"/>
  <c r="AS289" i="4"/>
  <c r="AT289" i="4"/>
  <c r="AU289" i="4"/>
  <c r="AV289" i="4"/>
  <c r="AW289" i="4"/>
  <c r="AX289" i="4"/>
  <c r="AY289" i="4"/>
  <c r="AZ289" i="4"/>
  <c r="BA289" i="4"/>
  <c r="AH290" i="4"/>
  <c r="AI290" i="4"/>
  <c r="AJ290" i="4"/>
  <c r="AK290" i="4"/>
  <c r="AL290" i="4"/>
  <c r="AM290" i="4"/>
  <c r="AN290" i="4"/>
  <c r="AO290" i="4"/>
  <c r="AP290" i="4"/>
  <c r="AQ290" i="4"/>
  <c r="AR290" i="4"/>
  <c r="AS290" i="4"/>
  <c r="AT290" i="4"/>
  <c r="AU290" i="4"/>
  <c r="AV290" i="4"/>
  <c r="AW290" i="4"/>
  <c r="AX290" i="4"/>
  <c r="AY290" i="4"/>
  <c r="AZ290" i="4"/>
  <c r="BA290" i="4"/>
  <c r="AH291" i="4"/>
  <c r="AI291" i="4"/>
  <c r="AJ291" i="4"/>
  <c r="AK291" i="4"/>
  <c r="AL291" i="4"/>
  <c r="AM291" i="4"/>
  <c r="AN291" i="4"/>
  <c r="AO291" i="4"/>
  <c r="AP291" i="4"/>
  <c r="AQ291" i="4"/>
  <c r="AR291" i="4"/>
  <c r="AS291" i="4"/>
  <c r="AT291" i="4"/>
  <c r="AU291" i="4"/>
  <c r="AV291" i="4"/>
  <c r="AW291" i="4"/>
  <c r="AX291" i="4"/>
  <c r="AY291" i="4"/>
  <c r="AZ291" i="4"/>
  <c r="BA291" i="4"/>
  <c r="AH292" i="4"/>
  <c r="AI292" i="4"/>
  <c r="AJ292" i="4"/>
  <c r="AK292" i="4"/>
  <c r="AL292" i="4"/>
  <c r="AM292" i="4"/>
  <c r="AN292" i="4"/>
  <c r="AO292" i="4"/>
  <c r="AP292" i="4"/>
  <c r="AQ292" i="4"/>
  <c r="AR292" i="4"/>
  <c r="AS292" i="4"/>
  <c r="AT292" i="4"/>
  <c r="AU292" i="4"/>
  <c r="AV292" i="4"/>
  <c r="AW292" i="4"/>
  <c r="AX292" i="4"/>
  <c r="AY292" i="4"/>
  <c r="AZ292" i="4"/>
  <c r="BA292" i="4"/>
  <c r="AG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AH5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E270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D274" i="4"/>
  <c r="AE274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AD275" i="4"/>
  <c r="AE275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AE276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AE278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D280" i="4"/>
  <c r="AE280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AD281" i="4"/>
  <c r="AE281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D282" i="4"/>
  <c r="AE282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AE283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AE284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AE286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AE287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AD288" i="4"/>
  <c r="AE288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AD289" i="4"/>
  <c r="AE289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AE290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AD291" i="4"/>
  <c r="AE291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D292" i="4"/>
  <c r="AE292" i="4"/>
  <c r="G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AE293" i="4"/>
  <c r="K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L5" i="4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C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C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C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C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C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C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C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C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C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C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C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C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C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C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C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C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C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C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C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C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C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C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C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C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C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C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C32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C33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C34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C35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C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C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C38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C39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C40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C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C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C43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C45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C46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C47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C48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C49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C50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C51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C52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C53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C54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C55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C56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C57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C58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C59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C60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C61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C62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C63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C64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C65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C66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C67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C68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C69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C70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C71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C72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C73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C74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C75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C76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C77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C78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C79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C80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C81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C82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C83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C84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C85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C86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C87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C88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C89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C90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C91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C92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C93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C94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C95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C96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C97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C98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C99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C100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C101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C102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C103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C104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C105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C106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C107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C108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C109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C110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C111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C112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C113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C114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C115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C116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C117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C118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C119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C120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C5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6" i="5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5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C293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G202" i="4"/>
  <c r="AG203" i="4"/>
  <c r="AG204" i="4"/>
  <c r="AG205" i="4"/>
  <c r="AG206" i="4"/>
  <c r="AG207" i="4"/>
  <c r="AG208" i="4"/>
  <c r="AG209" i="4"/>
  <c r="AG210" i="4"/>
  <c r="AG211" i="4"/>
  <c r="AG212" i="4"/>
  <c r="AG213" i="4"/>
  <c r="AG214" i="4"/>
  <c r="AG215" i="4"/>
  <c r="AG216" i="4"/>
  <c r="AG217" i="4"/>
  <c r="AG218" i="4"/>
  <c r="AG219" i="4"/>
  <c r="AG220" i="4"/>
  <c r="AG221" i="4"/>
  <c r="AG222" i="4"/>
  <c r="AG223" i="4"/>
  <c r="AG224" i="4"/>
  <c r="AG225" i="4"/>
  <c r="AG226" i="4"/>
  <c r="AG227" i="4"/>
  <c r="AG228" i="4"/>
  <c r="AG229" i="4"/>
  <c r="AG230" i="4"/>
  <c r="AG231" i="4"/>
  <c r="AG232" i="4"/>
  <c r="AG233" i="4"/>
  <c r="AG234" i="4"/>
  <c r="AG235" i="4"/>
  <c r="AG236" i="4"/>
  <c r="AG237" i="4"/>
  <c r="AG238" i="4"/>
  <c r="AG239" i="4"/>
  <c r="AG240" i="4"/>
  <c r="AG241" i="4"/>
  <c r="AG242" i="4"/>
  <c r="AG243" i="4"/>
  <c r="AG244" i="4"/>
  <c r="AG245" i="4"/>
  <c r="AG246" i="4"/>
  <c r="AG247" i="4"/>
  <c r="AG248" i="4"/>
  <c r="AG249" i="4"/>
  <c r="AG250" i="4"/>
  <c r="AG251" i="4"/>
  <c r="AG252" i="4"/>
  <c r="AG253" i="4"/>
  <c r="AG254" i="4"/>
  <c r="AG255" i="4"/>
  <c r="AG256" i="4"/>
  <c r="AG257" i="4"/>
  <c r="AG258" i="4"/>
  <c r="AG259" i="4"/>
  <c r="AG260" i="4"/>
  <c r="AG261" i="4"/>
  <c r="AG262" i="4"/>
  <c r="AG263" i="4"/>
  <c r="AG264" i="4"/>
  <c r="AG265" i="4"/>
  <c r="AG266" i="4"/>
  <c r="AG267" i="4"/>
  <c r="AG268" i="4"/>
  <c r="AG269" i="4"/>
  <c r="AG270" i="4"/>
  <c r="AG271" i="4"/>
  <c r="AG272" i="4"/>
  <c r="AG273" i="4"/>
  <c r="AG274" i="4"/>
  <c r="AG275" i="4"/>
  <c r="AG276" i="4"/>
  <c r="AG277" i="4"/>
  <c r="AG278" i="4"/>
  <c r="AG279" i="4"/>
  <c r="AG280" i="4"/>
  <c r="AG281" i="4"/>
  <c r="AG282" i="4"/>
  <c r="AG283" i="4"/>
  <c r="AG284" i="4"/>
  <c r="AG285" i="4"/>
  <c r="AG286" i="4"/>
  <c r="AG287" i="4"/>
  <c r="AG288" i="4"/>
  <c r="AG289" i="4"/>
  <c r="AG290" i="4"/>
  <c r="AG291" i="4"/>
  <c r="AG292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65" i="4"/>
  <c r="B1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5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AG5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K5" i="1"/>
  <c r="C293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66" i="1"/>
  <c r="C265" i="1"/>
  <c r="B1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6" i="1"/>
  <c r="H5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5" i="4"/>
  <c r="Y4" i="4"/>
  <c r="Z4" i="4"/>
  <c r="AA4" i="4"/>
  <c r="AB4" i="4"/>
  <c r="AC4" i="4"/>
  <c r="AD4" i="4"/>
  <c r="AE4" i="4"/>
  <c r="AU4" i="4"/>
  <c r="AV4" i="4"/>
  <c r="AW4" i="4"/>
  <c r="AX4" i="4"/>
  <c r="AY4" i="4"/>
  <c r="AZ4" i="4"/>
  <c r="BA4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D292" i="4"/>
  <c r="A7" i="4"/>
  <c r="B6" i="4"/>
  <c r="A8" i="4"/>
  <c r="B7" i="4"/>
  <c r="A9" i="4"/>
  <c r="B8" i="4"/>
  <c r="A10" i="4"/>
  <c r="B9" i="4"/>
  <c r="A11" i="4"/>
  <c r="B10" i="4"/>
  <c r="A12" i="4"/>
  <c r="B11" i="4"/>
  <c r="A13" i="4"/>
  <c r="B12" i="4"/>
  <c r="A14" i="4"/>
  <c r="B13" i="4"/>
  <c r="A15" i="4"/>
  <c r="B14" i="4"/>
  <c r="A16" i="4"/>
  <c r="B15" i="4"/>
  <c r="A17" i="4"/>
  <c r="B16" i="4"/>
  <c r="A18" i="4"/>
  <c r="B17" i="4"/>
  <c r="A19" i="4"/>
  <c r="B18" i="4"/>
  <c r="A20" i="4"/>
  <c r="B19" i="4"/>
  <c r="A21" i="4"/>
  <c r="B20" i="4"/>
  <c r="A22" i="4"/>
  <c r="B21" i="4"/>
  <c r="A23" i="4"/>
  <c r="B22" i="4"/>
  <c r="A24" i="4"/>
  <c r="B23" i="4"/>
  <c r="A25" i="4"/>
  <c r="B24" i="4"/>
  <c r="A26" i="4"/>
  <c r="B25" i="4"/>
  <c r="A27" i="4"/>
  <c r="B26" i="4"/>
  <c r="A28" i="4"/>
  <c r="B27" i="4"/>
  <c r="A29" i="4"/>
  <c r="B28" i="4"/>
  <c r="A30" i="4"/>
  <c r="B29" i="4"/>
  <c r="A31" i="4"/>
  <c r="B30" i="4"/>
  <c r="A32" i="4"/>
  <c r="B31" i="4"/>
  <c r="A33" i="4"/>
  <c r="B32" i="4"/>
  <c r="A34" i="4"/>
  <c r="B33" i="4"/>
  <c r="A35" i="4"/>
  <c r="B34" i="4"/>
  <c r="A36" i="4"/>
  <c r="B35" i="4"/>
  <c r="A37" i="4"/>
  <c r="B36" i="4"/>
  <c r="A38" i="4"/>
  <c r="B37" i="4"/>
  <c r="A39" i="4"/>
  <c r="B38" i="4"/>
  <c r="A40" i="4"/>
  <c r="B39" i="4"/>
  <c r="A41" i="4"/>
  <c r="B40" i="4"/>
  <c r="A42" i="4"/>
  <c r="B41" i="4"/>
  <c r="A43" i="4"/>
  <c r="B42" i="4"/>
  <c r="A44" i="4"/>
  <c r="B43" i="4"/>
  <c r="A45" i="4"/>
  <c r="B44" i="4"/>
  <c r="A46" i="4"/>
  <c r="B45" i="4"/>
  <c r="A47" i="4"/>
  <c r="B46" i="4"/>
  <c r="A48" i="4"/>
  <c r="B47" i="4"/>
  <c r="A49" i="4"/>
  <c r="B48" i="4"/>
  <c r="A50" i="4"/>
  <c r="B49" i="4"/>
  <c r="A51" i="4"/>
  <c r="B50" i="4"/>
  <c r="A52" i="4"/>
  <c r="B51" i="4"/>
  <c r="A53" i="4"/>
  <c r="B52" i="4"/>
  <c r="A54" i="4"/>
  <c r="B53" i="4"/>
  <c r="A55" i="4"/>
  <c r="B54" i="4"/>
  <c r="A56" i="4"/>
  <c r="B55" i="4"/>
  <c r="A57" i="4"/>
  <c r="B56" i="4"/>
  <c r="A58" i="4"/>
  <c r="B57" i="4"/>
  <c r="A59" i="4"/>
  <c r="B58" i="4"/>
  <c r="A60" i="4"/>
  <c r="B59" i="4"/>
  <c r="A61" i="4"/>
  <c r="B60" i="4"/>
  <c r="A62" i="4"/>
  <c r="B61" i="4"/>
  <c r="A63" i="4"/>
  <c r="B62" i="4"/>
  <c r="A64" i="4"/>
  <c r="B63" i="4"/>
  <c r="A65" i="4"/>
  <c r="B64" i="4"/>
  <c r="A66" i="4"/>
  <c r="B65" i="4"/>
  <c r="A67" i="4"/>
  <c r="B66" i="4"/>
  <c r="A68" i="4"/>
  <c r="B67" i="4"/>
  <c r="A69" i="4"/>
  <c r="B68" i="4"/>
  <c r="A70" i="4"/>
  <c r="B69" i="4"/>
  <c r="A71" i="4"/>
  <c r="B70" i="4"/>
  <c r="A72" i="4"/>
  <c r="B71" i="4"/>
  <c r="A73" i="4"/>
  <c r="B72" i="4"/>
  <c r="A74" i="4"/>
  <c r="B73" i="4"/>
  <c r="A75" i="4"/>
  <c r="B74" i="4"/>
  <c r="A76" i="4"/>
  <c r="B75" i="4"/>
  <c r="A77" i="4"/>
  <c r="B76" i="4"/>
  <c r="A78" i="4"/>
  <c r="B77" i="4"/>
  <c r="A79" i="4"/>
  <c r="B78" i="4"/>
  <c r="A80" i="4"/>
  <c r="B79" i="4"/>
  <c r="A81" i="4"/>
  <c r="B80" i="4"/>
  <c r="A82" i="4"/>
  <c r="B81" i="4"/>
  <c r="A83" i="4"/>
  <c r="B82" i="4"/>
  <c r="A84" i="4"/>
  <c r="B83" i="4"/>
  <c r="A85" i="4"/>
  <c r="B84" i="4"/>
  <c r="A86" i="4"/>
  <c r="B85" i="4"/>
  <c r="A87" i="4"/>
  <c r="B86" i="4"/>
  <c r="A88" i="4"/>
  <c r="B87" i="4"/>
  <c r="A89" i="4"/>
  <c r="B88" i="4"/>
  <c r="A90" i="4"/>
  <c r="B89" i="4"/>
  <c r="A91" i="4"/>
  <c r="B90" i="4"/>
  <c r="A92" i="4"/>
  <c r="B91" i="4"/>
  <c r="A93" i="4"/>
  <c r="B92" i="4"/>
  <c r="A94" i="4"/>
  <c r="B93" i="4"/>
  <c r="A95" i="4"/>
  <c r="B94" i="4"/>
  <c r="A96" i="4"/>
  <c r="B95" i="4"/>
  <c r="A97" i="4"/>
  <c r="B96" i="4"/>
  <c r="A98" i="4"/>
  <c r="B97" i="4"/>
  <c r="A99" i="4"/>
  <c r="B98" i="4"/>
  <c r="A100" i="4"/>
  <c r="B99" i="4"/>
  <c r="A101" i="4"/>
  <c r="B100" i="4"/>
  <c r="A102" i="4"/>
  <c r="B101" i="4"/>
  <c r="A103" i="4"/>
  <c r="B102" i="4"/>
  <c r="A104" i="4"/>
  <c r="B103" i="4"/>
  <c r="A105" i="4"/>
  <c r="B104" i="4"/>
  <c r="A106" i="4"/>
  <c r="B105" i="4"/>
  <c r="A107" i="4"/>
  <c r="B106" i="4"/>
  <c r="A108" i="4"/>
  <c r="B107" i="4"/>
  <c r="A109" i="4"/>
  <c r="B108" i="4"/>
  <c r="A110" i="4"/>
  <c r="B109" i="4"/>
  <c r="A111" i="4"/>
  <c r="B110" i="4"/>
  <c r="A112" i="4"/>
  <c r="B111" i="4"/>
  <c r="A113" i="4"/>
  <c r="B112" i="4"/>
  <c r="A114" i="4"/>
  <c r="B113" i="4"/>
  <c r="A115" i="4"/>
  <c r="B114" i="4"/>
  <c r="A116" i="4"/>
  <c r="B115" i="4"/>
  <c r="A117" i="4"/>
  <c r="B116" i="4"/>
  <c r="A118" i="4"/>
  <c r="B117" i="4"/>
  <c r="A119" i="4"/>
  <c r="B118" i="4"/>
  <c r="A120" i="4"/>
  <c r="B119" i="4"/>
  <c r="A121" i="4"/>
  <c r="B120" i="4"/>
  <c r="A122" i="4"/>
  <c r="B121" i="4"/>
  <c r="A123" i="4"/>
  <c r="B122" i="4"/>
  <c r="A124" i="4"/>
  <c r="B123" i="4"/>
  <c r="A125" i="4"/>
  <c r="B124" i="4"/>
  <c r="A126" i="4"/>
  <c r="B125" i="4"/>
  <c r="A127" i="4"/>
  <c r="B126" i="4"/>
  <c r="A128" i="4"/>
  <c r="B127" i="4"/>
  <c r="A129" i="4"/>
  <c r="B128" i="4"/>
  <c r="A130" i="4"/>
  <c r="B129" i="4"/>
  <c r="A131" i="4"/>
  <c r="B130" i="4"/>
  <c r="A132" i="4"/>
  <c r="B131" i="4"/>
  <c r="A133" i="4"/>
  <c r="B132" i="4"/>
  <c r="A134" i="4"/>
  <c r="B133" i="4"/>
  <c r="A135" i="4"/>
  <c r="B134" i="4"/>
  <c r="A136" i="4"/>
  <c r="B135" i="4"/>
  <c r="A137" i="4"/>
  <c r="B136" i="4"/>
  <c r="A138" i="4"/>
  <c r="B137" i="4"/>
  <c r="A139" i="4"/>
  <c r="B138" i="4"/>
  <c r="A140" i="4"/>
  <c r="B139" i="4"/>
  <c r="A141" i="4"/>
  <c r="B140" i="4"/>
  <c r="A142" i="4"/>
  <c r="B141" i="4"/>
  <c r="A143" i="4"/>
  <c r="B142" i="4"/>
  <c r="A144" i="4"/>
  <c r="B143" i="4"/>
  <c r="A145" i="4"/>
  <c r="B144" i="4"/>
  <c r="A146" i="4"/>
  <c r="B145" i="4"/>
  <c r="A147" i="4"/>
  <c r="B146" i="4"/>
  <c r="A148" i="4"/>
  <c r="B147" i="4"/>
  <c r="A149" i="4"/>
  <c r="B148" i="4"/>
  <c r="A150" i="4"/>
  <c r="B149" i="4"/>
  <c r="A151" i="4"/>
  <c r="B150" i="4"/>
  <c r="A152" i="4"/>
  <c r="B151" i="4"/>
  <c r="A153" i="4"/>
  <c r="B152" i="4"/>
  <c r="A154" i="4"/>
  <c r="B153" i="4"/>
  <c r="A155" i="4"/>
  <c r="B154" i="4"/>
  <c r="A156" i="4"/>
  <c r="B155" i="4"/>
  <c r="A157" i="4"/>
  <c r="B156" i="4"/>
  <c r="A158" i="4"/>
  <c r="B157" i="4"/>
  <c r="A159" i="4"/>
  <c r="B158" i="4"/>
  <c r="A160" i="4"/>
  <c r="B159" i="4"/>
  <c r="A161" i="4"/>
  <c r="B160" i="4"/>
  <c r="A162" i="4"/>
  <c r="B161" i="4"/>
  <c r="A163" i="4"/>
  <c r="B162" i="4"/>
  <c r="A164" i="4"/>
  <c r="B163" i="4"/>
  <c r="A165" i="4"/>
  <c r="B164" i="4"/>
  <c r="A166" i="4"/>
  <c r="B165" i="4"/>
  <c r="A167" i="4"/>
  <c r="B166" i="4"/>
  <c r="A168" i="4"/>
  <c r="B167" i="4"/>
  <c r="A169" i="4"/>
  <c r="B168" i="4"/>
  <c r="A170" i="4"/>
  <c r="B169" i="4"/>
  <c r="A171" i="4"/>
  <c r="B170" i="4"/>
  <c r="A172" i="4"/>
  <c r="B171" i="4"/>
  <c r="A173" i="4"/>
  <c r="B172" i="4"/>
  <c r="A174" i="4"/>
  <c r="B173" i="4"/>
  <c r="A175" i="4"/>
  <c r="B174" i="4"/>
  <c r="A176" i="4"/>
  <c r="B175" i="4"/>
  <c r="A177" i="4"/>
  <c r="B176" i="4"/>
  <c r="A178" i="4"/>
  <c r="B177" i="4"/>
  <c r="A179" i="4"/>
  <c r="B178" i="4"/>
  <c r="A180" i="4"/>
  <c r="B179" i="4"/>
  <c r="A181" i="4"/>
  <c r="B180" i="4"/>
  <c r="A182" i="4"/>
  <c r="B181" i="4"/>
  <c r="A183" i="4"/>
  <c r="B182" i="4"/>
  <c r="A184" i="4"/>
  <c r="B183" i="4"/>
  <c r="A185" i="4"/>
  <c r="B184" i="4"/>
  <c r="A186" i="4"/>
  <c r="B185" i="4"/>
  <c r="A187" i="4"/>
  <c r="B186" i="4"/>
  <c r="A188" i="4"/>
  <c r="B187" i="4"/>
  <c r="A189" i="4"/>
  <c r="B188" i="4"/>
  <c r="A190" i="4"/>
  <c r="B189" i="4"/>
  <c r="A191" i="4"/>
  <c r="B190" i="4"/>
  <c r="A192" i="4"/>
  <c r="B191" i="4"/>
  <c r="A193" i="4"/>
  <c r="B192" i="4"/>
  <c r="A194" i="4"/>
  <c r="B193" i="4"/>
  <c r="A195" i="4"/>
  <c r="B194" i="4"/>
  <c r="A196" i="4"/>
  <c r="B195" i="4"/>
  <c r="A197" i="4"/>
  <c r="B196" i="4"/>
  <c r="A198" i="4"/>
  <c r="B197" i="4"/>
  <c r="A199" i="4"/>
  <c r="B198" i="4"/>
  <c r="A200" i="4"/>
  <c r="B199" i="4"/>
  <c r="A201" i="4"/>
  <c r="B200" i="4"/>
  <c r="A202" i="4"/>
  <c r="B201" i="4"/>
  <c r="A203" i="4"/>
  <c r="B202" i="4"/>
  <c r="A204" i="4"/>
  <c r="B203" i="4"/>
  <c r="A205" i="4"/>
  <c r="B204" i="4"/>
  <c r="A206" i="4"/>
  <c r="B205" i="4"/>
  <c r="A207" i="4"/>
  <c r="B206" i="4"/>
  <c r="A208" i="4"/>
  <c r="B207" i="4"/>
  <c r="A209" i="4"/>
  <c r="B208" i="4"/>
  <c r="A210" i="4"/>
  <c r="B209" i="4"/>
  <c r="A211" i="4"/>
  <c r="B210" i="4"/>
  <c r="A212" i="4"/>
  <c r="B211" i="4"/>
  <c r="A213" i="4"/>
  <c r="B212" i="4"/>
  <c r="A214" i="4"/>
  <c r="B213" i="4"/>
  <c r="A215" i="4"/>
  <c r="B214" i="4"/>
  <c r="A216" i="4"/>
  <c r="B215" i="4"/>
  <c r="A217" i="4"/>
  <c r="B216" i="4"/>
  <c r="A218" i="4"/>
  <c r="B217" i="4"/>
  <c r="A219" i="4"/>
  <c r="B218" i="4"/>
  <c r="A220" i="4"/>
  <c r="B219" i="4"/>
  <c r="A221" i="4"/>
  <c r="B220" i="4"/>
  <c r="A222" i="4"/>
  <c r="B221" i="4"/>
  <c r="A223" i="4"/>
  <c r="B222" i="4"/>
  <c r="A224" i="4"/>
  <c r="B223" i="4"/>
  <c r="A225" i="4"/>
  <c r="B224" i="4"/>
  <c r="A226" i="4"/>
  <c r="B225" i="4"/>
  <c r="A227" i="4"/>
  <c r="B226" i="4"/>
  <c r="A228" i="4"/>
  <c r="B227" i="4"/>
  <c r="A229" i="4"/>
  <c r="B228" i="4"/>
  <c r="A230" i="4"/>
  <c r="B229" i="4"/>
  <c r="A231" i="4"/>
  <c r="B230" i="4"/>
  <c r="A232" i="4"/>
  <c r="B231" i="4"/>
  <c r="A233" i="4"/>
  <c r="B232" i="4"/>
  <c r="A234" i="4"/>
  <c r="B233" i="4"/>
  <c r="A235" i="4"/>
  <c r="B234" i="4"/>
  <c r="A236" i="4"/>
  <c r="B235" i="4"/>
  <c r="A237" i="4"/>
  <c r="B236" i="4"/>
  <c r="A238" i="4"/>
  <c r="B237" i="4"/>
  <c r="A239" i="4"/>
  <c r="B238" i="4"/>
  <c r="A240" i="4"/>
  <c r="B239" i="4"/>
  <c r="A241" i="4"/>
  <c r="B240" i="4"/>
  <c r="A242" i="4"/>
  <c r="B241" i="4"/>
  <c r="A243" i="4"/>
  <c r="B242" i="4"/>
  <c r="A244" i="4"/>
  <c r="B243" i="4"/>
  <c r="A245" i="4"/>
  <c r="B244" i="4"/>
  <c r="A246" i="4"/>
  <c r="B245" i="4"/>
  <c r="A247" i="4"/>
  <c r="B246" i="4"/>
  <c r="A248" i="4"/>
  <c r="B247" i="4"/>
  <c r="A249" i="4"/>
  <c r="B248" i="4"/>
  <c r="A250" i="4"/>
  <c r="B249" i="4"/>
  <c r="A251" i="4"/>
  <c r="B250" i="4"/>
  <c r="A252" i="4"/>
  <c r="B251" i="4"/>
  <c r="A253" i="4"/>
  <c r="B252" i="4"/>
  <c r="A254" i="4"/>
  <c r="B253" i="4"/>
  <c r="A255" i="4"/>
  <c r="B254" i="4"/>
  <c r="A256" i="4"/>
  <c r="B255" i="4"/>
  <c r="A257" i="4"/>
  <c r="B256" i="4"/>
  <c r="A258" i="4"/>
  <c r="B257" i="4"/>
  <c r="A259" i="4"/>
  <c r="B258" i="4"/>
  <c r="A260" i="4"/>
  <c r="B259" i="4"/>
  <c r="A261" i="4"/>
  <c r="B260" i="4"/>
  <c r="A262" i="4"/>
  <c r="B261" i="4"/>
  <c r="A263" i="4"/>
  <c r="B262" i="4"/>
  <c r="A264" i="4"/>
  <c r="B263" i="4"/>
  <c r="A265" i="4"/>
  <c r="B264" i="4"/>
  <c r="A266" i="4"/>
  <c r="B265" i="4"/>
  <c r="A267" i="4"/>
  <c r="B266" i="4"/>
  <c r="A268" i="4"/>
  <c r="B267" i="4"/>
  <c r="A269" i="4"/>
  <c r="B268" i="4"/>
  <c r="A270" i="4"/>
  <c r="B269" i="4"/>
  <c r="A271" i="4"/>
  <c r="B270" i="4"/>
  <c r="A272" i="4"/>
  <c r="B271" i="4"/>
  <c r="A273" i="4"/>
  <c r="B272" i="4"/>
  <c r="A274" i="4"/>
  <c r="B273" i="4"/>
  <c r="A275" i="4"/>
  <c r="B274" i="4"/>
  <c r="A276" i="4"/>
  <c r="B275" i="4"/>
  <c r="A277" i="4"/>
  <c r="B276" i="4"/>
  <c r="A278" i="4"/>
  <c r="B277" i="4"/>
  <c r="A279" i="4"/>
  <c r="B278" i="4"/>
  <c r="A280" i="4"/>
  <c r="B279" i="4"/>
  <c r="A281" i="4"/>
  <c r="B280" i="4"/>
  <c r="A282" i="4"/>
  <c r="B281" i="4"/>
  <c r="A283" i="4"/>
  <c r="B282" i="4"/>
  <c r="A284" i="4"/>
  <c r="B283" i="4"/>
  <c r="A285" i="4"/>
  <c r="B284" i="4"/>
  <c r="A286" i="4"/>
  <c r="B285" i="4"/>
  <c r="A287" i="4"/>
  <c r="B286" i="4"/>
  <c r="A288" i="4"/>
  <c r="B287" i="4"/>
  <c r="A289" i="4"/>
  <c r="B288" i="4"/>
  <c r="A290" i="4"/>
  <c r="B289" i="4"/>
  <c r="A291" i="4"/>
  <c r="B290" i="4"/>
  <c r="A292" i="4"/>
  <c r="B292" i="4"/>
  <c r="D291" i="4"/>
  <c r="B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1" i="4"/>
  <c r="D1" i="1"/>
  <c r="G293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5" i="1"/>
  <c r="J5" i="1"/>
  <c r="Z4" i="1"/>
  <c r="AA4" i="1"/>
  <c r="AB4" i="1"/>
  <c r="AC4" i="1"/>
  <c r="AD4" i="1"/>
  <c r="AE4" i="1"/>
  <c r="Y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5" i="1"/>
  <c r="H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BA4" i="1"/>
  <c r="AV4" i="1"/>
  <c r="AW4" i="1"/>
  <c r="AX4" i="1"/>
  <c r="AY4" i="1"/>
  <c r="AZ4" i="1"/>
  <c r="AU4" i="1"/>
  <c r="H293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5" i="1"/>
  <c r="A7" i="1"/>
  <c r="B6" i="1"/>
  <c r="A8" i="1"/>
  <c r="B7" i="1"/>
  <c r="A9" i="1"/>
  <c r="B8" i="1"/>
  <c r="A10" i="1"/>
  <c r="B9" i="1"/>
  <c r="A11" i="1"/>
  <c r="B10" i="1"/>
  <c r="A12" i="1"/>
  <c r="B11" i="1"/>
  <c r="A13" i="1"/>
  <c r="B12" i="1"/>
  <c r="A14" i="1"/>
  <c r="B13" i="1"/>
  <c r="A15" i="1"/>
  <c r="B14" i="1"/>
  <c r="A16" i="1"/>
  <c r="B15" i="1"/>
  <c r="A17" i="1"/>
  <c r="B16" i="1"/>
  <c r="A18" i="1"/>
  <c r="B17" i="1"/>
  <c r="A19" i="1"/>
  <c r="B18" i="1"/>
  <c r="A20" i="1"/>
  <c r="B19" i="1"/>
  <c r="A21" i="1"/>
  <c r="B20" i="1"/>
  <c r="A22" i="1"/>
  <c r="B21" i="1"/>
  <c r="A23" i="1"/>
  <c r="B22" i="1"/>
  <c r="A24" i="1"/>
  <c r="B23" i="1"/>
  <c r="A25" i="1"/>
  <c r="B24" i="1"/>
  <c r="A26" i="1"/>
  <c r="B25" i="1"/>
  <c r="A27" i="1"/>
  <c r="B26" i="1"/>
  <c r="A28" i="1"/>
  <c r="B27" i="1"/>
  <c r="A29" i="1"/>
  <c r="B28" i="1"/>
  <c r="A30" i="1"/>
  <c r="B29" i="1"/>
  <c r="A31" i="1"/>
  <c r="B30" i="1"/>
  <c r="A32" i="1"/>
  <c r="B31" i="1"/>
  <c r="A33" i="1"/>
  <c r="B32" i="1"/>
  <c r="A34" i="1"/>
  <c r="B33" i="1"/>
  <c r="A35" i="1"/>
  <c r="B34" i="1"/>
  <c r="A36" i="1"/>
  <c r="B35" i="1"/>
  <c r="A37" i="1"/>
  <c r="B36" i="1"/>
  <c r="A38" i="1"/>
  <c r="B37" i="1"/>
  <c r="A39" i="1"/>
  <c r="B38" i="1"/>
  <c r="A40" i="1"/>
  <c r="B39" i="1"/>
  <c r="A41" i="1"/>
  <c r="B40" i="1"/>
  <c r="A42" i="1"/>
  <c r="B41" i="1"/>
  <c r="A43" i="1"/>
  <c r="B42" i="1"/>
  <c r="A44" i="1"/>
  <c r="B43" i="1"/>
  <c r="A45" i="1"/>
  <c r="B44" i="1"/>
  <c r="A46" i="1"/>
  <c r="B45" i="1"/>
  <c r="A47" i="1"/>
  <c r="B46" i="1"/>
  <c r="A48" i="1"/>
  <c r="B47" i="1"/>
  <c r="A49" i="1"/>
  <c r="B48" i="1"/>
  <c r="A50" i="1"/>
  <c r="B49" i="1"/>
  <c r="A51" i="1"/>
  <c r="B50" i="1"/>
  <c r="A52" i="1"/>
  <c r="B51" i="1"/>
  <c r="A53" i="1"/>
  <c r="B52" i="1"/>
  <c r="A54" i="1"/>
  <c r="B53" i="1"/>
  <c r="A55" i="1"/>
  <c r="B54" i="1"/>
  <c r="A56" i="1"/>
  <c r="B55" i="1"/>
  <c r="A57" i="1"/>
  <c r="B56" i="1"/>
  <c r="A58" i="1"/>
  <c r="B57" i="1"/>
  <c r="A59" i="1"/>
  <c r="B58" i="1"/>
  <c r="A60" i="1"/>
  <c r="B59" i="1"/>
  <c r="A61" i="1"/>
  <c r="B60" i="1"/>
  <c r="A62" i="1"/>
  <c r="B61" i="1"/>
  <c r="A63" i="1"/>
  <c r="B62" i="1"/>
  <c r="A64" i="1"/>
  <c r="B63" i="1"/>
  <c r="A65" i="1"/>
  <c r="B64" i="1"/>
  <c r="A66" i="1"/>
  <c r="B65" i="1"/>
  <c r="A67" i="1"/>
  <c r="B66" i="1"/>
  <c r="A68" i="1"/>
  <c r="B67" i="1"/>
  <c r="A69" i="1"/>
  <c r="B68" i="1"/>
  <c r="A70" i="1"/>
  <c r="B69" i="1"/>
  <c r="A71" i="1"/>
  <c r="B70" i="1"/>
  <c r="A72" i="1"/>
  <c r="B71" i="1"/>
  <c r="A73" i="1"/>
  <c r="B72" i="1"/>
  <c r="A74" i="1"/>
  <c r="B73" i="1"/>
  <c r="A75" i="1"/>
  <c r="B74" i="1"/>
  <c r="A76" i="1"/>
  <c r="B75" i="1"/>
  <c r="A77" i="1"/>
  <c r="B76" i="1"/>
  <c r="A78" i="1"/>
  <c r="B77" i="1"/>
  <c r="A79" i="1"/>
  <c r="B78" i="1"/>
  <c r="A80" i="1"/>
  <c r="B79" i="1"/>
  <c r="A81" i="1"/>
  <c r="B80" i="1"/>
  <c r="A82" i="1"/>
  <c r="B81" i="1"/>
  <c r="A83" i="1"/>
  <c r="B82" i="1"/>
  <c r="A84" i="1"/>
  <c r="B83" i="1"/>
  <c r="A85" i="1"/>
  <c r="B84" i="1"/>
  <c r="A86" i="1"/>
  <c r="B85" i="1"/>
  <c r="A87" i="1"/>
  <c r="B86" i="1"/>
  <c r="A88" i="1"/>
  <c r="B87" i="1"/>
  <c r="A89" i="1"/>
  <c r="B88" i="1"/>
  <c r="A90" i="1"/>
  <c r="B89" i="1"/>
  <c r="A91" i="1"/>
  <c r="B90" i="1"/>
  <c r="A92" i="1"/>
  <c r="B91" i="1"/>
  <c r="A93" i="1"/>
  <c r="B92" i="1"/>
  <c r="A94" i="1"/>
  <c r="B93" i="1"/>
  <c r="A95" i="1"/>
  <c r="B94" i="1"/>
  <c r="A96" i="1"/>
  <c r="B95" i="1"/>
  <c r="A97" i="1"/>
  <c r="B96" i="1"/>
  <c r="A98" i="1"/>
  <c r="B97" i="1"/>
  <c r="A99" i="1"/>
  <c r="B98" i="1"/>
  <c r="A100" i="1"/>
  <c r="B99" i="1"/>
  <c r="A101" i="1"/>
  <c r="B100" i="1"/>
  <c r="A102" i="1"/>
  <c r="B101" i="1"/>
  <c r="A103" i="1"/>
  <c r="B102" i="1"/>
  <c r="A104" i="1"/>
  <c r="B103" i="1"/>
  <c r="A105" i="1"/>
  <c r="B104" i="1"/>
  <c r="A106" i="1"/>
  <c r="B105" i="1"/>
  <c r="A107" i="1"/>
  <c r="B106" i="1"/>
  <c r="A108" i="1"/>
  <c r="B107" i="1"/>
  <c r="A109" i="1"/>
  <c r="B108" i="1"/>
  <c r="A110" i="1"/>
  <c r="B109" i="1"/>
  <c r="A111" i="1"/>
  <c r="B110" i="1"/>
  <c r="A112" i="1"/>
  <c r="B111" i="1"/>
  <c r="A113" i="1"/>
  <c r="B112" i="1"/>
  <c r="A114" i="1"/>
  <c r="B113" i="1"/>
  <c r="A115" i="1"/>
  <c r="B114" i="1"/>
  <c r="A116" i="1"/>
  <c r="B115" i="1"/>
  <c r="A117" i="1"/>
  <c r="B116" i="1"/>
  <c r="A118" i="1"/>
  <c r="B117" i="1"/>
  <c r="A119" i="1"/>
  <c r="B118" i="1"/>
  <c r="A120" i="1"/>
  <c r="B119" i="1"/>
  <c r="A121" i="1"/>
  <c r="B120" i="1"/>
  <c r="A122" i="1"/>
  <c r="B121" i="1"/>
  <c r="A123" i="1"/>
  <c r="B122" i="1"/>
  <c r="A124" i="1"/>
  <c r="B123" i="1"/>
  <c r="A125" i="1"/>
  <c r="B124" i="1"/>
  <c r="A126" i="1"/>
  <c r="B125" i="1"/>
  <c r="A127" i="1"/>
  <c r="B126" i="1"/>
  <c r="A128" i="1"/>
  <c r="B127" i="1"/>
  <c r="A129" i="1"/>
  <c r="B128" i="1"/>
  <c r="A130" i="1"/>
  <c r="B129" i="1"/>
  <c r="A131" i="1"/>
  <c r="B130" i="1"/>
  <c r="A132" i="1"/>
  <c r="B131" i="1"/>
  <c r="A133" i="1"/>
  <c r="B132" i="1"/>
  <c r="A134" i="1"/>
  <c r="B133" i="1"/>
  <c r="A135" i="1"/>
  <c r="B134" i="1"/>
  <c r="A136" i="1"/>
  <c r="B136" i="1"/>
  <c r="B135" i="1"/>
  <c r="A137" i="1"/>
  <c r="A138" i="1"/>
  <c r="B137" i="1"/>
  <c r="A139" i="1"/>
  <c r="B138" i="1"/>
  <c r="A140" i="1"/>
  <c r="B139" i="1"/>
  <c r="A141" i="1"/>
  <c r="B140" i="1"/>
  <c r="A142" i="1"/>
  <c r="B141" i="1"/>
  <c r="A143" i="1"/>
  <c r="B142" i="1"/>
  <c r="A144" i="1"/>
  <c r="B143" i="1"/>
  <c r="A145" i="1"/>
  <c r="B144" i="1"/>
  <c r="A146" i="1"/>
  <c r="B145" i="1"/>
  <c r="A147" i="1"/>
  <c r="B146" i="1"/>
  <c r="A148" i="1"/>
  <c r="B147" i="1"/>
  <c r="A149" i="1"/>
  <c r="B149" i="1"/>
  <c r="B148" i="1"/>
  <c r="A150" i="1"/>
  <c r="B150" i="1"/>
  <c r="A151" i="1"/>
  <c r="B151" i="1"/>
  <c r="A152" i="1"/>
  <c r="B152" i="1"/>
  <c r="A153" i="1"/>
  <c r="B153" i="1"/>
  <c r="A154" i="1"/>
  <c r="B154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149" i="1"/>
  <c r="A155" i="1"/>
  <c r="A156" i="1"/>
  <c r="B155" i="1"/>
  <c r="A157" i="1"/>
  <c r="B156" i="1"/>
  <c r="A158" i="1"/>
  <c r="B157" i="1"/>
  <c r="A159" i="1"/>
  <c r="B158" i="1"/>
  <c r="A160" i="1"/>
  <c r="B159" i="1"/>
  <c r="A161" i="1"/>
  <c r="B160" i="1"/>
  <c r="A162" i="1"/>
  <c r="B161" i="1"/>
  <c r="A163" i="1"/>
  <c r="B162" i="1"/>
  <c r="A164" i="1"/>
  <c r="B163" i="1"/>
  <c r="A165" i="1"/>
  <c r="B164" i="1"/>
  <c r="A166" i="1"/>
  <c r="B165" i="1"/>
  <c r="A167" i="1"/>
  <c r="B166" i="1"/>
  <c r="A168" i="1"/>
  <c r="B167" i="1"/>
  <c r="A169" i="1"/>
  <c r="B168" i="1"/>
  <c r="A170" i="1"/>
  <c r="B169" i="1"/>
  <c r="A171" i="1"/>
  <c r="B170" i="1"/>
  <c r="A172" i="1"/>
  <c r="B171" i="1"/>
  <c r="A173" i="1"/>
  <c r="B172" i="1"/>
  <c r="A174" i="1"/>
  <c r="B173" i="1"/>
  <c r="A175" i="1"/>
  <c r="B174" i="1"/>
  <c r="A176" i="1"/>
  <c r="B175" i="1"/>
  <c r="A177" i="1"/>
  <c r="B176" i="1"/>
  <c r="A178" i="1"/>
  <c r="B177" i="1"/>
  <c r="A179" i="1"/>
  <c r="B178" i="1"/>
  <c r="A180" i="1"/>
  <c r="B179" i="1"/>
  <c r="A181" i="1"/>
  <c r="B180" i="1"/>
  <c r="A182" i="1"/>
  <c r="B181" i="1"/>
  <c r="A183" i="1"/>
  <c r="B182" i="1"/>
  <c r="A184" i="1"/>
  <c r="B183" i="1"/>
  <c r="A185" i="1"/>
  <c r="B184" i="1"/>
  <c r="A186" i="1"/>
  <c r="B185" i="1"/>
  <c r="A187" i="1"/>
  <c r="B186" i="1"/>
  <c r="A188" i="1"/>
  <c r="B187" i="1"/>
  <c r="A189" i="1"/>
  <c r="B188" i="1"/>
  <c r="A190" i="1"/>
  <c r="B189" i="1"/>
  <c r="A191" i="1"/>
  <c r="B190" i="1"/>
  <c r="A192" i="1"/>
  <c r="B191" i="1"/>
  <c r="A193" i="1"/>
  <c r="B192" i="1"/>
  <c r="A194" i="1"/>
  <c r="B193" i="1"/>
  <c r="A195" i="1"/>
  <c r="B194" i="1"/>
  <c r="A196" i="1"/>
  <c r="B195" i="1"/>
  <c r="A197" i="1"/>
  <c r="B196" i="1"/>
  <c r="A198" i="1"/>
  <c r="B197" i="1"/>
  <c r="A199" i="1"/>
  <c r="B198" i="1"/>
  <c r="A200" i="1"/>
  <c r="B199" i="1"/>
  <c r="A201" i="1"/>
  <c r="B200" i="1"/>
  <c r="A202" i="1"/>
  <c r="B201" i="1"/>
  <c r="A203" i="1"/>
  <c r="B202" i="1"/>
  <c r="A204" i="1"/>
  <c r="B203" i="1"/>
  <c r="A205" i="1"/>
  <c r="B204" i="1"/>
  <c r="A206" i="1"/>
  <c r="B205" i="1"/>
  <c r="A207" i="1"/>
  <c r="B206" i="1"/>
  <c r="A208" i="1"/>
  <c r="B207" i="1"/>
  <c r="A209" i="1"/>
  <c r="B208" i="1"/>
  <c r="A210" i="1"/>
  <c r="B209" i="1"/>
  <c r="A211" i="1"/>
  <c r="B210" i="1"/>
  <c r="A212" i="1"/>
  <c r="B211" i="1"/>
  <c r="A213" i="1"/>
  <c r="B212" i="1"/>
  <c r="A214" i="1"/>
  <c r="B213" i="1"/>
  <c r="A215" i="1"/>
  <c r="B214" i="1"/>
  <c r="A216" i="1"/>
  <c r="B215" i="1"/>
  <c r="A217" i="1"/>
  <c r="B216" i="1"/>
  <c r="A218" i="1"/>
  <c r="B217" i="1"/>
  <c r="A219" i="1"/>
  <c r="B218" i="1"/>
  <c r="A220" i="1"/>
  <c r="B219" i="1"/>
  <c r="A221" i="1"/>
  <c r="B220" i="1"/>
  <c r="A222" i="1"/>
  <c r="B221" i="1"/>
  <c r="A223" i="1"/>
  <c r="B222" i="1"/>
  <c r="A224" i="1"/>
  <c r="B223" i="1"/>
  <c r="A225" i="1"/>
  <c r="B224" i="1"/>
  <c r="A226" i="1"/>
  <c r="B225" i="1"/>
  <c r="A227" i="1"/>
  <c r="B226" i="1"/>
  <c r="A228" i="1"/>
  <c r="B227" i="1"/>
  <c r="A229" i="1"/>
  <c r="B228" i="1"/>
  <c r="A230" i="1"/>
  <c r="B229" i="1"/>
  <c r="A231" i="1"/>
  <c r="B230" i="1"/>
  <c r="A232" i="1"/>
  <c r="B231" i="1"/>
  <c r="A233" i="1"/>
  <c r="B232" i="1"/>
  <c r="A234" i="1"/>
  <c r="B233" i="1"/>
  <c r="A235" i="1"/>
  <c r="B234" i="1"/>
  <c r="A236" i="1"/>
  <c r="B235" i="1"/>
  <c r="A237" i="1"/>
  <c r="B236" i="1"/>
  <c r="A238" i="1"/>
  <c r="B237" i="1"/>
  <c r="A239" i="1"/>
  <c r="B238" i="1"/>
  <c r="A240" i="1"/>
  <c r="B239" i="1"/>
  <c r="A241" i="1"/>
  <c r="B240" i="1"/>
  <c r="A242" i="1"/>
  <c r="B241" i="1"/>
  <c r="A243" i="1"/>
  <c r="B242" i="1"/>
  <c r="A244" i="1"/>
  <c r="B243" i="1"/>
  <c r="A245" i="1"/>
  <c r="B244" i="1"/>
  <c r="A246" i="1"/>
  <c r="B245" i="1"/>
  <c r="A247" i="1"/>
  <c r="B246" i="1"/>
  <c r="A248" i="1"/>
  <c r="B247" i="1"/>
  <c r="A249" i="1"/>
  <c r="B248" i="1"/>
  <c r="A250" i="1"/>
  <c r="B249" i="1"/>
  <c r="A251" i="1"/>
  <c r="B250" i="1"/>
  <c r="A252" i="1"/>
  <c r="B251" i="1"/>
  <c r="A253" i="1"/>
  <c r="B252" i="1"/>
  <c r="A254" i="1"/>
  <c r="B253" i="1"/>
  <c r="A255" i="1"/>
  <c r="B254" i="1"/>
  <c r="A256" i="1"/>
  <c r="B255" i="1"/>
  <c r="A257" i="1"/>
  <c r="B256" i="1"/>
  <c r="A258" i="1"/>
  <c r="B257" i="1"/>
  <c r="A259" i="1"/>
  <c r="B258" i="1"/>
  <c r="A260" i="1"/>
  <c r="B259" i="1"/>
  <c r="A261" i="1"/>
  <c r="B260" i="1"/>
  <c r="A262" i="1"/>
  <c r="B261" i="1"/>
  <c r="A263" i="1"/>
  <c r="B262" i="1"/>
  <c r="A264" i="1"/>
  <c r="B263" i="1"/>
  <c r="A265" i="1"/>
  <c r="B264" i="1"/>
  <c r="A266" i="1"/>
  <c r="B265" i="1"/>
  <c r="A267" i="1"/>
  <c r="B266" i="1"/>
  <c r="A268" i="1"/>
  <c r="B267" i="1"/>
  <c r="A269" i="1"/>
  <c r="B268" i="1"/>
  <c r="A270" i="1"/>
  <c r="B269" i="1"/>
  <c r="A271" i="1"/>
  <c r="B270" i="1"/>
  <c r="A272" i="1"/>
  <c r="B271" i="1"/>
  <c r="A273" i="1"/>
  <c r="B272" i="1"/>
  <c r="A274" i="1"/>
  <c r="B273" i="1"/>
  <c r="A275" i="1"/>
  <c r="B274" i="1"/>
  <c r="A276" i="1"/>
  <c r="B275" i="1"/>
  <c r="A277" i="1"/>
  <c r="B276" i="1"/>
  <c r="A278" i="1"/>
  <c r="B277" i="1"/>
  <c r="A279" i="1"/>
  <c r="B278" i="1"/>
  <c r="A280" i="1"/>
  <c r="B279" i="1"/>
  <c r="A281" i="1"/>
  <c r="B280" i="1"/>
  <c r="A282" i="1"/>
  <c r="B281" i="1"/>
  <c r="A283" i="1"/>
  <c r="B282" i="1"/>
  <c r="A284" i="1"/>
  <c r="B283" i="1"/>
  <c r="A285" i="1"/>
  <c r="B284" i="1"/>
  <c r="A286" i="1"/>
  <c r="B285" i="1"/>
  <c r="A287" i="1"/>
  <c r="B286" i="1"/>
  <c r="A288" i="1"/>
  <c r="B287" i="1"/>
  <c r="A289" i="1"/>
  <c r="B288" i="1"/>
  <c r="A290" i="1"/>
  <c r="B289" i="1"/>
  <c r="A291" i="1"/>
  <c r="B290" i="1"/>
  <c r="A292" i="1"/>
  <c r="B291" i="1"/>
  <c r="B292" i="1"/>
</calcChain>
</file>

<file path=xl/sharedStrings.xml><?xml version="1.0" encoding="utf-8"?>
<sst xmlns="http://schemas.openxmlformats.org/spreadsheetml/2006/main" count="34" uniqueCount="21">
  <si>
    <t>Powerball Sales</t>
  </si>
  <si>
    <t>Jackpot</t>
  </si>
  <si>
    <t>Tickets Sold</t>
  </si>
  <si>
    <t>Draw Date</t>
  </si>
  <si>
    <t>Date Helper</t>
  </si>
  <si>
    <t>Estimated Jackpot</t>
  </si>
  <si>
    <t>P(success)</t>
  </si>
  <si>
    <t>Ticket Cost</t>
  </si>
  <si>
    <t>Predicted Expected Value Per Ticket (x^3 model)</t>
  </si>
  <si>
    <t>Estimated Tickets Sold (x^3 model)</t>
  </si>
  <si>
    <t>Estimated Tickets Sold (x^2 model)</t>
  </si>
  <si>
    <t>P of N Winners (x^3 model)</t>
  </si>
  <si>
    <t>P of N Winners (x^2 model)</t>
  </si>
  <si>
    <t>Predicted Expected Value Per Ticket (x^2 model)</t>
  </si>
  <si>
    <t>Expected Value with x^2 model</t>
  </si>
  <si>
    <t>Expected Value with x^3 model</t>
  </si>
  <si>
    <t>P</t>
  </si>
  <si>
    <t>P(w)</t>
  </si>
  <si>
    <t>Expected value</t>
  </si>
  <si>
    <t>current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</si>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</sst>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;[Red]\-&quot;$&quot;#,##0"/>
    <numFmt numFmtId="44" formatCode="_-&quot;$&quot;* #,##0.00_-;\-&quot;$&quot;* #,##0.00_-;_-&quot;$&quot;* &quot;-&quot;??_-;_-@_-"/>
    <numFmt numFmtId="43" formatCode="_-* #,##0.00_-;\-* #,##0.00_-;_-* &quot;-&quot;??_-;_-@_-"/>
    <numFmt numFmtId="165" formatCode="_-[$$-409]* #,##0.00_ ;_-[$$-409]* \-#,##0.00\ ;_-[$$-409]* &quot;-&quot;??_ ;_-@_ "/>
    <numFmt numFmtId="176" formatCode="0.00000000%"/>
    <numFmt numFmtId="177" formatCode="&quot;$&quot;#,##0.00"/>
    <numFmt numFmtId="179" formatCode="_-* #,##0_-;\-* #,##0_-;_-* &quot;-&quot;??_-;_-@_-"/>
    <numFmt numFmtId="181" formatCode="_-&quot;$&quot;* #,##0_-;\-&quot;$&quot;* #,##0_-;_-&quot;$&quot;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6" fontId="0" fillId="0" borderId="0" xfId="0" applyNumberFormat="1"/>
    <xf numFmtId="3" fontId="0" fillId="0" borderId="0" xfId="0" applyNumberFormat="1"/>
    <xf numFmtId="10" fontId="0" fillId="0" borderId="0" xfId="3" applyNumberFormat="1" applyFont="1"/>
    <xf numFmtId="3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44" fontId="0" fillId="0" borderId="0" xfId="2" applyFont="1"/>
    <xf numFmtId="44" fontId="0" fillId="0" borderId="0" xfId="2" applyFont="1" applyAlignment="1">
      <alignment wrapText="1"/>
    </xf>
    <xf numFmtId="4" fontId="0" fillId="0" borderId="0" xfId="0" applyNumberFormat="1"/>
    <xf numFmtId="43" fontId="0" fillId="0" borderId="0" xfId="1" applyFont="1"/>
    <xf numFmtId="43" fontId="0" fillId="0" borderId="0" xfId="0" applyNumberFormat="1"/>
    <xf numFmtId="176" fontId="0" fillId="0" borderId="0" xfId="3" applyNumberFormat="1" applyFont="1"/>
    <xf numFmtId="177" fontId="0" fillId="0" borderId="0" xfId="0" applyNumberFormat="1"/>
    <xf numFmtId="181" fontId="0" fillId="0" borderId="0" xfId="2" applyNumberFormat="1" applyFont="1"/>
    <xf numFmtId="179" fontId="0" fillId="0" borderId="0" xfId="0" applyNumberFormat="1"/>
  </cellXfs>
  <cellStyles count="70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ormal" xfId="0" builtinId="0"/>
    <cellStyle name="Percent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Tickets sold by</a:t>
            </a:r>
            <a:r>
              <a:rPr lang="en-US" baseline="0"/>
              <a:t> Jackpot Amount (x^2 model)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Old'!$F$4</c:f>
              <c:strCache>
                <c:ptCount val="1"/>
                <c:pt idx="0">
                  <c:v>Jackpot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2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024412506689091"/>
                  <c:y val="-0.052098852811937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'Data Old'!$F$5:$F$292</c:f>
              <c:numCache>
                <c:formatCode>"$"#,##0;[Red]\-"$"#,##0</c:formatCode>
                <c:ptCount val="288"/>
                <c:pt idx="0">
                  <c:v>60.0</c:v>
                </c:pt>
                <c:pt idx="1">
                  <c:v>70.0</c:v>
                </c:pt>
                <c:pt idx="2">
                  <c:v>80.0</c:v>
                </c:pt>
                <c:pt idx="3">
                  <c:v>95.0</c:v>
                </c:pt>
                <c:pt idx="4">
                  <c:v>116.0</c:v>
                </c:pt>
                <c:pt idx="5">
                  <c:v>140.0</c:v>
                </c:pt>
                <c:pt idx="6">
                  <c:v>165.0</c:v>
                </c:pt>
                <c:pt idx="7">
                  <c:v>191.0</c:v>
                </c:pt>
                <c:pt idx="8">
                  <c:v>222.0</c:v>
                </c:pt>
                <c:pt idx="9">
                  <c:v>270.0</c:v>
                </c:pt>
                <c:pt idx="10">
                  <c:v>350.0</c:v>
                </c:pt>
                <c:pt idx="11">
                  <c:v>590.5</c:v>
                </c:pt>
                <c:pt idx="12">
                  <c:v>40.0</c:v>
                </c:pt>
                <c:pt idx="13">
                  <c:v>50.0</c:v>
                </c:pt>
                <c:pt idx="14">
                  <c:v>40.0</c:v>
                </c:pt>
                <c:pt idx="15">
                  <c:v>40.0</c:v>
                </c:pt>
                <c:pt idx="16">
                  <c:v>50.0</c:v>
                </c:pt>
                <c:pt idx="17">
                  <c:v>60.0</c:v>
                </c:pt>
                <c:pt idx="18">
                  <c:v>70.0</c:v>
                </c:pt>
                <c:pt idx="19">
                  <c:v>85.0</c:v>
                </c:pt>
                <c:pt idx="20">
                  <c:v>105.0</c:v>
                </c:pt>
                <c:pt idx="21">
                  <c:v>127.0</c:v>
                </c:pt>
                <c:pt idx="22">
                  <c:v>40.0</c:v>
                </c:pt>
                <c:pt idx="23">
                  <c:v>50.0</c:v>
                </c:pt>
                <c:pt idx="24">
                  <c:v>60.0</c:v>
                </c:pt>
                <c:pt idx="25">
                  <c:v>70.0</c:v>
                </c:pt>
                <c:pt idx="26">
                  <c:v>80.0</c:v>
                </c:pt>
                <c:pt idx="27">
                  <c:v>94.0</c:v>
                </c:pt>
                <c:pt idx="28">
                  <c:v>116.0</c:v>
                </c:pt>
                <c:pt idx="29">
                  <c:v>141.0</c:v>
                </c:pt>
                <c:pt idx="30">
                  <c:v>166.0</c:v>
                </c:pt>
                <c:pt idx="31">
                  <c:v>196.0</c:v>
                </c:pt>
                <c:pt idx="32">
                  <c:v>235.0</c:v>
                </c:pt>
                <c:pt idx="33">
                  <c:v>300.0</c:v>
                </c:pt>
                <c:pt idx="34">
                  <c:v>425.0</c:v>
                </c:pt>
                <c:pt idx="35">
                  <c:v>40.0</c:v>
                </c:pt>
                <c:pt idx="36">
                  <c:v>50.0</c:v>
                </c:pt>
                <c:pt idx="37">
                  <c:v>60.0</c:v>
                </c:pt>
                <c:pt idx="38">
                  <c:v>70.0</c:v>
                </c:pt>
                <c:pt idx="39">
                  <c:v>92.0</c:v>
                </c:pt>
                <c:pt idx="40">
                  <c:v>116.0</c:v>
                </c:pt>
                <c:pt idx="41">
                  <c:v>142.0</c:v>
                </c:pt>
                <c:pt idx="42">
                  <c:v>169.0</c:v>
                </c:pt>
                <c:pt idx="43">
                  <c:v>203.0</c:v>
                </c:pt>
                <c:pt idx="44">
                  <c:v>245.0</c:v>
                </c:pt>
                <c:pt idx="45">
                  <c:v>317.0</c:v>
                </c:pt>
                <c:pt idx="46">
                  <c:v>400.0</c:v>
                </c:pt>
                <c:pt idx="47">
                  <c:v>40.0</c:v>
                </c:pt>
                <c:pt idx="48">
                  <c:v>50.0</c:v>
                </c:pt>
                <c:pt idx="49">
                  <c:v>60.0</c:v>
                </c:pt>
                <c:pt idx="50">
                  <c:v>70.0</c:v>
                </c:pt>
                <c:pt idx="51">
                  <c:v>86.0</c:v>
                </c:pt>
                <c:pt idx="52">
                  <c:v>108.0</c:v>
                </c:pt>
                <c:pt idx="53">
                  <c:v>133.0</c:v>
                </c:pt>
                <c:pt idx="54">
                  <c:v>156.0</c:v>
                </c:pt>
                <c:pt idx="55">
                  <c:v>186.0</c:v>
                </c:pt>
                <c:pt idx="56">
                  <c:v>216.0</c:v>
                </c:pt>
                <c:pt idx="57">
                  <c:v>40.0</c:v>
                </c:pt>
                <c:pt idx="58">
                  <c:v>50.0</c:v>
                </c:pt>
                <c:pt idx="59">
                  <c:v>60.0</c:v>
                </c:pt>
                <c:pt idx="60">
                  <c:v>70.0</c:v>
                </c:pt>
                <c:pt idx="61">
                  <c:v>87.0</c:v>
                </c:pt>
                <c:pt idx="62">
                  <c:v>110.0</c:v>
                </c:pt>
                <c:pt idx="63">
                  <c:v>130.0</c:v>
                </c:pt>
                <c:pt idx="64">
                  <c:v>40.0</c:v>
                </c:pt>
                <c:pt idx="65">
                  <c:v>50.0</c:v>
                </c:pt>
                <c:pt idx="66">
                  <c:v>60.0</c:v>
                </c:pt>
                <c:pt idx="67">
                  <c:v>70.0</c:v>
                </c:pt>
                <c:pt idx="68">
                  <c:v>81.0</c:v>
                </c:pt>
                <c:pt idx="69">
                  <c:v>100.0</c:v>
                </c:pt>
                <c:pt idx="70">
                  <c:v>122.0</c:v>
                </c:pt>
                <c:pt idx="71">
                  <c:v>40.0</c:v>
                </c:pt>
                <c:pt idx="72">
                  <c:v>50.0</c:v>
                </c:pt>
                <c:pt idx="73">
                  <c:v>60.0</c:v>
                </c:pt>
                <c:pt idx="74">
                  <c:v>74.0</c:v>
                </c:pt>
                <c:pt idx="75">
                  <c:v>40.0</c:v>
                </c:pt>
                <c:pt idx="76">
                  <c:v>50.0</c:v>
                </c:pt>
                <c:pt idx="77">
                  <c:v>60.0</c:v>
                </c:pt>
                <c:pt idx="78">
                  <c:v>70.0</c:v>
                </c:pt>
                <c:pt idx="79">
                  <c:v>80.0</c:v>
                </c:pt>
                <c:pt idx="80">
                  <c:v>93.0</c:v>
                </c:pt>
                <c:pt idx="81">
                  <c:v>113.0</c:v>
                </c:pt>
                <c:pt idx="82">
                  <c:v>131.0</c:v>
                </c:pt>
                <c:pt idx="83">
                  <c:v>152.0</c:v>
                </c:pt>
                <c:pt idx="84">
                  <c:v>171.0</c:v>
                </c:pt>
                <c:pt idx="85">
                  <c:v>194.0</c:v>
                </c:pt>
                <c:pt idx="86">
                  <c:v>215.0</c:v>
                </c:pt>
                <c:pt idx="87">
                  <c:v>247.0</c:v>
                </c:pt>
                <c:pt idx="88">
                  <c:v>284.0</c:v>
                </c:pt>
                <c:pt idx="89">
                  <c:v>330.0</c:v>
                </c:pt>
                <c:pt idx="90">
                  <c:v>400.0</c:v>
                </c:pt>
                <c:pt idx="91">
                  <c:v>40.0</c:v>
                </c:pt>
                <c:pt idx="92">
                  <c:v>50.0</c:v>
                </c:pt>
                <c:pt idx="93">
                  <c:v>60.0</c:v>
                </c:pt>
                <c:pt idx="94">
                  <c:v>40.0</c:v>
                </c:pt>
                <c:pt idx="95">
                  <c:v>50.0</c:v>
                </c:pt>
                <c:pt idx="96">
                  <c:v>60.0</c:v>
                </c:pt>
                <c:pt idx="97">
                  <c:v>70.0</c:v>
                </c:pt>
                <c:pt idx="98">
                  <c:v>80.0</c:v>
                </c:pt>
                <c:pt idx="99">
                  <c:v>96.0</c:v>
                </c:pt>
                <c:pt idx="100">
                  <c:v>40.0</c:v>
                </c:pt>
                <c:pt idx="101">
                  <c:v>50.0</c:v>
                </c:pt>
                <c:pt idx="102">
                  <c:v>60.0</c:v>
                </c:pt>
                <c:pt idx="103">
                  <c:v>70.0</c:v>
                </c:pt>
                <c:pt idx="104">
                  <c:v>80.0</c:v>
                </c:pt>
                <c:pt idx="105">
                  <c:v>94.0</c:v>
                </c:pt>
                <c:pt idx="106">
                  <c:v>110.0</c:v>
                </c:pt>
                <c:pt idx="107">
                  <c:v>128.0</c:v>
                </c:pt>
                <c:pt idx="108">
                  <c:v>150.0</c:v>
                </c:pt>
                <c:pt idx="109">
                  <c:v>40.0</c:v>
                </c:pt>
                <c:pt idx="110">
                  <c:v>50.0</c:v>
                </c:pt>
                <c:pt idx="111">
                  <c:v>60.0</c:v>
                </c:pt>
                <c:pt idx="112">
                  <c:v>70.0</c:v>
                </c:pt>
                <c:pt idx="113">
                  <c:v>80.0</c:v>
                </c:pt>
                <c:pt idx="114">
                  <c:v>90.0</c:v>
                </c:pt>
                <c:pt idx="115">
                  <c:v>100.0</c:v>
                </c:pt>
                <c:pt idx="116">
                  <c:v>114.0</c:v>
                </c:pt>
                <c:pt idx="117">
                  <c:v>132.0</c:v>
                </c:pt>
                <c:pt idx="118">
                  <c:v>152.0</c:v>
                </c:pt>
                <c:pt idx="119">
                  <c:v>173.0</c:v>
                </c:pt>
                <c:pt idx="120">
                  <c:v>192.0</c:v>
                </c:pt>
                <c:pt idx="121">
                  <c:v>221.0</c:v>
                </c:pt>
                <c:pt idx="122">
                  <c:v>257.0</c:v>
                </c:pt>
                <c:pt idx="123">
                  <c:v>40.0</c:v>
                </c:pt>
                <c:pt idx="124">
                  <c:v>50.0</c:v>
                </c:pt>
                <c:pt idx="125">
                  <c:v>60.0</c:v>
                </c:pt>
                <c:pt idx="126">
                  <c:v>70.0</c:v>
                </c:pt>
                <c:pt idx="127">
                  <c:v>80.0</c:v>
                </c:pt>
                <c:pt idx="128">
                  <c:v>90.0</c:v>
                </c:pt>
                <c:pt idx="129">
                  <c:v>101.0</c:v>
                </c:pt>
                <c:pt idx="130">
                  <c:v>122.0</c:v>
                </c:pt>
                <c:pt idx="131">
                  <c:v>40.0</c:v>
                </c:pt>
                <c:pt idx="132">
                  <c:v>50.0</c:v>
                </c:pt>
                <c:pt idx="133">
                  <c:v>60.0</c:v>
                </c:pt>
                <c:pt idx="134">
                  <c:v>40.0</c:v>
                </c:pt>
                <c:pt idx="135">
                  <c:v>50.0</c:v>
                </c:pt>
                <c:pt idx="136">
                  <c:v>60.0</c:v>
                </c:pt>
                <c:pt idx="137">
                  <c:v>70.0</c:v>
                </c:pt>
                <c:pt idx="138">
                  <c:v>80.0</c:v>
                </c:pt>
                <c:pt idx="139">
                  <c:v>90.0</c:v>
                </c:pt>
                <c:pt idx="140">
                  <c:v>40.0</c:v>
                </c:pt>
                <c:pt idx="141">
                  <c:v>50.0</c:v>
                </c:pt>
                <c:pt idx="142">
                  <c:v>60.0</c:v>
                </c:pt>
                <c:pt idx="143">
                  <c:v>70.0</c:v>
                </c:pt>
                <c:pt idx="144" formatCode="General">
                  <c:v>80.0</c:v>
                </c:pt>
                <c:pt idx="145" formatCode="General">
                  <c:v>90.0</c:v>
                </c:pt>
                <c:pt idx="146" formatCode="General">
                  <c:v>100.0</c:v>
                </c:pt>
                <c:pt idx="147" formatCode="General">
                  <c:v>110.0</c:v>
                </c:pt>
                <c:pt idx="148" formatCode="General">
                  <c:v>127.0</c:v>
                </c:pt>
                <c:pt idx="149" formatCode="General">
                  <c:v>149.0</c:v>
                </c:pt>
                <c:pt idx="150" formatCode="General">
                  <c:v>171.0</c:v>
                </c:pt>
                <c:pt idx="151" formatCode="General">
                  <c:v>196.0</c:v>
                </c:pt>
                <c:pt idx="152" formatCode="General">
                  <c:v>225.0</c:v>
                </c:pt>
                <c:pt idx="153" formatCode="General">
                  <c:v>40.0</c:v>
                </c:pt>
                <c:pt idx="154" formatCode="General">
                  <c:v>50.0</c:v>
                </c:pt>
                <c:pt idx="155" formatCode="General">
                  <c:v>60.0</c:v>
                </c:pt>
                <c:pt idx="156" formatCode="General">
                  <c:v>70.0</c:v>
                </c:pt>
                <c:pt idx="157" formatCode="General">
                  <c:v>80.0</c:v>
                </c:pt>
                <c:pt idx="158" formatCode="General">
                  <c:v>90.0</c:v>
                </c:pt>
                <c:pt idx="159" formatCode="General">
                  <c:v>100.0</c:v>
                </c:pt>
                <c:pt idx="160" formatCode="General">
                  <c:v>110.0</c:v>
                </c:pt>
                <c:pt idx="161" formatCode="General">
                  <c:v>125.0</c:v>
                </c:pt>
                <c:pt idx="162" formatCode="General">
                  <c:v>142.0</c:v>
                </c:pt>
                <c:pt idx="163" formatCode="General">
                  <c:v>159.0</c:v>
                </c:pt>
                <c:pt idx="164" formatCode="General">
                  <c:v>178.0</c:v>
                </c:pt>
                <c:pt idx="165" formatCode="General">
                  <c:v>203.0</c:v>
                </c:pt>
                <c:pt idx="166" formatCode="General">
                  <c:v>40.0</c:v>
                </c:pt>
                <c:pt idx="167" formatCode="General">
                  <c:v>50.0</c:v>
                </c:pt>
                <c:pt idx="168" formatCode="General">
                  <c:v>60.0</c:v>
                </c:pt>
                <c:pt idx="169" formatCode="General">
                  <c:v>70.0</c:v>
                </c:pt>
                <c:pt idx="170" formatCode="General">
                  <c:v>80.0</c:v>
                </c:pt>
                <c:pt idx="171" formatCode="General">
                  <c:v>90.0</c:v>
                </c:pt>
                <c:pt idx="172" formatCode="General">
                  <c:v>40.0</c:v>
                </c:pt>
                <c:pt idx="173" formatCode="General">
                  <c:v>50.0</c:v>
                </c:pt>
                <c:pt idx="174" formatCode="General">
                  <c:v>60.0</c:v>
                </c:pt>
                <c:pt idx="175" formatCode="General">
                  <c:v>70.0</c:v>
                </c:pt>
                <c:pt idx="176" formatCode="General">
                  <c:v>80.0</c:v>
                </c:pt>
                <c:pt idx="177" formatCode="General">
                  <c:v>90.0</c:v>
                </c:pt>
                <c:pt idx="178" formatCode="General">
                  <c:v>100.0</c:v>
                </c:pt>
                <c:pt idx="179" formatCode="General">
                  <c:v>110.0</c:v>
                </c:pt>
                <c:pt idx="180" formatCode="General">
                  <c:v>120.0</c:v>
                </c:pt>
                <c:pt idx="181" formatCode="General">
                  <c:v>131.0</c:v>
                </c:pt>
                <c:pt idx="182" formatCode="General">
                  <c:v>146.0</c:v>
                </c:pt>
                <c:pt idx="183" formatCode="General">
                  <c:v>162.0</c:v>
                </c:pt>
                <c:pt idx="184" formatCode="General">
                  <c:v>176.0</c:v>
                </c:pt>
                <c:pt idx="185" formatCode="General">
                  <c:v>194.0</c:v>
                </c:pt>
                <c:pt idx="186" formatCode="General">
                  <c:v>208.0</c:v>
                </c:pt>
                <c:pt idx="187" formatCode="General">
                  <c:v>230.0</c:v>
                </c:pt>
                <c:pt idx="188" formatCode="General">
                  <c:v>261.0</c:v>
                </c:pt>
                <c:pt idx="189" formatCode="General">
                  <c:v>289.0</c:v>
                </c:pt>
                <c:pt idx="190" formatCode="General">
                  <c:v>317.0</c:v>
                </c:pt>
                <c:pt idx="191" formatCode="General">
                  <c:v>360.0</c:v>
                </c:pt>
                <c:pt idx="192" formatCode="General">
                  <c:v>450.0</c:v>
                </c:pt>
                <c:pt idx="193" formatCode="General">
                  <c:v>40.0</c:v>
                </c:pt>
                <c:pt idx="194" formatCode="General">
                  <c:v>50.0</c:v>
                </c:pt>
                <c:pt idx="195" formatCode="General">
                  <c:v>60.0</c:v>
                </c:pt>
                <c:pt idx="196" formatCode="General">
                  <c:v>70.0</c:v>
                </c:pt>
                <c:pt idx="197" formatCode="General">
                  <c:v>80.0</c:v>
                </c:pt>
                <c:pt idx="198" formatCode="General">
                  <c:v>90.0</c:v>
                </c:pt>
                <c:pt idx="199" formatCode="General">
                  <c:v>100.0</c:v>
                </c:pt>
                <c:pt idx="200" formatCode="General">
                  <c:v>119.0</c:v>
                </c:pt>
                <c:pt idx="201" formatCode="General">
                  <c:v>137.0</c:v>
                </c:pt>
                <c:pt idx="202" formatCode="General">
                  <c:v>40.0</c:v>
                </c:pt>
                <c:pt idx="203" formatCode="General">
                  <c:v>50.0</c:v>
                </c:pt>
                <c:pt idx="204" formatCode="General">
                  <c:v>40.0</c:v>
                </c:pt>
                <c:pt idx="205" formatCode="General">
                  <c:v>40.0</c:v>
                </c:pt>
                <c:pt idx="206" formatCode="General">
                  <c:v>50.0</c:v>
                </c:pt>
                <c:pt idx="207" formatCode="General">
                  <c:v>60.0</c:v>
                </c:pt>
                <c:pt idx="208" formatCode="General">
                  <c:v>70.0</c:v>
                </c:pt>
                <c:pt idx="209" formatCode="General">
                  <c:v>80.0</c:v>
                </c:pt>
                <c:pt idx="210" formatCode="General">
                  <c:v>40.0</c:v>
                </c:pt>
                <c:pt idx="211" formatCode="General">
                  <c:v>50.0</c:v>
                </c:pt>
                <c:pt idx="212" formatCode="General">
                  <c:v>40.0</c:v>
                </c:pt>
                <c:pt idx="213" formatCode="General">
                  <c:v>50.0</c:v>
                </c:pt>
                <c:pt idx="214" formatCode="General">
                  <c:v>60.0</c:v>
                </c:pt>
                <c:pt idx="215" formatCode="General">
                  <c:v>70.0</c:v>
                </c:pt>
                <c:pt idx="216" formatCode="General">
                  <c:v>80.0</c:v>
                </c:pt>
                <c:pt idx="217" formatCode="General">
                  <c:v>90.0</c:v>
                </c:pt>
                <c:pt idx="218" formatCode="General">
                  <c:v>100.0</c:v>
                </c:pt>
                <c:pt idx="219" formatCode="General">
                  <c:v>110.0</c:v>
                </c:pt>
                <c:pt idx="220" formatCode="General">
                  <c:v>121.0</c:v>
                </c:pt>
                <c:pt idx="221" formatCode="General">
                  <c:v>138.0</c:v>
                </c:pt>
                <c:pt idx="222" formatCode="General">
                  <c:v>154.0</c:v>
                </c:pt>
                <c:pt idx="223" formatCode="General">
                  <c:v>171.0</c:v>
                </c:pt>
                <c:pt idx="224" formatCode="General">
                  <c:v>188.0</c:v>
                </c:pt>
                <c:pt idx="225" formatCode="General">
                  <c:v>40.0</c:v>
                </c:pt>
                <c:pt idx="226" formatCode="General">
                  <c:v>50.0</c:v>
                </c:pt>
                <c:pt idx="227" formatCode="General">
                  <c:v>60.0</c:v>
                </c:pt>
                <c:pt idx="228" formatCode="General">
                  <c:v>70.0</c:v>
                </c:pt>
                <c:pt idx="229" formatCode="General">
                  <c:v>80.0</c:v>
                </c:pt>
                <c:pt idx="230" formatCode="General">
                  <c:v>40.0</c:v>
                </c:pt>
                <c:pt idx="231" formatCode="General">
                  <c:v>50.0</c:v>
                </c:pt>
                <c:pt idx="232" formatCode="General">
                  <c:v>60.0</c:v>
                </c:pt>
                <c:pt idx="233" formatCode="General">
                  <c:v>70.0</c:v>
                </c:pt>
                <c:pt idx="234" formatCode="General">
                  <c:v>40.0</c:v>
                </c:pt>
                <c:pt idx="235" formatCode="General">
                  <c:v>50.0</c:v>
                </c:pt>
                <c:pt idx="236" formatCode="General">
                  <c:v>60.0</c:v>
                </c:pt>
                <c:pt idx="237" formatCode="General">
                  <c:v>70.0</c:v>
                </c:pt>
                <c:pt idx="238" formatCode="General">
                  <c:v>80.0</c:v>
                </c:pt>
                <c:pt idx="239" formatCode="General">
                  <c:v>90.0</c:v>
                </c:pt>
                <c:pt idx="240" formatCode="General">
                  <c:v>100.0</c:v>
                </c:pt>
                <c:pt idx="241" formatCode="General">
                  <c:v>110.0</c:v>
                </c:pt>
                <c:pt idx="242" formatCode="General">
                  <c:v>40.0</c:v>
                </c:pt>
                <c:pt idx="243" formatCode="General">
                  <c:v>50.0</c:v>
                </c:pt>
                <c:pt idx="244" formatCode="General">
                  <c:v>60.0</c:v>
                </c:pt>
                <c:pt idx="245" formatCode="General">
                  <c:v>70.0</c:v>
                </c:pt>
                <c:pt idx="246" formatCode="General">
                  <c:v>80.0</c:v>
                </c:pt>
                <c:pt idx="247" formatCode="General">
                  <c:v>90.0</c:v>
                </c:pt>
                <c:pt idx="248" formatCode="General">
                  <c:v>100.0</c:v>
                </c:pt>
                <c:pt idx="249" formatCode="General">
                  <c:v>110.0</c:v>
                </c:pt>
                <c:pt idx="250" formatCode="General">
                  <c:v>120.0</c:v>
                </c:pt>
                <c:pt idx="251" formatCode="General">
                  <c:v>133.0</c:v>
                </c:pt>
                <c:pt idx="252" formatCode="General">
                  <c:v>149.0</c:v>
                </c:pt>
                <c:pt idx="253" formatCode="General">
                  <c:v>167.0</c:v>
                </c:pt>
                <c:pt idx="254" formatCode="General">
                  <c:v>185.0</c:v>
                </c:pt>
                <c:pt idx="255" formatCode="General">
                  <c:v>208.0</c:v>
                </c:pt>
                <c:pt idx="256" formatCode="General">
                  <c:v>235.0</c:v>
                </c:pt>
                <c:pt idx="257" formatCode="General">
                  <c:v>267.0</c:v>
                </c:pt>
                <c:pt idx="258" formatCode="General">
                  <c:v>301.0</c:v>
                </c:pt>
                <c:pt idx="259" formatCode="General">
                  <c:v>40.0</c:v>
                </c:pt>
                <c:pt idx="260" formatCode="General">
                  <c:v>50.0</c:v>
                </c:pt>
                <c:pt idx="261" formatCode="General">
                  <c:v>60.0</c:v>
                </c:pt>
                <c:pt idx="262" formatCode="General">
                  <c:v>70.0</c:v>
                </c:pt>
                <c:pt idx="263" formatCode="General">
                  <c:v>80.0</c:v>
                </c:pt>
                <c:pt idx="264" formatCode="General">
                  <c:v>90.0</c:v>
                </c:pt>
                <c:pt idx="265" formatCode="General">
                  <c:v>100.0</c:v>
                </c:pt>
                <c:pt idx="266" formatCode="General">
                  <c:v>110.0</c:v>
                </c:pt>
                <c:pt idx="267" formatCode="General">
                  <c:v>127.0</c:v>
                </c:pt>
                <c:pt idx="268" formatCode="General">
                  <c:v>142.0</c:v>
                </c:pt>
                <c:pt idx="269" formatCode="General">
                  <c:v>40.0</c:v>
                </c:pt>
                <c:pt idx="270" formatCode="General">
                  <c:v>50.0</c:v>
                </c:pt>
                <c:pt idx="271" formatCode="General">
                  <c:v>60.0</c:v>
                </c:pt>
                <c:pt idx="272" formatCode="General">
                  <c:v>70.0</c:v>
                </c:pt>
                <c:pt idx="273" formatCode="General">
                  <c:v>80.0</c:v>
                </c:pt>
                <c:pt idx="274" formatCode="General">
                  <c:v>90.0</c:v>
                </c:pt>
                <c:pt idx="275" formatCode="General">
                  <c:v>100.0</c:v>
                </c:pt>
                <c:pt idx="276" formatCode="General">
                  <c:v>110.0</c:v>
                </c:pt>
                <c:pt idx="277" formatCode="General">
                  <c:v>127.0</c:v>
                </c:pt>
                <c:pt idx="278" formatCode="General">
                  <c:v>145.0</c:v>
                </c:pt>
                <c:pt idx="279" formatCode="General">
                  <c:v>164.0</c:v>
                </c:pt>
                <c:pt idx="280" formatCode="General">
                  <c:v>180.0</c:v>
                </c:pt>
                <c:pt idx="281" formatCode="General">
                  <c:v>202.0</c:v>
                </c:pt>
                <c:pt idx="282" formatCode="General">
                  <c:v>227.0</c:v>
                </c:pt>
                <c:pt idx="283" formatCode="General">
                  <c:v>255.0</c:v>
                </c:pt>
                <c:pt idx="284" formatCode="General">
                  <c:v>300.0</c:v>
                </c:pt>
                <c:pt idx="285" formatCode="General">
                  <c:v>334.0</c:v>
                </c:pt>
                <c:pt idx="286" formatCode="General">
                  <c:v>400.0</c:v>
                </c:pt>
                <c:pt idx="287" formatCode="General">
                  <c:v>675.0</c:v>
                </c:pt>
              </c:numCache>
            </c:numRef>
          </c:xVal>
          <c:yVal>
            <c:numRef>
              <c:f>'Data Old'!$D$5:$D$292</c:f>
              <c:numCache>
                <c:formatCode>#,##0</c:formatCode>
                <c:ptCount val="288"/>
                <c:pt idx="0">
                  <c:v>1.8089887E7</c:v>
                </c:pt>
                <c:pt idx="1">
                  <c:v>1.9179345E7</c:v>
                </c:pt>
                <c:pt idx="2">
                  <c:v>1.7670782E7</c:v>
                </c:pt>
                <c:pt idx="3">
                  <c:v>2.0291902E7</c:v>
                </c:pt>
                <c:pt idx="4">
                  <c:v>2.2139326E7</c:v>
                </c:pt>
                <c:pt idx="5">
                  <c:v>2.5672662E7</c:v>
                </c:pt>
                <c:pt idx="6">
                  <c:v>2.6601158E7</c:v>
                </c:pt>
                <c:pt idx="7">
                  <c:v>3.2117305E7</c:v>
                </c:pt>
                <c:pt idx="8">
                  <c:v>3.8955958E7</c:v>
                </c:pt>
                <c:pt idx="9">
                  <c:v>4.6814428E7</c:v>
                </c:pt>
                <c:pt idx="10">
                  <c:v>9.0135085E7</c:v>
                </c:pt>
                <c:pt idx="11">
                  <c:v>2.32268274E8</c:v>
                </c:pt>
                <c:pt idx="12">
                  <c:v>1.6459483E7</c:v>
                </c:pt>
                <c:pt idx="13">
                  <c:v>1.824516E7</c:v>
                </c:pt>
                <c:pt idx="14">
                  <c:v>1.4702362E7</c:v>
                </c:pt>
                <c:pt idx="15">
                  <c:v>1.7234496E7</c:v>
                </c:pt>
                <c:pt idx="16">
                  <c:v>1.56782E7</c:v>
                </c:pt>
                <c:pt idx="17">
                  <c:v>1.8281058E7</c:v>
                </c:pt>
                <c:pt idx="18">
                  <c:v>1.6431347E7</c:v>
                </c:pt>
                <c:pt idx="19">
                  <c:v>1.9156543E7</c:v>
                </c:pt>
                <c:pt idx="20">
                  <c:v>1.9604424E7</c:v>
                </c:pt>
                <c:pt idx="21">
                  <c:v>2.2740644E7</c:v>
                </c:pt>
                <c:pt idx="22">
                  <c:v>1.385011E7</c:v>
                </c:pt>
                <c:pt idx="23">
                  <c:v>1.5902896E7</c:v>
                </c:pt>
                <c:pt idx="24">
                  <c:v>1.4927436E7</c:v>
                </c:pt>
                <c:pt idx="25">
                  <c:v>1.5864688E7</c:v>
                </c:pt>
                <c:pt idx="26">
                  <c:v>1.571767E7</c:v>
                </c:pt>
                <c:pt idx="27">
                  <c:v>1.8655734E7</c:v>
                </c:pt>
                <c:pt idx="28">
                  <c:v>1.9846437E7</c:v>
                </c:pt>
                <c:pt idx="29">
                  <c:v>2.3872913E7</c:v>
                </c:pt>
                <c:pt idx="30">
                  <c:v>2.469951E7</c:v>
                </c:pt>
                <c:pt idx="31">
                  <c:v>3.1682657E7</c:v>
                </c:pt>
                <c:pt idx="32">
                  <c:v>4.1007391E7</c:v>
                </c:pt>
                <c:pt idx="33">
                  <c:v>5.909052E7</c:v>
                </c:pt>
                <c:pt idx="34">
                  <c:v>1.35504655E8</c:v>
                </c:pt>
                <c:pt idx="35">
                  <c:v>1.6223299E7</c:v>
                </c:pt>
                <c:pt idx="36">
                  <c:v>1.5689898E7</c:v>
                </c:pt>
                <c:pt idx="37">
                  <c:v>1.807485E7</c:v>
                </c:pt>
                <c:pt idx="38">
                  <c:v>1.7137314E7</c:v>
                </c:pt>
                <c:pt idx="39">
                  <c:v>2.0251884E7</c:v>
                </c:pt>
                <c:pt idx="40">
                  <c:v>2.1578885E7</c:v>
                </c:pt>
                <c:pt idx="41">
                  <c:v>2.6073438E7</c:v>
                </c:pt>
                <c:pt idx="42">
                  <c:v>2.5082127E7</c:v>
                </c:pt>
                <c:pt idx="43">
                  <c:v>3.3368027E7</c:v>
                </c:pt>
                <c:pt idx="44">
                  <c:v>3.6842502E7</c:v>
                </c:pt>
                <c:pt idx="45">
                  <c:v>5.0688563E7</c:v>
                </c:pt>
                <c:pt idx="46">
                  <c:v>9.1386746E7</c:v>
                </c:pt>
                <c:pt idx="47">
                  <c:v>1.614802E7</c:v>
                </c:pt>
                <c:pt idx="48">
                  <c:v>1.5122369E7</c:v>
                </c:pt>
                <c:pt idx="49">
                  <c:v>1.6961943E7</c:v>
                </c:pt>
                <c:pt idx="50">
                  <c:v>1.596559E7</c:v>
                </c:pt>
                <c:pt idx="51">
                  <c:v>1.8374569E7</c:v>
                </c:pt>
                <c:pt idx="52">
                  <c:v>1.9527491E7</c:v>
                </c:pt>
                <c:pt idx="53">
                  <c:v>2.2387616E7</c:v>
                </c:pt>
                <c:pt idx="54">
                  <c:v>2.2678841E7</c:v>
                </c:pt>
                <c:pt idx="55">
                  <c:v>2.6044953E7</c:v>
                </c:pt>
                <c:pt idx="56">
                  <c:v>2.9254344E7</c:v>
                </c:pt>
                <c:pt idx="57">
                  <c:v>1.5901274E7</c:v>
                </c:pt>
                <c:pt idx="58">
                  <c:v>1.3915497E7</c:v>
                </c:pt>
                <c:pt idx="59">
                  <c:v>1.6214773E7</c:v>
                </c:pt>
                <c:pt idx="60">
                  <c:v>1.488962E7</c:v>
                </c:pt>
                <c:pt idx="61">
                  <c:v>1.6926851E7</c:v>
                </c:pt>
                <c:pt idx="62">
                  <c:v>1.733939E7</c:v>
                </c:pt>
                <c:pt idx="63">
                  <c:v>2.0123994E7</c:v>
                </c:pt>
                <c:pt idx="64">
                  <c:v>1.2967362E7</c:v>
                </c:pt>
                <c:pt idx="65">
                  <c:v>1.4591441E7</c:v>
                </c:pt>
                <c:pt idx="66">
                  <c:v>1.4091491E7</c:v>
                </c:pt>
                <c:pt idx="67">
                  <c:v>1.4346539E7</c:v>
                </c:pt>
                <c:pt idx="68">
                  <c:v>1.472209E7</c:v>
                </c:pt>
                <c:pt idx="69">
                  <c:v>1.7944664E7</c:v>
                </c:pt>
                <c:pt idx="70">
                  <c:v>1.8409451E7</c:v>
                </c:pt>
                <c:pt idx="71">
                  <c:v>1.7513605E7</c:v>
                </c:pt>
                <c:pt idx="72">
                  <c:v>1.6700723E7</c:v>
                </c:pt>
                <c:pt idx="73">
                  <c:v>1.4493441E7</c:v>
                </c:pt>
                <c:pt idx="74">
                  <c:v>1.3644833E7</c:v>
                </c:pt>
                <c:pt idx="75">
                  <c:v>1.3149099E7</c:v>
                </c:pt>
                <c:pt idx="76">
                  <c:v>1.2560815E7</c:v>
                </c:pt>
                <c:pt idx="77">
                  <c:v>1.3872545E7</c:v>
                </c:pt>
                <c:pt idx="78">
                  <c:v>1.2880837E7</c:v>
                </c:pt>
                <c:pt idx="79">
                  <c:v>1.4808462E7</c:v>
                </c:pt>
                <c:pt idx="80">
                  <c:v>1.4727225E7</c:v>
                </c:pt>
                <c:pt idx="81">
                  <c:v>1.7851712E7</c:v>
                </c:pt>
                <c:pt idx="82">
                  <c:v>1.6357315E7</c:v>
                </c:pt>
                <c:pt idx="83">
                  <c:v>1.9698338E7</c:v>
                </c:pt>
                <c:pt idx="84">
                  <c:v>1.9128704E7</c:v>
                </c:pt>
                <c:pt idx="85">
                  <c:v>2.4531208E7</c:v>
                </c:pt>
                <c:pt idx="86">
                  <c:v>2.4755321E7</c:v>
                </c:pt>
                <c:pt idx="87">
                  <c:v>3.0832715E7</c:v>
                </c:pt>
                <c:pt idx="88">
                  <c:v>3.3624954E7</c:v>
                </c:pt>
                <c:pt idx="89">
                  <c:v>4.2251267E7</c:v>
                </c:pt>
                <c:pt idx="90">
                  <c:v>9.1515511E7</c:v>
                </c:pt>
                <c:pt idx="91">
                  <c:v>1.4039106E7</c:v>
                </c:pt>
                <c:pt idx="92">
                  <c:v>1.3003422E7</c:v>
                </c:pt>
                <c:pt idx="93">
                  <c:v>1.5373908E7</c:v>
                </c:pt>
                <c:pt idx="94">
                  <c:v>1.2794138E7</c:v>
                </c:pt>
                <c:pt idx="95">
                  <c:v>1.4407002E7</c:v>
                </c:pt>
                <c:pt idx="96">
                  <c:v>1.3232222E7</c:v>
                </c:pt>
                <c:pt idx="97">
                  <c:v>1.5271188E7</c:v>
                </c:pt>
                <c:pt idx="98">
                  <c:v>1.4815237E7</c:v>
                </c:pt>
                <c:pt idx="99">
                  <c:v>1.6032428E7</c:v>
                </c:pt>
                <c:pt idx="100">
                  <c:v>1.2123832E7</c:v>
                </c:pt>
                <c:pt idx="101">
                  <c:v>1.3786836E7</c:v>
                </c:pt>
                <c:pt idx="102">
                  <c:v>1.3226508E7</c:v>
                </c:pt>
                <c:pt idx="103">
                  <c:v>1.4941886E7</c:v>
                </c:pt>
                <c:pt idx="104">
                  <c:v>1.4001977E7</c:v>
                </c:pt>
                <c:pt idx="105">
                  <c:v>1.5993806E7</c:v>
                </c:pt>
                <c:pt idx="106">
                  <c:v>1.6547603E7</c:v>
                </c:pt>
                <c:pt idx="107">
                  <c:v>1.8696234E7</c:v>
                </c:pt>
                <c:pt idx="108">
                  <c:v>1.8373551E7</c:v>
                </c:pt>
                <c:pt idx="109">
                  <c:v>1.3008494E7</c:v>
                </c:pt>
                <c:pt idx="110">
                  <c:v>1.1555819E7</c:v>
                </c:pt>
                <c:pt idx="111">
                  <c:v>1.3471275E7</c:v>
                </c:pt>
                <c:pt idx="112">
                  <c:v>1.2344242E7</c:v>
                </c:pt>
                <c:pt idx="113">
                  <c:v>1.3815781E7</c:v>
                </c:pt>
                <c:pt idx="114">
                  <c:v>1.2741835E7</c:v>
                </c:pt>
                <c:pt idx="115">
                  <c:v>1.5654103E7</c:v>
                </c:pt>
                <c:pt idx="116">
                  <c:v>1.5012965E7</c:v>
                </c:pt>
                <c:pt idx="117">
                  <c:v>1.7929491E7</c:v>
                </c:pt>
                <c:pt idx="118">
                  <c:v>1.7588282E7</c:v>
                </c:pt>
                <c:pt idx="119">
                  <c:v>2.1652744E7</c:v>
                </c:pt>
                <c:pt idx="120">
                  <c:v>2.3354288E7</c:v>
                </c:pt>
                <c:pt idx="121">
                  <c:v>2.8625977E7</c:v>
                </c:pt>
                <c:pt idx="122">
                  <c:v>3.2643579E7</c:v>
                </c:pt>
                <c:pt idx="123">
                  <c:v>1.3568008E7</c:v>
                </c:pt>
                <c:pt idx="124">
                  <c:v>1.1942236E7</c:v>
                </c:pt>
                <c:pt idx="125">
                  <c:v>1.3505151E7</c:v>
                </c:pt>
                <c:pt idx="126">
                  <c:v>1.2780588E7</c:v>
                </c:pt>
                <c:pt idx="127">
                  <c:v>1.4325992E7</c:v>
                </c:pt>
                <c:pt idx="128">
                  <c:v>1.4203717E7</c:v>
                </c:pt>
                <c:pt idx="129">
                  <c:v>1.6739701E7</c:v>
                </c:pt>
                <c:pt idx="130">
                  <c:v>1.7572074E7</c:v>
                </c:pt>
                <c:pt idx="131">
                  <c:v>1.2735954E7</c:v>
                </c:pt>
                <c:pt idx="132">
                  <c:v>1.1810733E7</c:v>
                </c:pt>
                <c:pt idx="133">
                  <c:v>1.3338105E7</c:v>
                </c:pt>
                <c:pt idx="134">
                  <c:v>1.0913114E7</c:v>
                </c:pt>
                <c:pt idx="135">
                  <c:v>1.2465267E7</c:v>
                </c:pt>
                <c:pt idx="136">
                  <c:v>1.1469502E7</c:v>
                </c:pt>
                <c:pt idx="137">
                  <c:v>1.3686525E7</c:v>
                </c:pt>
                <c:pt idx="138">
                  <c:v>1.2736046E7</c:v>
                </c:pt>
                <c:pt idx="139">
                  <c:v>1.4268477E7</c:v>
                </c:pt>
                <c:pt idx="140">
                  <c:v>1.0604871E7</c:v>
                </c:pt>
                <c:pt idx="141">
                  <c:v>1.2071789E7</c:v>
                </c:pt>
                <c:pt idx="142">
                  <c:v>1.0970284E7</c:v>
                </c:pt>
                <c:pt idx="143">
                  <c:v>1.2655777E7</c:v>
                </c:pt>
                <c:pt idx="144">
                  <c:v>1.2194186E7</c:v>
                </c:pt>
                <c:pt idx="145">
                  <c:v>1.4423727E7</c:v>
                </c:pt>
                <c:pt idx="146">
                  <c:v>1.5356358E7</c:v>
                </c:pt>
                <c:pt idx="147">
                  <c:v>1.7463572E7</c:v>
                </c:pt>
                <c:pt idx="148">
                  <c:v>1.7477359E7</c:v>
                </c:pt>
                <c:pt idx="149">
                  <c:v>1.9944525E7</c:v>
                </c:pt>
                <c:pt idx="150">
                  <c:v>2.1035274E7</c:v>
                </c:pt>
                <c:pt idx="151">
                  <c:v>2.5254584E7</c:v>
                </c:pt>
                <c:pt idx="152">
                  <c:v>3.0037318E7</c:v>
                </c:pt>
                <c:pt idx="153">
                  <c:v>1.2650314E7</c:v>
                </c:pt>
                <c:pt idx="154">
                  <c:v>1.1576059E7</c:v>
                </c:pt>
                <c:pt idx="155">
                  <c:v>1.2949459E7</c:v>
                </c:pt>
                <c:pt idx="156">
                  <c:v>1.1876086E7</c:v>
                </c:pt>
                <c:pt idx="157">
                  <c:v>1.3347259E7</c:v>
                </c:pt>
                <c:pt idx="158">
                  <c:v>1.2470347E7</c:v>
                </c:pt>
                <c:pt idx="159">
                  <c:v>1.5815395E7</c:v>
                </c:pt>
                <c:pt idx="160">
                  <c:v>1.5213249E7</c:v>
                </c:pt>
                <c:pt idx="161">
                  <c:v>1.716048E7</c:v>
                </c:pt>
                <c:pt idx="162">
                  <c:v>1.6819403E7</c:v>
                </c:pt>
                <c:pt idx="163">
                  <c:v>1.9155112E7</c:v>
                </c:pt>
                <c:pt idx="164">
                  <c:v>2.0093479E7</c:v>
                </c:pt>
                <c:pt idx="165">
                  <c:v>2.3930435E7</c:v>
                </c:pt>
                <c:pt idx="166">
                  <c:v>1.1311072E7</c:v>
                </c:pt>
                <c:pt idx="167">
                  <c:v>1.2614886E7</c:v>
                </c:pt>
                <c:pt idx="168">
                  <c:v>1.1311525E7</c:v>
                </c:pt>
                <c:pt idx="169">
                  <c:v>1.3115343E7</c:v>
                </c:pt>
                <c:pt idx="170">
                  <c:v>1.2798541E7</c:v>
                </c:pt>
                <c:pt idx="171">
                  <c:v>1.2785563E7</c:v>
                </c:pt>
                <c:pt idx="172">
                  <c:v>1.0594658E7</c:v>
                </c:pt>
                <c:pt idx="173">
                  <c:v>1.1913125E7</c:v>
                </c:pt>
                <c:pt idx="174">
                  <c:v>1.0970186E7</c:v>
                </c:pt>
                <c:pt idx="175">
                  <c:v>1.2728976E7</c:v>
                </c:pt>
                <c:pt idx="176">
                  <c:v>1.1662912E7</c:v>
                </c:pt>
                <c:pt idx="177">
                  <c:v>1.3414715E7</c:v>
                </c:pt>
                <c:pt idx="178">
                  <c:v>1.6940413E7</c:v>
                </c:pt>
                <c:pt idx="179">
                  <c:v>1.4046942E7</c:v>
                </c:pt>
                <c:pt idx="180">
                  <c:v>1.7571695E7</c:v>
                </c:pt>
                <c:pt idx="181">
                  <c:v>1.6012307E7</c:v>
                </c:pt>
                <c:pt idx="182">
                  <c:v>1.6048021E7</c:v>
                </c:pt>
                <c:pt idx="183">
                  <c:v>1.8201593E7</c:v>
                </c:pt>
                <c:pt idx="184">
                  <c:v>1.8120895E7</c:v>
                </c:pt>
                <c:pt idx="185">
                  <c:v>2.1495368E7</c:v>
                </c:pt>
                <c:pt idx="186">
                  <c:v>2.3737012E7</c:v>
                </c:pt>
                <c:pt idx="187">
                  <c:v>2.770633E7</c:v>
                </c:pt>
                <c:pt idx="188">
                  <c:v>2.8986142E7</c:v>
                </c:pt>
                <c:pt idx="189">
                  <c:v>3.6642648E7</c:v>
                </c:pt>
                <c:pt idx="190">
                  <c:v>4.8380005E7</c:v>
                </c:pt>
                <c:pt idx="191">
                  <c:v>7.3133684E7</c:v>
                </c:pt>
                <c:pt idx="192">
                  <c:v>1.89525246E8</c:v>
                </c:pt>
                <c:pt idx="193">
                  <c:v>1.4505807E7</c:v>
                </c:pt>
                <c:pt idx="194">
                  <c:v>1.2375218E7</c:v>
                </c:pt>
                <c:pt idx="195">
                  <c:v>1.3882374E7</c:v>
                </c:pt>
                <c:pt idx="196">
                  <c:v>1.335095E7</c:v>
                </c:pt>
                <c:pt idx="197">
                  <c:v>1.4984034E7</c:v>
                </c:pt>
                <c:pt idx="198">
                  <c:v>1.5069326E7</c:v>
                </c:pt>
                <c:pt idx="199">
                  <c:v>1.7732008E7</c:v>
                </c:pt>
                <c:pt idx="200">
                  <c:v>1.7288254E7</c:v>
                </c:pt>
                <c:pt idx="201">
                  <c:v>1.9601802E7</c:v>
                </c:pt>
                <c:pt idx="202">
                  <c:v>1.2187191E7</c:v>
                </c:pt>
                <c:pt idx="203">
                  <c:v>1.336836E7</c:v>
                </c:pt>
                <c:pt idx="204">
                  <c:v>1.1479151E7</c:v>
                </c:pt>
                <c:pt idx="205">
                  <c:v>1.2870492E7</c:v>
                </c:pt>
                <c:pt idx="206">
                  <c:v>1.22517E7</c:v>
                </c:pt>
                <c:pt idx="207">
                  <c:v>1.401271E7</c:v>
                </c:pt>
                <c:pt idx="208">
                  <c:v>1.2773508E7</c:v>
                </c:pt>
                <c:pt idx="209">
                  <c:v>1.4393847E7</c:v>
                </c:pt>
                <c:pt idx="210">
                  <c:v>1.1236744E7</c:v>
                </c:pt>
                <c:pt idx="211">
                  <c:v>1.2626737E7</c:v>
                </c:pt>
                <c:pt idx="212">
                  <c:v>1.0840277E7</c:v>
                </c:pt>
                <c:pt idx="213">
                  <c:v>1.2322402E7</c:v>
                </c:pt>
                <c:pt idx="214">
                  <c:v>1.128252E7</c:v>
                </c:pt>
                <c:pt idx="215">
                  <c:v>1.3288775E7</c:v>
                </c:pt>
                <c:pt idx="216">
                  <c:v>1.2160116E7</c:v>
                </c:pt>
                <c:pt idx="217">
                  <c:v>1.3791741E7</c:v>
                </c:pt>
                <c:pt idx="218">
                  <c:v>1.3951918E7</c:v>
                </c:pt>
                <c:pt idx="219">
                  <c:v>1.5746389E7</c:v>
                </c:pt>
                <c:pt idx="220">
                  <c:v>1.5298914E7</c:v>
                </c:pt>
                <c:pt idx="221">
                  <c:v>1.7583473E7</c:v>
                </c:pt>
                <c:pt idx="222">
                  <c:v>1.6542083E7</c:v>
                </c:pt>
                <c:pt idx="223">
                  <c:v>1.95853E7</c:v>
                </c:pt>
                <c:pt idx="224">
                  <c:v>1.9928018E7</c:v>
                </c:pt>
                <c:pt idx="225">
                  <c:v>1.2547408E7</c:v>
                </c:pt>
                <c:pt idx="226">
                  <c:v>1.1196995E7</c:v>
                </c:pt>
                <c:pt idx="227">
                  <c:v>1.2602085E7</c:v>
                </c:pt>
                <c:pt idx="228">
                  <c:v>1.1771172E7</c:v>
                </c:pt>
                <c:pt idx="229">
                  <c:v>1.3371246E7</c:v>
                </c:pt>
                <c:pt idx="230">
                  <c:v>1.0430158E7</c:v>
                </c:pt>
                <c:pt idx="231">
                  <c:v>1.1750196E7</c:v>
                </c:pt>
                <c:pt idx="232">
                  <c:v>1.0987919E7</c:v>
                </c:pt>
                <c:pt idx="233">
                  <c:v>1.2236284E7</c:v>
                </c:pt>
                <c:pt idx="234">
                  <c:v>1.0283048E7</c:v>
                </c:pt>
                <c:pt idx="235">
                  <c:v>1.1568109E7</c:v>
                </c:pt>
                <c:pt idx="236">
                  <c:v>1.0621641E7</c:v>
                </c:pt>
                <c:pt idx="237">
                  <c:v>1.203216E7</c:v>
                </c:pt>
                <c:pt idx="238">
                  <c:v>1.1233613E7</c:v>
                </c:pt>
                <c:pt idx="239">
                  <c:v>1.3179129E7</c:v>
                </c:pt>
                <c:pt idx="240">
                  <c:v>1.4035061E7</c:v>
                </c:pt>
                <c:pt idx="241">
                  <c:v>1.5950761E7</c:v>
                </c:pt>
                <c:pt idx="242">
                  <c:v>1.05291E7</c:v>
                </c:pt>
                <c:pt idx="243">
                  <c:v>1.1844767E7</c:v>
                </c:pt>
                <c:pt idx="244">
                  <c:v>1.1116078E7</c:v>
                </c:pt>
                <c:pt idx="245">
                  <c:v>1.272141E7</c:v>
                </c:pt>
                <c:pt idx="246">
                  <c:v>1.1871417E7</c:v>
                </c:pt>
                <c:pt idx="247">
                  <c:v>1.3566294E7</c:v>
                </c:pt>
                <c:pt idx="248">
                  <c:v>1.4313691E7</c:v>
                </c:pt>
                <c:pt idx="249">
                  <c:v>1.5767859E7</c:v>
                </c:pt>
                <c:pt idx="250">
                  <c:v>1.5369214E7</c:v>
                </c:pt>
                <c:pt idx="251">
                  <c:v>1.7282243E7</c:v>
                </c:pt>
                <c:pt idx="252">
                  <c:v>1.6247334E7</c:v>
                </c:pt>
                <c:pt idx="253">
                  <c:v>1.9085819E7</c:v>
                </c:pt>
                <c:pt idx="254">
                  <c:v>2.0263813E7</c:v>
                </c:pt>
                <c:pt idx="255">
                  <c:v>2.5341001E7</c:v>
                </c:pt>
                <c:pt idx="256">
                  <c:v>2.862708E7</c:v>
                </c:pt>
                <c:pt idx="257">
                  <c:v>3.2078059E7</c:v>
                </c:pt>
                <c:pt idx="258">
                  <c:v>4.989245E7</c:v>
                </c:pt>
                <c:pt idx="259">
                  <c:v>1.2446512E7</c:v>
                </c:pt>
                <c:pt idx="260">
                  <c:v>1.0575956E7</c:v>
                </c:pt>
                <c:pt idx="261">
                  <c:v>1.2299521E7</c:v>
                </c:pt>
                <c:pt idx="262">
                  <c:v>1.1609552E7</c:v>
                </c:pt>
                <c:pt idx="263">
                  <c:v>1.3127663E7</c:v>
                </c:pt>
                <c:pt idx="264">
                  <c:v>1.2447514E7</c:v>
                </c:pt>
                <c:pt idx="265">
                  <c:v>1.5135163E7</c:v>
                </c:pt>
                <c:pt idx="266">
                  <c:v>1.3971088E7</c:v>
                </c:pt>
                <c:pt idx="267">
                  <c:v>1.6375707E7</c:v>
                </c:pt>
                <c:pt idx="268">
                  <c:v>1.6162381E7</c:v>
                </c:pt>
                <c:pt idx="269">
                  <c:v>1.1950141E7</c:v>
                </c:pt>
                <c:pt idx="270">
                  <c:v>1.0412708E7</c:v>
                </c:pt>
                <c:pt idx="271">
                  <c:v>1.2115901E7</c:v>
                </c:pt>
                <c:pt idx="272">
                  <c:v>1.1037922E7</c:v>
                </c:pt>
                <c:pt idx="273">
                  <c:v>1.2548762E7</c:v>
                </c:pt>
                <c:pt idx="274">
                  <c:v>1.3043517E7</c:v>
                </c:pt>
                <c:pt idx="275">
                  <c:v>1.3485578E7</c:v>
                </c:pt>
                <c:pt idx="276">
                  <c:v>1.4393507E7</c:v>
                </c:pt>
                <c:pt idx="277">
                  <c:v>1.6347011E7</c:v>
                </c:pt>
                <c:pt idx="278">
                  <c:v>1.6311081E7</c:v>
                </c:pt>
                <c:pt idx="279">
                  <c:v>1.833127E7</c:v>
                </c:pt>
                <c:pt idx="280">
                  <c:v>1.8478518E7</c:v>
                </c:pt>
                <c:pt idx="281">
                  <c:v>2.3397197E7</c:v>
                </c:pt>
                <c:pt idx="282">
                  <c:v>2.7159629E7</c:v>
                </c:pt>
                <c:pt idx="283">
                  <c:v>2.6048662E7</c:v>
                </c:pt>
                <c:pt idx="284">
                  <c:v>4.0928656E7</c:v>
                </c:pt>
                <c:pt idx="285">
                  <c:v>5.4128602E7</c:v>
                </c:pt>
                <c:pt idx="286">
                  <c:v>1.7614363E8</c:v>
                </c:pt>
                <c:pt idx="287">
                  <c:v>4.40321172E8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746200"/>
        <c:axId val="-2138626232"/>
      </c:scatterChart>
      <c:valAx>
        <c:axId val="-213774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Estimated Jackpot ($ in millions)</a:t>
                </a:r>
              </a:p>
            </c:rich>
          </c:tx>
          <c:layout/>
          <c:overlay val="0"/>
        </c:title>
        <c:numFmt formatCode="&quot;$&quot;#,##0;[Red]\-&quot;$&quot;#,##0" sourceLinked="1"/>
        <c:majorTickMark val="out"/>
        <c:minorTickMark val="none"/>
        <c:tickLblPos val="nextTo"/>
        <c:crossAx val="-2138626232"/>
        <c:crosses val="autoZero"/>
        <c:crossBetween val="midCat"/>
      </c:valAx>
      <c:valAx>
        <c:axId val="-21386262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Tickets Sold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-2137746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Tickets sold by Jackpot Amount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Old'!$F$4</c:f>
              <c:strCache>
                <c:ptCount val="1"/>
                <c:pt idx="0">
                  <c:v>Jackpot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2"/>
          </c:marker>
          <c:trendline>
            <c:trendlineType val="poly"/>
            <c:order val="3"/>
            <c:intercept val="1.0283048E7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'Data Old'!$F$5:$F$292</c:f>
              <c:numCache>
                <c:formatCode>"$"#,##0;[Red]\-"$"#,##0</c:formatCode>
                <c:ptCount val="288"/>
                <c:pt idx="0">
                  <c:v>60.0</c:v>
                </c:pt>
                <c:pt idx="1">
                  <c:v>70.0</c:v>
                </c:pt>
                <c:pt idx="2">
                  <c:v>80.0</c:v>
                </c:pt>
                <c:pt idx="3">
                  <c:v>95.0</c:v>
                </c:pt>
                <c:pt idx="4">
                  <c:v>116.0</c:v>
                </c:pt>
                <c:pt idx="5">
                  <c:v>140.0</c:v>
                </c:pt>
                <c:pt idx="6">
                  <c:v>165.0</c:v>
                </c:pt>
                <c:pt idx="7">
                  <c:v>191.0</c:v>
                </c:pt>
                <c:pt idx="8">
                  <c:v>222.0</c:v>
                </c:pt>
                <c:pt idx="9">
                  <c:v>270.0</c:v>
                </c:pt>
                <c:pt idx="10">
                  <c:v>350.0</c:v>
                </c:pt>
                <c:pt idx="11">
                  <c:v>590.5</c:v>
                </c:pt>
                <c:pt idx="12">
                  <c:v>40.0</c:v>
                </c:pt>
                <c:pt idx="13">
                  <c:v>50.0</c:v>
                </c:pt>
                <c:pt idx="14">
                  <c:v>40.0</c:v>
                </c:pt>
                <c:pt idx="15">
                  <c:v>40.0</c:v>
                </c:pt>
                <c:pt idx="16">
                  <c:v>50.0</c:v>
                </c:pt>
                <c:pt idx="17">
                  <c:v>60.0</c:v>
                </c:pt>
                <c:pt idx="18">
                  <c:v>70.0</c:v>
                </c:pt>
                <c:pt idx="19">
                  <c:v>85.0</c:v>
                </c:pt>
                <c:pt idx="20">
                  <c:v>105.0</c:v>
                </c:pt>
                <c:pt idx="21">
                  <c:v>127.0</c:v>
                </c:pt>
                <c:pt idx="22">
                  <c:v>40.0</c:v>
                </c:pt>
                <c:pt idx="23">
                  <c:v>50.0</c:v>
                </c:pt>
                <c:pt idx="24">
                  <c:v>60.0</c:v>
                </c:pt>
                <c:pt idx="25">
                  <c:v>70.0</c:v>
                </c:pt>
                <c:pt idx="26">
                  <c:v>80.0</c:v>
                </c:pt>
                <c:pt idx="27">
                  <c:v>94.0</c:v>
                </c:pt>
                <c:pt idx="28">
                  <c:v>116.0</c:v>
                </c:pt>
                <c:pt idx="29">
                  <c:v>141.0</c:v>
                </c:pt>
                <c:pt idx="30">
                  <c:v>166.0</c:v>
                </c:pt>
                <c:pt idx="31">
                  <c:v>196.0</c:v>
                </c:pt>
                <c:pt idx="32">
                  <c:v>235.0</c:v>
                </c:pt>
                <c:pt idx="33">
                  <c:v>300.0</c:v>
                </c:pt>
                <c:pt idx="34">
                  <c:v>425.0</c:v>
                </c:pt>
                <c:pt idx="35">
                  <c:v>40.0</c:v>
                </c:pt>
                <c:pt idx="36">
                  <c:v>50.0</c:v>
                </c:pt>
                <c:pt idx="37">
                  <c:v>60.0</c:v>
                </c:pt>
                <c:pt idx="38">
                  <c:v>70.0</c:v>
                </c:pt>
                <c:pt idx="39">
                  <c:v>92.0</c:v>
                </c:pt>
                <c:pt idx="40">
                  <c:v>116.0</c:v>
                </c:pt>
                <c:pt idx="41">
                  <c:v>142.0</c:v>
                </c:pt>
                <c:pt idx="42">
                  <c:v>169.0</c:v>
                </c:pt>
                <c:pt idx="43">
                  <c:v>203.0</c:v>
                </c:pt>
                <c:pt idx="44">
                  <c:v>245.0</c:v>
                </c:pt>
                <c:pt idx="45">
                  <c:v>317.0</c:v>
                </c:pt>
                <c:pt idx="46">
                  <c:v>400.0</c:v>
                </c:pt>
                <c:pt idx="47">
                  <c:v>40.0</c:v>
                </c:pt>
                <c:pt idx="48">
                  <c:v>50.0</c:v>
                </c:pt>
                <c:pt idx="49">
                  <c:v>60.0</c:v>
                </c:pt>
                <c:pt idx="50">
                  <c:v>70.0</c:v>
                </c:pt>
                <c:pt idx="51">
                  <c:v>86.0</c:v>
                </c:pt>
                <c:pt idx="52">
                  <c:v>108.0</c:v>
                </c:pt>
                <c:pt idx="53">
                  <c:v>133.0</c:v>
                </c:pt>
                <c:pt idx="54">
                  <c:v>156.0</c:v>
                </c:pt>
                <c:pt idx="55">
                  <c:v>186.0</c:v>
                </c:pt>
                <c:pt idx="56">
                  <c:v>216.0</c:v>
                </c:pt>
                <c:pt idx="57">
                  <c:v>40.0</c:v>
                </c:pt>
                <c:pt idx="58">
                  <c:v>50.0</c:v>
                </c:pt>
                <c:pt idx="59">
                  <c:v>60.0</c:v>
                </c:pt>
                <c:pt idx="60">
                  <c:v>70.0</c:v>
                </c:pt>
                <c:pt idx="61">
                  <c:v>87.0</c:v>
                </c:pt>
                <c:pt idx="62">
                  <c:v>110.0</c:v>
                </c:pt>
                <c:pt idx="63">
                  <c:v>130.0</c:v>
                </c:pt>
                <c:pt idx="64">
                  <c:v>40.0</c:v>
                </c:pt>
                <c:pt idx="65">
                  <c:v>50.0</c:v>
                </c:pt>
                <c:pt idx="66">
                  <c:v>60.0</c:v>
                </c:pt>
                <c:pt idx="67">
                  <c:v>70.0</c:v>
                </c:pt>
                <c:pt idx="68">
                  <c:v>81.0</c:v>
                </c:pt>
                <c:pt idx="69">
                  <c:v>100.0</c:v>
                </c:pt>
                <c:pt idx="70">
                  <c:v>122.0</c:v>
                </c:pt>
                <c:pt idx="71">
                  <c:v>40.0</c:v>
                </c:pt>
                <c:pt idx="72">
                  <c:v>50.0</c:v>
                </c:pt>
                <c:pt idx="73">
                  <c:v>60.0</c:v>
                </c:pt>
                <c:pt idx="74">
                  <c:v>74.0</c:v>
                </c:pt>
                <c:pt idx="75">
                  <c:v>40.0</c:v>
                </c:pt>
                <c:pt idx="76">
                  <c:v>50.0</c:v>
                </c:pt>
                <c:pt idx="77">
                  <c:v>60.0</c:v>
                </c:pt>
                <c:pt idx="78">
                  <c:v>70.0</c:v>
                </c:pt>
                <c:pt idx="79">
                  <c:v>80.0</c:v>
                </c:pt>
                <c:pt idx="80">
                  <c:v>93.0</c:v>
                </c:pt>
                <c:pt idx="81">
                  <c:v>113.0</c:v>
                </c:pt>
                <c:pt idx="82">
                  <c:v>131.0</c:v>
                </c:pt>
                <c:pt idx="83">
                  <c:v>152.0</c:v>
                </c:pt>
                <c:pt idx="84">
                  <c:v>171.0</c:v>
                </c:pt>
                <c:pt idx="85">
                  <c:v>194.0</c:v>
                </c:pt>
                <c:pt idx="86">
                  <c:v>215.0</c:v>
                </c:pt>
                <c:pt idx="87">
                  <c:v>247.0</c:v>
                </c:pt>
                <c:pt idx="88">
                  <c:v>284.0</c:v>
                </c:pt>
                <c:pt idx="89">
                  <c:v>330.0</c:v>
                </c:pt>
                <c:pt idx="90">
                  <c:v>400.0</c:v>
                </c:pt>
                <c:pt idx="91">
                  <c:v>40.0</c:v>
                </c:pt>
                <c:pt idx="92">
                  <c:v>50.0</c:v>
                </c:pt>
                <c:pt idx="93">
                  <c:v>60.0</c:v>
                </c:pt>
                <c:pt idx="94">
                  <c:v>40.0</c:v>
                </c:pt>
                <c:pt idx="95">
                  <c:v>50.0</c:v>
                </c:pt>
                <c:pt idx="96">
                  <c:v>60.0</c:v>
                </c:pt>
                <c:pt idx="97">
                  <c:v>70.0</c:v>
                </c:pt>
                <c:pt idx="98">
                  <c:v>80.0</c:v>
                </c:pt>
                <c:pt idx="99">
                  <c:v>96.0</c:v>
                </c:pt>
                <c:pt idx="100">
                  <c:v>40.0</c:v>
                </c:pt>
                <c:pt idx="101">
                  <c:v>50.0</c:v>
                </c:pt>
                <c:pt idx="102">
                  <c:v>60.0</c:v>
                </c:pt>
                <c:pt idx="103">
                  <c:v>70.0</c:v>
                </c:pt>
                <c:pt idx="104">
                  <c:v>80.0</c:v>
                </c:pt>
                <c:pt idx="105">
                  <c:v>94.0</c:v>
                </c:pt>
                <c:pt idx="106">
                  <c:v>110.0</c:v>
                </c:pt>
                <c:pt idx="107">
                  <c:v>128.0</c:v>
                </c:pt>
                <c:pt idx="108">
                  <c:v>150.0</c:v>
                </c:pt>
                <c:pt idx="109">
                  <c:v>40.0</c:v>
                </c:pt>
                <c:pt idx="110">
                  <c:v>50.0</c:v>
                </c:pt>
                <c:pt idx="111">
                  <c:v>60.0</c:v>
                </c:pt>
                <c:pt idx="112">
                  <c:v>70.0</c:v>
                </c:pt>
                <c:pt idx="113">
                  <c:v>80.0</c:v>
                </c:pt>
                <c:pt idx="114">
                  <c:v>90.0</c:v>
                </c:pt>
                <c:pt idx="115">
                  <c:v>100.0</c:v>
                </c:pt>
                <c:pt idx="116">
                  <c:v>114.0</c:v>
                </c:pt>
                <c:pt idx="117">
                  <c:v>132.0</c:v>
                </c:pt>
                <c:pt idx="118">
                  <c:v>152.0</c:v>
                </c:pt>
                <c:pt idx="119">
                  <c:v>173.0</c:v>
                </c:pt>
                <c:pt idx="120">
                  <c:v>192.0</c:v>
                </c:pt>
                <c:pt idx="121">
                  <c:v>221.0</c:v>
                </c:pt>
                <c:pt idx="122">
                  <c:v>257.0</c:v>
                </c:pt>
                <c:pt idx="123">
                  <c:v>40.0</c:v>
                </c:pt>
                <c:pt idx="124">
                  <c:v>50.0</c:v>
                </c:pt>
                <c:pt idx="125">
                  <c:v>60.0</c:v>
                </c:pt>
                <c:pt idx="126">
                  <c:v>70.0</c:v>
                </c:pt>
                <c:pt idx="127">
                  <c:v>80.0</c:v>
                </c:pt>
                <c:pt idx="128">
                  <c:v>90.0</c:v>
                </c:pt>
                <c:pt idx="129">
                  <c:v>101.0</c:v>
                </c:pt>
                <c:pt idx="130">
                  <c:v>122.0</c:v>
                </c:pt>
                <c:pt idx="131">
                  <c:v>40.0</c:v>
                </c:pt>
                <c:pt idx="132">
                  <c:v>50.0</c:v>
                </c:pt>
                <c:pt idx="133">
                  <c:v>60.0</c:v>
                </c:pt>
                <c:pt idx="134">
                  <c:v>40.0</c:v>
                </c:pt>
                <c:pt idx="135">
                  <c:v>50.0</c:v>
                </c:pt>
                <c:pt idx="136">
                  <c:v>60.0</c:v>
                </c:pt>
                <c:pt idx="137">
                  <c:v>70.0</c:v>
                </c:pt>
                <c:pt idx="138">
                  <c:v>80.0</c:v>
                </c:pt>
                <c:pt idx="139">
                  <c:v>90.0</c:v>
                </c:pt>
                <c:pt idx="140">
                  <c:v>40.0</c:v>
                </c:pt>
                <c:pt idx="141">
                  <c:v>50.0</c:v>
                </c:pt>
                <c:pt idx="142">
                  <c:v>60.0</c:v>
                </c:pt>
                <c:pt idx="143">
                  <c:v>70.0</c:v>
                </c:pt>
                <c:pt idx="144" formatCode="General">
                  <c:v>80.0</c:v>
                </c:pt>
                <c:pt idx="145" formatCode="General">
                  <c:v>90.0</c:v>
                </c:pt>
                <c:pt idx="146" formatCode="General">
                  <c:v>100.0</c:v>
                </c:pt>
                <c:pt idx="147" formatCode="General">
                  <c:v>110.0</c:v>
                </c:pt>
                <c:pt idx="148" formatCode="General">
                  <c:v>127.0</c:v>
                </c:pt>
                <c:pt idx="149" formatCode="General">
                  <c:v>149.0</c:v>
                </c:pt>
                <c:pt idx="150" formatCode="General">
                  <c:v>171.0</c:v>
                </c:pt>
                <c:pt idx="151" formatCode="General">
                  <c:v>196.0</c:v>
                </c:pt>
                <c:pt idx="152" formatCode="General">
                  <c:v>225.0</c:v>
                </c:pt>
                <c:pt idx="153" formatCode="General">
                  <c:v>40.0</c:v>
                </c:pt>
                <c:pt idx="154" formatCode="General">
                  <c:v>50.0</c:v>
                </c:pt>
                <c:pt idx="155" formatCode="General">
                  <c:v>60.0</c:v>
                </c:pt>
                <c:pt idx="156" formatCode="General">
                  <c:v>70.0</c:v>
                </c:pt>
                <c:pt idx="157" formatCode="General">
                  <c:v>80.0</c:v>
                </c:pt>
                <c:pt idx="158" formatCode="General">
                  <c:v>90.0</c:v>
                </c:pt>
                <c:pt idx="159" formatCode="General">
                  <c:v>100.0</c:v>
                </c:pt>
                <c:pt idx="160" formatCode="General">
                  <c:v>110.0</c:v>
                </c:pt>
                <c:pt idx="161" formatCode="General">
                  <c:v>125.0</c:v>
                </c:pt>
                <c:pt idx="162" formatCode="General">
                  <c:v>142.0</c:v>
                </c:pt>
                <c:pt idx="163" formatCode="General">
                  <c:v>159.0</c:v>
                </c:pt>
                <c:pt idx="164" formatCode="General">
                  <c:v>178.0</c:v>
                </c:pt>
                <c:pt idx="165" formatCode="General">
                  <c:v>203.0</c:v>
                </c:pt>
                <c:pt idx="166" formatCode="General">
                  <c:v>40.0</c:v>
                </c:pt>
                <c:pt idx="167" formatCode="General">
                  <c:v>50.0</c:v>
                </c:pt>
                <c:pt idx="168" formatCode="General">
                  <c:v>60.0</c:v>
                </c:pt>
                <c:pt idx="169" formatCode="General">
                  <c:v>70.0</c:v>
                </c:pt>
                <c:pt idx="170" formatCode="General">
                  <c:v>80.0</c:v>
                </c:pt>
                <c:pt idx="171" formatCode="General">
                  <c:v>90.0</c:v>
                </c:pt>
                <c:pt idx="172" formatCode="General">
                  <c:v>40.0</c:v>
                </c:pt>
                <c:pt idx="173" formatCode="General">
                  <c:v>50.0</c:v>
                </c:pt>
                <c:pt idx="174" formatCode="General">
                  <c:v>60.0</c:v>
                </c:pt>
                <c:pt idx="175" formatCode="General">
                  <c:v>70.0</c:v>
                </c:pt>
                <c:pt idx="176" formatCode="General">
                  <c:v>80.0</c:v>
                </c:pt>
                <c:pt idx="177" formatCode="General">
                  <c:v>90.0</c:v>
                </c:pt>
                <c:pt idx="178" formatCode="General">
                  <c:v>100.0</c:v>
                </c:pt>
                <c:pt idx="179" formatCode="General">
                  <c:v>110.0</c:v>
                </c:pt>
                <c:pt idx="180" formatCode="General">
                  <c:v>120.0</c:v>
                </c:pt>
                <c:pt idx="181" formatCode="General">
                  <c:v>131.0</c:v>
                </c:pt>
                <c:pt idx="182" formatCode="General">
                  <c:v>146.0</c:v>
                </c:pt>
                <c:pt idx="183" formatCode="General">
                  <c:v>162.0</c:v>
                </c:pt>
                <c:pt idx="184" formatCode="General">
                  <c:v>176.0</c:v>
                </c:pt>
                <c:pt idx="185" formatCode="General">
                  <c:v>194.0</c:v>
                </c:pt>
                <c:pt idx="186" formatCode="General">
                  <c:v>208.0</c:v>
                </c:pt>
                <c:pt idx="187" formatCode="General">
                  <c:v>230.0</c:v>
                </c:pt>
                <c:pt idx="188" formatCode="General">
                  <c:v>261.0</c:v>
                </c:pt>
                <c:pt idx="189" formatCode="General">
                  <c:v>289.0</c:v>
                </c:pt>
                <c:pt idx="190" formatCode="General">
                  <c:v>317.0</c:v>
                </c:pt>
                <c:pt idx="191" formatCode="General">
                  <c:v>360.0</c:v>
                </c:pt>
                <c:pt idx="192" formatCode="General">
                  <c:v>450.0</c:v>
                </c:pt>
                <c:pt idx="193" formatCode="General">
                  <c:v>40.0</c:v>
                </c:pt>
                <c:pt idx="194" formatCode="General">
                  <c:v>50.0</c:v>
                </c:pt>
                <c:pt idx="195" formatCode="General">
                  <c:v>60.0</c:v>
                </c:pt>
                <c:pt idx="196" formatCode="General">
                  <c:v>70.0</c:v>
                </c:pt>
                <c:pt idx="197" formatCode="General">
                  <c:v>80.0</c:v>
                </c:pt>
                <c:pt idx="198" formatCode="General">
                  <c:v>90.0</c:v>
                </c:pt>
                <c:pt idx="199" formatCode="General">
                  <c:v>100.0</c:v>
                </c:pt>
                <c:pt idx="200" formatCode="General">
                  <c:v>119.0</c:v>
                </c:pt>
                <c:pt idx="201" formatCode="General">
                  <c:v>137.0</c:v>
                </c:pt>
                <c:pt idx="202" formatCode="General">
                  <c:v>40.0</c:v>
                </c:pt>
                <c:pt idx="203" formatCode="General">
                  <c:v>50.0</c:v>
                </c:pt>
                <c:pt idx="204" formatCode="General">
                  <c:v>40.0</c:v>
                </c:pt>
                <c:pt idx="205" formatCode="General">
                  <c:v>40.0</c:v>
                </c:pt>
                <c:pt idx="206" formatCode="General">
                  <c:v>50.0</c:v>
                </c:pt>
                <c:pt idx="207" formatCode="General">
                  <c:v>60.0</c:v>
                </c:pt>
                <c:pt idx="208" formatCode="General">
                  <c:v>70.0</c:v>
                </c:pt>
                <c:pt idx="209" formatCode="General">
                  <c:v>80.0</c:v>
                </c:pt>
                <c:pt idx="210" formatCode="General">
                  <c:v>40.0</c:v>
                </c:pt>
                <c:pt idx="211" formatCode="General">
                  <c:v>50.0</c:v>
                </c:pt>
                <c:pt idx="212" formatCode="General">
                  <c:v>40.0</c:v>
                </c:pt>
                <c:pt idx="213" formatCode="General">
                  <c:v>50.0</c:v>
                </c:pt>
                <c:pt idx="214" formatCode="General">
                  <c:v>60.0</c:v>
                </c:pt>
                <c:pt idx="215" formatCode="General">
                  <c:v>70.0</c:v>
                </c:pt>
                <c:pt idx="216" formatCode="General">
                  <c:v>80.0</c:v>
                </c:pt>
                <c:pt idx="217" formatCode="General">
                  <c:v>90.0</c:v>
                </c:pt>
                <c:pt idx="218" formatCode="General">
                  <c:v>100.0</c:v>
                </c:pt>
                <c:pt idx="219" formatCode="General">
                  <c:v>110.0</c:v>
                </c:pt>
                <c:pt idx="220" formatCode="General">
                  <c:v>121.0</c:v>
                </c:pt>
                <c:pt idx="221" formatCode="General">
                  <c:v>138.0</c:v>
                </c:pt>
                <c:pt idx="222" formatCode="General">
                  <c:v>154.0</c:v>
                </c:pt>
                <c:pt idx="223" formatCode="General">
                  <c:v>171.0</c:v>
                </c:pt>
                <c:pt idx="224" formatCode="General">
                  <c:v>188.0</c:v>
                </c:pt>
                <c:pt idx="225" formatCode="General">
                  <c:v>40.0</c:v>
                </c:pt>
                <c:pt idx="226" formatCode="General">
                  <c:v>50.0</c:v>
                </c:pt>
                <c:pt idx="227" formatCode="General">
                  <c:v>60.0</c:v>
                </c:pt>
                <c:pt idx="228" formatCode="General">
                  <c:v>70.0</c:v>
                </c:pt>
                <c:pt idx="229" formatCode="General">
                  <c:v>80.0</c:v>
                </c:pt>
                <c:pt idx="230" formatCode="General">
                  <c:v>40.0</c:v>
                </c:pt>
                <c:pt idx="231" formatCode="General">
                  <c:v>50.0</c:v>
                </c:pt>
                <c:pt idx="232" formatCode="General">
                  <c:v>60.0</c:v>
                </c:pt>
                <c:pt idx="233" formatCode="General">
                  <c:v>70.0</c:v>
                </c:pt>
                <c:pt idx="234" formatCode="General">
                  <c:v>40.0</c:v>
                </c:pt>
                <c:pt idx="235" formatCode="General">
                  <c:v>50.0</c:v>
                </c:pt>
                <c:pt idx="236" formatCode="General">
                  <c:v>60.0</c:v>
                </c:pt>
                <c:pt idx="237" formatCode="General">
                  <c:v>70.0</c:v>
                </c:pt>
                <c:pt idx="238" formatCode="General">
                  <c:v>80.0</c:v>
                </c:pt>
                <c:pt idx="239" formatCode="General">
                  <c:v>90.0</c:v>
                </c:pt>
                <c:pt idx="240" formatCode="General">
                  <c:v>100.0</c:v>
                </c:pt>
                <c:pt idx="241" formatCode="General">
                  <c:v>110.0</c:v>
                </c:pt>
                <c:pt idx="242" formatCode="General">
                  <c:v>40.0</c:v>
                </c:pt>
                <c:pt idx="243" formatCode="General">
                  <c:v>50.0</c:v>
                </c:pt>
                <c:pt idx="244" formatCode="General">
                  <c:v>60.0</c:v>
                </c:pt>
                <c:pt idx="245" formatCode="General">
                  <c:v>70.0</c:v>
                </c:pt>
                <c:pt idx="246" formatCode="General">
                  <c:v>80.0</c:v>
                </c:pt>
                <c:pt idx="247" formatCode="General">
                  <c:v>90.0</c:v>
                </c:pt>
                <c:pt idx="248" formatCode="General">
                  <c:v>100.0</c:v>
                </c:pt>
                <c:pt idx="249" formatCode="General">
                  <c:v>110.0</c:v>
                </c:pt>
                <c:pt idx="250" formatCode="General">
                  <c:v>120.0</c:v>
                </c:pt>
                <c:pt idx="251" formatCode="General">
                  <c:v>133.0</c:v>
                </c:pt>
                <c:pt idx="252" formatCode="General">
                  <c:v>149.0</c:v>
                </c:pt>
                <c:pt idx="253" formatCode="General">
                  <c:v>167.0</c:v>
                </c:pt>
                <c:pt idx="254" formatCode="General">
                  <c:v>185.0</c:v>
                </c:pt>
                <c:pt idx="255" formatCode="General">
                  <c:v>208.0</c:v>
                </c:pt>
                <c:pt idx="256" formatCode="General">
                  <c:v>235.0</c:v>
                </c:pt>
                <c:pt idx="257" formatCode="General">
                  <c:v>267.0</c:v>
                </c:pt>
                <c:pt idx="258" formatCode="General">
                  <c:v>301.0</c:v>
                </c:pt>
                <c:pt idx="259" formatCode="General">
                  <c:v>40.0</c:v>
                </c:pt>
                <c:pt idx="260" formatCode="General">
                  <c:v>50.0</c:v>
                </c:pt>
                <c:pt idx="261" formatCode="General">
                  <c:v>60.0</c:v>
                </c:pt>
                <c:pt idx="262" formatCode="General">
                  <c:v>70.0</c:v>
                </c:pt>
                <c:pt idx="263" formatCode="General">
                  <c:v>80.0</c:v>
                </c:pt>
                <c:pt idx="264" formatCode="General">
                  <c:v>90.0</c:v>
                </c:pt>
                <c:pt idx="265" formatCode="General">
                  <c:v>100.0</c:v>
                </c:pt>
                <c:pt idx="266" formatCode="General">
                  <c:v>110.0</c:v>
                </c:pt>
                <c:pt idx="267" formatCode="General">
                  <c:v>127.0</c:v>
                </c:pt>
                <c:pt idx="268" formatCode="General">
                  <c:v>142.0</c:v>
                </c:pt>
                <c:pt idx="269" formatCode="General">
                  <c:v>40.0</c:v>
                </c:pt>
                <c:pt idx="270" formatCode="General">
                  <c:v>50.0</c:v>
                </c:pt>
                <c:pt idx="271" formatCode="General">
                  <c:v>60.0</c:v>
                </c:pt>
                <c:pt idx="272" formatCode="General">
                  <c:v>70.0</c:v>
                </c:pt>
                <c:pt idx="273" formatCode="General">
                  <c:v>80.0</c:v>
                </c:pt>
                <c:pt idx="274" formatCode="General">
                  <c:v>90.0</c:v>
                </c:pt>
                <c:pt idx="275" formatCode="General">
                  <c:v>100.0</c:v>
                </c:pt>
                <c:pt idx="276" formatCode="General">
                  <c:v>110.0</c:v>
                </c:pt>
                <c:pt idx="277" formatCode="General">
                  <c:v>127.0</c:v>
                </c:pt>
                <c:pt idx="278" formatCode="General">
                  <c:v>145.0</c:v>
                </c:pt>
                <c:pt idx="279" formatCode="General">
                  <c:v>164.0</c:v>
                </c:pt>
                <c:pt idx="280" formatCode="General">
                  <c:v>180.0</c:v>
                </c:pt>
                <c:pt idx="281" formatCode="General">
                  <c:v>202.0</c:v>
                </c:pt>
                <c:pt idx="282" formatCode="General">
                  <c:v>227.0</c:v>
                </c:pt>
                <c:pt idx="283" formatCode="General">
                  <c:v>255.0</c:v>
                </c:pt>
                <c:pt idx="284" formatCode="General">
                  <c:v>300.0</c:v>
                </c:pt>
                <c:pt idx="285" formatCode="General">
                  <c:v>334.0</c:v>
                </c:pt>
                <c:pt idx="286" formatCode="General">
                  <c:v>400.0</c:v>
                </c:pt>
                <c:pt idx="287" formatCode="General">
                  <c:v>675.0</c:v>
                </c:pt>
              </c:numCache>
            </c:numRef>
          </c:xVal>
          <c:yVal>
            <c:numRef>
              <c:f>'Data Old'!$D$5:$D$292</c:f>
              <c:numCache>
                <c:formatCode>#,##0</c:formatCode>
                <c:ptCount val="288"/>
                <c:pt idx="0">
                  <c:v>1.8089887E7</c:v>
                </c:pt>
                <c:pt idx="1">
                  <c:v>1.9179345E7</c:v>
                </c:pt>
                <c:pt idx="2">
                  <c:v>1.7670782E7</c:v>
                </c:pt>
                <c:pt idx="3">
                  <c:v>2.0291902E7</c:v>
                </c:pt>
                <c:pt idx="4">
                  <c:v>2.2139326E7</c:v>
                </c:pt>
                <c:pt idx="5">
                  <c:v>2.5672662E7</c:v>
                </c:pt>
                <c:pt idx="6">
                  <c:v>2.6601158E7</c:v>
                </c:pt>
                <c:pt idx="7">
                  <c:v>3.2117305E7</c:v>
                </c:pt>
                <c:pt idx="8">
                  <c:v>3.8955958E7</c:v>
                </c:pt>
                <c:pt idx="9">
                  <c:v>4.6814428E7</c:v>
                </c:pt>
                <c:pt idx="10">
                  <c:v>9.0135085E7</c:v>
                </c:pt>
                <c:pt idx="11">
                  <c:v>2.32268274E8</c:v>
                </c:pt>
                <c:pt idx="12">
                  <c:v>1.6459483E7</c:v>
                </c:pt>
                <c:pt idx="13">
                  <c:v>1.824516E7</c:v>
                </c:pt>
                <c:pt idx="14">
                  <c:v>1.4702362E7</c:v>
                </c:pt>
                <c:pt idx="15">
                  <c:v>1.7234496E7</c:v>
                </c:pt>
                <c:pt idx="16">
                  <c:v>1.56782E7</c:v>
                </c:pt>
                <c:pt idx="17">
                  <c:v>1.8281058E7</c:v>
                </c:pt>
                <c:pt idx="18">
                  <c:v>1.6431347E7</c:v>
                </c:pt>
                <c:pt idx="19">
                  <c:v>1.9156543E7</c:v>
                </c:pt>
                <c:pt idx="20">
                  <c:v>1.9604424E7</c:v>
                </c:pt>
                <c:pt idx="21">
                  <c:v>2.2740644E7</c:v>
                </c:pt>
                <c:pt idx="22">
                  <c:v>1.385011E7</c:v>
                </c:pt>
                <c:pt idx="23">
                  <c:v>1.5902896E7</c:v>
                </c:pt>
                <c:pt idx="24">
                  <c:v>1.4927436E7</c:v>
                </c:pt>
                <c:pt idx="25">
                  <c:v>1.5864688E7</c:v>
                </c:pt>
                <c:pt idx="26">
                  <c:v>1.571767E7</c:v>
                </c:pt>
                <c:pt idx="27">
                  <c:v>1.8655734E7</c:v>
                </c:pt>
                <c:pt idx="28">
                  <c:v>1.9846437E7</c:v>
                </c:pt>
                <c:pt idx="29">
                  <c:v>2.3872913E7</c:v>
                </c:pt>
                <c:pt idx="30">
                  <c:v>2.469951E7</c:v>
                </c:pt>
                <c:pt idx="31">
                  <c:v>3.1682657E7</c:v>
                </c:pt>
                <c:pt idx="32">
                  <c:v>4.1007391E7</c:v>
                </c:pt>
                <c:pt idx="33">
                  <c:v>5.909052E7</c:v>
                </c:pt>
                <c:pt idx="34">
                  <c:v>1.35504655E8</c:v>
                </c:pt>
                <c:pt idx="35">
                  <c:v>1.6223299E7</c:v>
                </c:pt>
                <c:pt idx="36">
                  <c:v>1.5689898E7</c:v>
                </c:pt>
                <c:pt idx="37">
                  <c:v>1.807485E7</c:v>
                </c:pt>
                <c:pt idx="38">
                  <c:v>1.7137314E7</c:v>
                </c:pt>
                <c:pt idx="39">
                  <c:v>2.0251884E7</c:v>
                </c:pt>
                <c:pt idx="40">
                  <c:v>2.1578885E7</c:v>
                </c:pt>
                <c:pt idx="41">
                  <c:v>2.6073438E7</c:v>
                </c:pt>
                <c:pt idx="42">
                  <c:v>2.5082127E7</c:v>
                </c:pt>
                <c:pt idx="43">
                  <c:v>3.3368027E7</c:v>
                </c:pt>
                <c:pt idx="44">
                  <c:v>3.6842502E7</c:v>
                </c:pt>
                <c:pt idx="45">
                  <c:v>5.0688563E7</c:v>
                </c:pt>
                <c:pt idx="46">
                  <c:v>9.1386746E7</c:v>
                </c:pt>
                <c:pt idx="47">
                  <c:v>1.614802E7</c:v>
                </c:pt>
                <c:pt idx="48">
                  <c:v>1.5122369E7</c:v>
                </c:pt>
                <c:pt idx="49">
                  <c:v>1.6961943E7</c:v>
                </c:pt>
                <c:pt idx="50">
                  <c:v>1.596559E7</c:v>
                </c:pt>
                <c:pt idx="51">
                  <c:v>1.8374569E7</c:v>
                </c:pt>
                <c:pt idx="52">
                  <c:v>1.9527491E7</c:v>
                </c:pt>
                <c:pt idx="53">
                  <c:v>2.2387616E7</c:v>
                </c:pt>
                <c:pt idx="54">
                  <c:v>2.2678841E7</c:v>
                </c:pt>
                <c:pt idx="55">
                  <c:v>2.6044953E7</c:v>
                </c:pt>
                <c:pt idx="56">
                  <c:v>2.9254344E7</c:v>
                </c:pt>
                <c:pt idx="57">
                  <c:v>1.5901274E7</c:v>
                </c:pt>
                <c:pt idx="58">
                  <c:v>1.3915497E7</c:v>
                </c:pt>
                <c:pt idx="59">
                  <c:v>1.6214773E7</c:v>
                </c:pt>
                <c:pt idx="60">
                  <c:v>1.488962E7</c:v>
                </c:pt>
                <c:pt idx="61">
                  <c:v>1.6926851E7</c:v>
                </c:pt>
                <c:pt idx="62">
                  <c:v>1.733939E7</c:v>
                </c:pt>
                <c:pt idx="63">
                  <c:v>2.0123994E7</c:v>
                </c:pt>
                <c:pt idx="64">
                  <c:v>1.2967362E7</c:v>
                </c:pt>
                <c:pt idx="65">
                  <c:v>1.4591441E7</c:v>
                </c:pt>
                <c:pt idx="66">
                  <c:v>1.4091491E7</c:v>
                </c:pt>
                <c:pt idx="67">
                  <c:v>1.4346539E7</c:v>
                </c:pt>
                <c:pt idx="68">
                  <c:v>1.472209E7</c:v>
                </c:pt>
                <c:pt idx="69">
                  <c:v>1.7944664E7</c:v>
                </c:pt>
                <c:pt idx="70">
                  <c:v>1.8409451E7</c:v>
                </c:pt>
                <c:pt idx="71">
                  <c:v>1.7513605E7</c:v>
                </c:pt>
                <c:pt idx="72">
                  <c:v>1.6700723E7</c:v>
                </c:pt>
                <c:pt idx="73">
                  <c:v>1.4493441E7</c:v>
                </c:pt>
                <c:pt idx="74">
                  <c:v>1.3644833E7</c:v>
                </c:pt>
                <c:pt idx="75">
                  <c:v>1.3149099E7</c:v>
                </c:pt>
                <c:pt idx="76">
                  <c:v>1.2560815E7</c:v>
                </c:pt>
                <c:pt idx="77">
                  <c:v>1.3872545E7</c:v>
                </c:pt>
                <c:pt idx="78">
                  <c:v>1.2880837E7</c:v>
                </c:pt>
                <c:pt idx="79">
                  <c:v>1.4808462E7</c:v>
                </c:pt>
                <c:pt idx="80">
                  <c:v>1.4727225E7</c:v>
                </c:pt>
                <c:pt idx="81">
                  <c:v>1.7851712E7</c:v>
                </c:pt>
                <c:pt idx="82">
                  <c:v>1.6357315E7</c:v>
                </c:pt>
                <c:pt idx="83">
                  <c:v>1.9698338E7</c:v>
                </c:pt>
                <c:pt idx="84">
                  <c:v>1.9128704E7</c:v>
                </c:pt>
                <c:pt idx="85">
                  <c:v>2.4531208E7</c:v>
                </c:pt>
                <c:pt idx="86">
                  <c:v>2.4755321E7</c:v>
                </c:pt>
                <c:pt idx="87">
                  <c:v>3.0832715E7</c:v>
                </c:pt>
                <c:pt idx="88">
                  <c:v>3.3624954E7</c:v>
                </c:pt>
                <c:pt idx="89">
                  <c:v>4.2251267E7</c:v>
                </c:pt>
                <c:pt idx="90">
                  <c:v>9.1515511E7</c:v>
                </c:pt>
                <c:pt idx="91">
                  <c:v>1.4039106E7</c:v>
                </c:pt>
                <c:pt idx="92">
                  <c:v>1.3003422E7</c:v>
                </c:pt>
                <c:pt idx="93">
                  <c:v>1.5373908E7</c:v>
                </c:pt>
                <c:pt idx="94">
                  <c:v>1.2794138E7</c:v>
                </c:pt>
                <c:pt idx="95">
                  <c:v>1.4407002E7</c:v>
                </c:pt>
                <c:pt idx="96">
                  <c:v>1.3232222E7</c:v>
                </c:pt>
                <c:pt idx="97">
                  <c:v>1.5271188E7</c:v>
                </c:pt>
                <c:pt idx="98">
                  <c:v>1.4815237E7</c:v>
                </c:pt>
                <c:pt idx="99">
                  <c:v>1.6032428E7</c:v>
                </c:pt>
                <c:pt idx="100">
                  <c:v>1.2123832E7</c:v>
                </c:pt>
                <c:pt idx="101">
                  <c:v>1.3786836E7</c:v>
                </c:pt>
                <c:pt idx="102">
                  <c:v>1.3226508E7</c:v>
                </c:pt>
                <c:pt idx="103">
                  <c:v>1.4941886E7</c:v>
                </c:pt>
                <c:pt idx="104">
                  <c:v>1.4001977E7</c:v>
                </c:pt>
                <c:pt idx="105">
                  <c:v>1.5993806E7</c:v>
                </c:pt>
                <c:pt idx="106">
                  <c:v>1.6547603E7</c:v>
                </c:pt>
                <c:pt idx="107">
                  <c:v>1.8696234E7</c:v>
                </c:pt>
                <c:pt idx="108">
                  <c:v>1.8373551E7</c:v>
                </c:pt>
                <c:pt idx="109">
                  <c:v>1.3008494E7</c:v>
                </c:pt>
                <c:pt idx="110">
                  <c:v>1.1555819E7</c:v>
                </c:pt>
                <c:pt idx="111">
                  <c:v>1.3471275E7</c:v>
                </c:pt>
                <c:pt idx="112">
                  <c:v>1.2344242E7</c:v>
                </c:pt>
                <c:pt idx="113">
                  <c:v>1.3815781E7</c:v>
                </c:pt>
                <c:pt idx="114">
                  <c:v>1.2741835E7</c:v>
                </c:pt>
                <c:pt idx="115">
                  <c:v>1.5654103E7</c:v>
                </c:pt>
                <c:pt idx="116">
                  <c:v>1.5012965E7</c:v>
                </c:pt>
                <c:pt idx="117">
                  <c:v>1.7929491E7</c:v>
                </c:pt>
                <c:pt idx="118">
                  <c:v>1.7588282E7</c:v>
                </c:pt>
                <c:pt idx="119">
                  <c:v>2.1652744E7</c:v>
                </c:pt>
                <c:pt idx="120">
                  <c:v>2.3354288E7</c:v>
                </c:pt>
                <c:pt idx="121">
                  <c:v>2.8625977E7</c:v>
                </c:pt>
                <c:pt idx="122">
                  <c:v>3.2643579E7</c:v>
                </c:pt>
                <c:pt idx="123">
                  <c:v>1.3568008E7</c:v>
                </c:pt>
                <c:pt idx="124">
                  <c:v>1.1942236E7</c:v>
                </c:pt>
                <c:pt idx="125">
                  <c:v>1.3505151E7</c:v>
                </c:pt>
                <c:pt idx="126">
                  <c:v>1.2780588E7</c:v>
                </c:pt>
                <c:pt idx="127">
                  <c:v>1.4325992E7</c:v>
                </c:pt>
                <c:pt idx="128">
                  <c:v>1.4203717E7</c:v>
                </c:pt>
                <c:pt idx="129">
                  <c:v>1.6739701E7</c:v>
                </c:pt>
                <c:pt idx="130">
                  <c:v>1.7572074E7</c:v>
                </c:pt>
                <c:pt idx="131">
                  <c:v>1.2735954E7</c:v>
                </c:pt>
                <c:pt idx="132">
                  <c:v>1.1810733E7</c:v>
                </c:pt>
                <c:pt idx="133">
                  <c:v>1.3338105E7</c:v>
                </c:pt>
                <c:pt idx="134">
                  <c:v>1.0913114E7</c:v>
                </c:pt>
                <c:pt idx="135">
                  <c:v>1.2465267E7</c:v>
                </c:pt>
                <c:pt idx="136">
                  <c:v>1.1469502E7</c:v>
                </c:pt>
                <c:pt idx="137">
                  <c:v>1.3686525E7</c:v>
                </c:pt>
                <c:pt idx="138">
                  <c:v>1.2736046E7</c:v>
                </c:pt>
                <c:pt idx="139">
                  <c:v>1.4268477E7</c:v>
                </c:pt>
                <c:pt idx="140">
                  <c:v>1.0604871E7</c:v>
                </c:pt>
                <c:pt idx="141">
                  <c:v>1.2071789E7</c:v>
                </c:pt>
                <c:pt idx="142">
                  <c:v>1.0970284E7</c:v>
                </c:pt>
                <c:pt idx="143">
                  <c:v>1.2655777E7</c:v>
                </c:pt>
                <c:pt idx="144">
                  <c:v>1.2194186E7</c:v>
                </c:pt>
                <c:pt idx="145">
                  <c:v>1.4423727E7</c:v>
                </c:pt>
                <c:pt idx="146">
                  <c:v>1.5356358E7</c:v>
                </c:pt>
                <c:pt idx="147">
                  <c:v>1.7463572E7</c:v>
                </c:pt>
                <c:pt idx="148">
                  <c:v>1.7477359E7</c:v>
                </c:pt>
                <c:pt idx="149">
                  <c:v>1.9944525E7</c:v>
                </c:pt>
                <c:pt idx="150">
                  <c:v>2.1035274E7</c:v>
                </c:pt>
                <c:pt idx="151">
                  <c:v>2.5254584E7</c:v>
                </c:pt>
                <c:pt idx="152">
                  <c:v>3.0037318E7</c:v>
                </c:pt>
                <c:pt idx="153">
                  <c:v>1.2650314E7</c:v>
                </c:pt>
                <c:pt idx="154">
                  <c:v>1.1576059E7</c:v>
                </c:pt>
                <c:pt idx="155">
                  <c:v>1.2949459E7</c:v>
                </c:pt>
                <c:pt idx="156">
                  <c:v>1.1876086E7</c:v>
                </c:pt>
                <c:pt idx="157">
                  <c:v>1.3347259E7</c:v>
                </c:pt>
                <c:pt idx="158">
                  <c:v>1.2470347E7</c:v>
                </c:pt>
                <c:pt idx="159">
                  <c:v>1.5815395E7</c:v>
                </c:pt>
                <c:pt idx="160">
                  <c:v>1.5213249E7</c:v>
                </c:pt>
                <c:pt idx="161">
                  <c:v>1.716048E7</c:v>
                </c:pt>
                <c:pt idx="162">
                  <c:v>1.6819403E7</c:v>
                </c:pt>
                <c:pt idx="163">
                  <c:v>1.9155112E7</c:v>
                </c:pt>
                <c:pt idx="164">
                  <c:v>2.0093479E7</c:v>
                </c:pt>
                <c:pt idx="165">
                  <c:v>2.3930435E7</c:v>
                </c:pt>
                <c:pt idx="166">
                  <c:v>1.1311072E7</c:v>
                </c:pt>
                <c:pt idx="167">
                  <c:v>1.2614886E7</c:v>
                </c:pt>
                <c:pt idx="168">
                  <c:v>1.1311525E7</c:v>
                </c:pt>
                <c:pt idx="169">
                  <c:v>1.3115343E7</c:v>
                </c:pt>
                <c:pt idx="170">
                  <c:v>1.2798541E7</c:v>
                </c:pt>
                <c:pt idx="171">
                  <c:v>1.2785563E7</c:v>
                </c:pt>
                <c:pt idx="172">
                  <c:v>1.0594658E7</c:v>
                </c:pt>
                <c:pt idx="173">
                  <c:v>1.1913125E7</c:v>
                </c:pt>
                <c:pt idx="174">
                  <c:v>1.0970186E7</c:v>
                </c:pt>
                <c:pt idx="175">
                  <c:v>1.2728976E7</c:v>
                </c:pt>
                <c:pt idx="176">
                  <c:v>1.1662912E7</c:v>
                </c:pt>
                <c:pt idx="177">
                  <c:v>1.3414715E7</c:v>
                </c:pt>
                <c:pt idx="178">
                  <c:v>1.6940413E7</c:v>
                </c:pt>
                <c:pt idx="179">
                  <c:v>1.4046942E7</c:v>
                </c:pt>
                <c:pt idx="180">
                  <c:v>1.7571695E7</c:v>
                </c:pt>
                <c:pt idx="181">
                  <c:v>1.6012307E7</c:v>
                </c:pt>
                <c:pt idx="182">
                  <c:v>1.6048021E7</c:v>
                </c:pt>
                <c:pt idx="183">
                  <c:v>1.8201593E7</c:v>
                </c:pt>
                <c:pt idx="184">
                  <c:v>1.8120895E7</c:v>
                </c:pt>
                <c:pt idx="185">
                  <c:v>2.1495368E7</c:v>
                </c:pt>
                <c:pt idx="186">
                  <c:v>2.3737012E7</c:v>
                </c:pt>
                <c:pt idx="187">
                  <c:v>2.770633E7</c:v>
                </c:pt>
                <c:pt idx="188">
                  <c:v>2.8986142E7</c:v>
                </c:pt>
                <c:pt idx="189">
                  <c:v>3.6642648E7</c:v>
                </c:pt>
                <c:pt idx="190">
                  <c:v>4.8380005E7</c:v>
                </c:pt>
                <c:pt idx="191">
                  <c:v>7.3133684E7</c:v>
                </c:pt>
                <c:pt idx="192">
                  <c:v>1.89525246E8</c:v>
                </c:pt>
                <c:pt idx="193">
                  <c:v>1.4505807E7</c:v>
                </c:pt>
                <c:pt idx="194">
                  <c:v>1.2375218E7</c:v>
                </c:pt>
                <c:pt idx="195">
                  <c:v>1.3882374E7</c:v>
                </c:pt>
                <c:pt idx="196">
                  <c:v>1.335095E7</c:v>
                </c:pt>
                <c:pt idx="197">
                  <c:v>1.4984034E7</c:v>
                </c:pt>
                <c:pt idx="198">
                  <c:v>1.5069326E7</c:v>
                </c:pt>
                <c:pt idx="199">
                  <c:v>1.7732008E7</c:v>
                </c:pt>
                <c:pt idx="200">
                  <c:v>1.7288254E7</c:v>
                </c:pt>
                <c:pt idx="201">
                  <c:v>1.9601802E7</c:v>
                </c:pt>
                <c:pt idx="202">
                  <c:v>1.2187191E7</c:v>
                </c:pt>
                <c:pt idx="203">
                  <c:v>1.336836E7</c:v>
                </c:pt>
                <c:pt idx="204">
                  <c:v>1.1479151E7</c:v>
                </c:pt>
                <c:pt idx="205">
                  <c:v>1.2870492E7</c:v>
                </c:pt>
                <c:pt idx="206">
                  <c:v>1.22517E7</c:v>
                </c:pt>
                <c:pt idx="207">
                  <c:v>1.401271E7</c:v>
                </c:pt>
                <c:pt idx="208">
                  <c:v>1.2773508E7</c:v>
                </c:pt>
                <c:pt idx="209">
                  <c:v>1.4393847E7</c:v>
                </c:pt>
                <c:pt idx="210">
                  <c:v>1.1236744E7</c:v>
                </c:pt>
                <c:pt idx="211">
                  <c:v>1.2626737E7</c:v>
                </c:pt>
                <c:pt idx="212">
                  <c:v>1.0840277E7</c:v>
                </c:pt>
                <c:pt idx="213">
                  <c:v>1.2322402E7</c:v>
                </c:pt>
                <c:pt idx="214">
                  <c:v>1.128252E7</c:v>
                </c:pt>
                <c:pt idx="215">
                  <c:v>1.3288775E7</c:v>
                </c:pt>
                <c:pt idx="216">
                  <c:v>1.2160116E7</c:v>
                </c:pt>
                <c:pt idx="217">
                  <c:v>1.3791741E7</c:v>
                </c:pt>
                <c:pt idx="218">
                  <c:v>1.3951918E7</c:v>
                </c:pt>
                <c:pt idx="219">
                  <c:v>1.5746389E7</c:v>
                </c:pt>
                <c:pt idx="220">
                  <c:v>1.5298914E7</c:v>
                </c:pt>
                <c:pt idx="221">
                  <c:v>1.7583473E7</c:v>
                </c:pt>
                <c:pt idx="222">
                  <c:v>1.6542083E7</c:v>
                </c:pt>
                <c:pt idx="223">
                  <c:v>1.95853E7</c:v>
                </c:pt>
                <c:pt idx="224">
                  <c:v>1.9928018E7</c:v>
                </c:pt>
                <c:pt idx="225">
                  <c:v>1.2547408E7</c:v>
                </c:pt>
                <c:pt idx="226">
                  <c:v>1.1196995E7</c:v>
                </c:pt>
                <c:pt idx="227">
                  <c:v>1.2602085E7</c:v>
                </c:pt>
                <c:pt idx="228">
                  <c:v>1.1771172E7</c:v>
                </c:pt>
                <c:pt idx="229">
                  <c:v>1.3371246E7</c:v>
                </c:pt>
                <c:pt idx="230">
                  <c:v>1.0430158E7</c:v>
                </c:pt>
                <c:pt idx="231">
                  <c:v>1.1750196E7</c:v>
                </c:pt>
                <c:pt idx="232">
                  <c:v>1.0987919E7</c:v>
                </c:pt>
                <c:pt idx="233">
                  <c:v>1.2236284E7</c:v>
                </c:pt>
                <c:pt idx="234">
                  <c:v>1.0283048E7</c:v>
                </c:pt>
                <c:pt idx="235">
                  <c:v>1.1568109E7</c:v>
                </c:pt>
                <c:pt idx="236">
                  <c:v>1.0621641E7</c:v>
                </c:pt>
                <c:pt idx="237">
                  <c:v>1.203216E7</c:v>
                </c:pt>
                <c:pt idx="238">
                  <c:v>1.1233613E7</c:v>
                </c:pt>
                <c:pt idx="239">
                  <c:v>1.3179129E7</c:v>
                </c:pt>
                <c:pt idx="240">
                  <c:v>1.4035061E7</c:v>
                </c:pt>
                <c:pt idx="241">
                  <c:v>1.5950761E7</c:v>
                </c:pt>
                <c:pt idx="242">
                  <c:v>1.05291E7</c:v>
                </c:pt>
                <c:pt idx="243">
                  <c:v>1.1844767E7</c:v>
                </c:pt>
                <c:pt idx="244">
                  <c:v>1.1116078E7</c:v>
                </c:pt>
                <c:pt idx="245">
                  <c:v>1.272141E7</c:v>
                </c:pt>
                <c:pt idx="246">
                  <c:v>1.1871417E7</c:v>
                </c:pt>
                <c:pt idx="247">
                  <c:v>1.3566294E7</c:v>
                </c:pt>
                <c:pt idx="248">
                  <c:v>1.4313691E7</c:v>
                </c:pt>
                <c:pt idx="249">
                  <c:v>1.5767859E7</c:v>
                </c:pt>
                <c:pt idx="250">
                  <c:v>1.5369214E7</c:v>
                </c:pt>
                <c:pt idx="251">
                  <c:v>1.7282243E7</c:v>
                </c:pt>
                <c:pt idx="252">
                  <c:v>1.6247334E7</c:v>
                </c:pt>
                <c:pt idx="253">
                  <c:v>1.9085819E7</c:v>
                </c:pt>
                <c:pt idx="254">
                  <c:v>2.0263813E7</c:v>
                </c:pt>
                <c:pt idx="255">
                  <c:v>2.5341001E7</c:v>
                </c:pt>
                <c:pt idx="256">
                  <c:v>2.862708E7</c:v>
                </c:pt>
                <c:pt idx="257">
                  <c:v>3.2078059E7</c:v>
                </c:pt>
                <c:pt idx="258">
                  <c:v>4.989245E7</c:v>
                </c:pt>
                <c:pt idx="259">
                  <c:v>1.2446512E7</c:v>
                </c:pt>
                <c:pt idx="260">
                  <c:v>1.0575956E7</c:v>
                </c:pt>
                <c:pt idx="261">
                  <c:v>1.2299521E7</c:v>
                </c:pt>
                <c:pt idx="262">
                  <c:v>1.1609552E7</c:v>
                </c:pt>
                <c:pt idx="263">
                  <c:v>1.3127663E7</c:v>
                </c:pt>
                <c:pt idx="264">
                  <c:v>1.2447514E7</c:v>
                </c:pt>
                <c:pt idx="265">
                  <c:v>1.5135163E7</c:v>
                </c:pt>
                <c:pt idx="266">
                  <c:v>1.3971088E7</c:v>
                </c:pt>
                <c:pt idx="267">
                  <c:v>1.6375707E7</c:v>
                </c:pt>
                <c:pt idx="268">
                  <c:v>1.6162381E7</c:v>
                </c:pt>
                <c:pt idx="269">
                  <c:v>1.1950141E7</c:v>
                </c:pt>
                <c:pt idx="270">
                  <c:v>1.0412708E7</c:v>
                </c:pt>
                <c:pt idx="271">
                  <c:v>1.2115901E7</c:v>
                </c:pt>
                <c:pt idx="272">
                  <c:v>1.1037922E7</c:v>
                </c:pt>
                <c:pt idx="273">
                  <c:v>1.2548762E7</c:v>
                </c:pt>
                <c:pt idx="274">
                  <c:v>1.3043517E7</c:v>
                </c:pt>
                <c:pt idx="275">
                  <c:v>1.3485578E7</c:v>
                </c:pt>
                <c:pt idx="276">
                  <c:v>1.4393507E7</c:v>
                </c:pt>
                <c:pt idx="277">
                  <c:v>1.6347011E7</c:v>
                </c:pt>
                <c:pt idx="278">
                  <c:v>1.6311081E7</c:v>
                </c:pt>
                <c:pt idx="279">
                  <c:v>1.833127E7</c:v>
                </c:pt>
                <c:pt idx="280">
                  <c:v>1.8478518E7</c:v>
                </c:pt>
                <c:pt idx="281">
                  <c:v>2.3397197E7</c:v>
                </c:pt>
                <c:pt idx="282">
                  <c:v>2.7159629E7</c:v>
                </c:pt>
                <c:pt idx="283">
                  <c:v>2.6048662E7</c:v>
                </c:pt>
                <c:pt idx="284">
                  <c:v>4.0928656E7</c:v>
                </c:pt>
                <c:pt idx="285">
                  <c:v>5.4128602E7</c:v>
                </c:pt>
                <c:pt idx="286">
                  <c:v>1.7614363E8</c:v>
                </c:pt>
                <c:pt idx="287">
                  <c:v>4.40321172E8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360872"/>
        <c:axId val="-2132592584"/>
      </c:scatterChart>
      <c:valAx>
        <c:axId val="-2132360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Estimated</a:t>
                </a:r>
                <a:r>
                  <a:rPr lang="en-US" baseline="0"/>
                  <a:t> Jackpot ($ in millions)</a:t>
                </a:r>
                <a:endParaRPr lang="en-US"/>
              </a:p>
            </c:rich>
          </c:tx>
          <c:layout/>
          <c:overlay val="0"/>
        </c:title>
        <c:numFmt formatCode="&quot;$&quot;#,##0;[Red]\-&quot;$&quot;#,##0" sourceLinked="1"/>
        <c:majorTickMark val="out"/>
        <c:minorTickMark val="none"/>
        <c:tickLblPos val="nextTo"/>
        <c:crossAx val="-2132592584"/>
        <c:crosses val="autoZero"/>
        <c:crossBetween val="midCat"/>
      </c:valAx>
      <c:valAx>
        <c:axId val="-21325925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Tickets Sold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-2132360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Expected value given jackpot amount (Before 10/07/2015)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Data!$J$4</c:f>
              <c:strCache>
                <c:ptCount val="1"/>
                <c:pt idx="0">
                  <c:v>Expected Value with x^3 model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0855529321388628"/>
                  <c:y val="0.28392267203012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Data!$F$5:$F$264</c:f>
              <c:numCache>
                <c:formatCode>"$"#,##0;[Red]\-"$"#,##0</c:formatCode>
                <c:ptCount val="260"/>
                <c:pt idx="0">
                  <c:v>60.0</c:v>
                </c:pt>
                <c:pt idx="1">
                  <c:v>70.0</c:v>
                </c:pt>
                <c:pt idx="2">
                  <c:v>80.0</c:v>
                </c:pt>
                <c:pt idx="3">
                  <c:v>95.0</c:v>
                </c:pt>
                <c:pt idx="4">
                  <c:v>116.0</c:v>
                </c:pt>
                <c:pt idx="5">
                  <c:v>140.0</c:v>
                </c:pt>
                <c:pt idx="6">
                  <c:v>165.0</c:v>
                </c:pt>
                <c:pt idx="7">
                  <c:v>191.0</c:v>
                </c:pt>
                <c:pt idx="8">
                  <c:v>222.0</c:v>
                </c:pt>
                <c:pt idx="9">
                  <c:v>270.0</c:v>
                </c:pt>
                <c:pt idx="10">
                  <c:v>350.0</c:v>
                </c:pt>
                <c:pt idx="11">
                  <c:v>590.5</c:v>
                </c:pt>
                <c:pt idx="12">
                  <c:v>40.0</c:v>
                </c:pt>
                <c:pt idx="13">
                  <c:v>50.0</c:v>
                </c:pt>
                <c:pt idx="14">
                  <c:v>40.0</c:v>
                </c:pt>
                <c:pt idx="15">
                  <c:v>40.0</c:v>
                </c:pt>
                <c:pt idx="16">
                  <c:v>50.0</c:v>
                </c:pt>
                <c:pt idx="17">
                  <c:v>60.0</c:v>
                </c:pt>
                <c:pt idx="18">
                  <c:v>70.0</c:v>
                </c:pt>
                <c:pt idx="19">
                  <c:v>85.0</c:v>
                </c:pt>
                <c:pt idx="20">
                  <c:v>105.0</c:v>
                </c:pt>
                <c:pt idx="21">
                  <c:v>127.0</c:v>
                </c:pt>
                <c:pt idx="22">
                  <c:v>40.0</c:v>
                </c:pt>
                <c:pt idx="23">
                  <c:v>50.0</c:v>
                </c:pt>
                <c:pt idx="24">
                  <c:v>60.0</c:v>
                </c:pt>
                <c:pt idx="25">
                  <c:v>70.0</c:v>
                </c:pt>
                <c:pt idx="26">
                  <c:v>80.0</c:v>
                </c:pt>
                <c:pt idx="27">
                  <c:v>94.0</c:v>
                </c:pt>
                <c:pt idx="28">
                  <c:v>116.0</c:v>
                </c:pt>
                <c:pt idx="29">
                  <c:v>141.0</c:v>
                </c:pt>
                <c:pt idx="30">
                  <c:v>166.0</c:v>
                </c:pt>
                <c:pt idx="31">
                  <c:v>196.0</c:v>
                </c:pt>
                <c:pt idx="32">
                  <c:v>235.0</c:v>
                </c:pt>
                <c:pt idx="33">
                  <c:v>300.0</c:v>
                </c:pt>
                <c:pt idx="34">
                  <c:v>425.0</c:v>
                </c:pt>
                <c:pt idx="35">
                  <c:v>40.0</c:v>
                </c:pt>
                <c:pt idx="36">
                  <c:v>50.0</c:v>
                </c:pt>
                <c:pt idx="37">
                  <c:v>60.0</c:v>
                </c:pt>
                <c:pt idx="38">
                  <c:v>70.0</c:v>
                </c:pt>
                <c:pt idx="39">
                  <c:v>92.0</c:v>
                </c:pt>
                <c:pt idx="40">
                  <c:v>116.0</c:v>
                </c:pt>
                <c:pt idx="41">
                  <c:v>142.0</c:v>
                </c:pt>
                <c:pt idx="42">
                  <c:v>169.0</c:v>
                </c:pt>
                <c:pt idx="43">
                  <c:v>203.0</c:v>
                </c:pt>
                <c:pt idx="44">
                  <c:v>245.0</c:v>
                </c:pt>
                <c:pt idx="45">
                  <c:v>317.0</c:v>
                </c:pt>
                <c:pt idx="46">
                  <c:v>400.0</c:v>
                </c:pt>
                <c:pt idx="47">
                  <c:v>40.0</c:v>
                </c:pt>
                <c:pt idx="48">
                  <c:v>50.0</c:v>
                </c:pt>
                <c:pt idx="49">
                  <c:v>60.0</c:v>
                </c:pt>
                <c:pt idx="50">
                  <c:v>70.0</c:v>
                </c:pt>
                <c:pt idx="51">
                  <c:v>86.0</c:v>
                </c:pt>
                <c:pt idx="52">
                  <c:v>108.0</c:v>
                </c:pt>
                <c:pt idx="53">
                  <c:v>133.0</c:v>
                </c:pt>
                <c:pt idx="54">
                  <c:v>156.0</c:v>
                </c:pt>
                <c:pt idx="55">
                  <c:v>186.0</c:v>
                </c:pt>
                <c:pt idx="56">
                  <c:v>216.0</c:v>
                </c:pt>
                <c:pt idx="57">
                  <c:v>40.0</c:v>
                </c:pt>
                <c:pt idx="58">
                  <c:v>50.0</c:v>
                </c:pt>
                <c:pt idx="59">
                  <c:v>60.0</c:v>
                </c:pt>
                <c:pt idx="60">
                  <c:v>70.0</c:v>
                </c:pt>
                <c:pt idx="61">
                  <c:v>87.0</c:v>
                </c:pt>
                <c:pt idx="62">
                  <c:v>110.0</c:v>
                </c:pt>
                <c:pt idx="63">
                  <c:v>130.0</c:v>
                </c:pt>
                <c:pt idx="64">
                  <c:v>40.0</c:v>
                </c:pt>
                <c:pt idx="65">
                  <c:v>50.0</c:v>
                </c:pt>
                <c:pt idx="66">
                  <c:v>60.0</c:v>
                </c:pt>
                <c:pt idx="67">
                  <c:v>70.0</c:v>
                </c:pt>
                <c:pt idx="68">
                  <c:v>81.0</c:v>
                </c:pt>
                <c:pt idx="69">
                  <c:v>100.0</c:v>
                </c:pt>
                <c:pt idx="70">
                  <c:v>122.0</c:v>
                </c:pt>
                <c:pt idx="71">
                  <c:v>40.0</c:v>
                </c:pt>
                <c:pt idx="72">
                  <c:v>50.0</c:v>
                </c:pt>
                <c:pt idx="73">
                  <c:v>60.0</c:v>
                </c:pt>
                <c:pt idx="74">
                  <c:v>74.0</c:v>
                </c:pt>
                <c:pt idx="75">
                  <c:v>40.0</c:v>
                </c:pt>
                <c:pt idx="76">
                  <c:v>50.0</c:v>
                </c:pt>
                <c:pt idx="77">
                  <c:v>60.0</c:v>
                </c:pt>
                <c:pt idx="78">
                  <c:v>70.0</c:v>
                </c:pt>
                <c:pt idx="79">
                  <c:v>80.0</c:v>
                </c:pt>
                <c:pt idx="80">
                  <c:v>93.0</c:v>
                </c:pt>
                <c:pt idx="81">
                  <c:v>113.0</c:v>
                </c:pt>
                <c:pt idx="82">
                  <c:v>131.0</c:v>
                </c:pt>
                <c:pt idx="83">
                  <c:v>152.0</c:v>
                </c:pt>
                <c:pt idx="84">
                  <c:v>171.0</c:v>
                </c:pt>
                <c:pt idx="85">
                  <c:v>194.0</c:v>
                </c:pt>
                <c:pt idx="86">
                  <c:v>215.0</c:v>
                </c:pt>
                <c:pt idx="87">
                  <c:v>247.0</c:v>
                </c:pt>
                <c:pt idx="88">
                  <c:v>284.0</c:v>
                </c:pt>
                <c:pt idx="89">
                  <c:v>330.0</c:v>
                </c:pt>
                <c:pt idx="90">
                  <c:v>400.0</c:v>
                </c:pt>
                <c:pt idx="91">
                  <c:v>40.0</c:v>
                </c:pt>
                <c:pt idx="92">
                  <c:v>50.0</c:v>
                </c:pt>
                <c:pt idx="93">
                  <c:v>60.0</c:v>
                </c:pt>
                <c:pt idx="94">
                  <c:v>40.0</c:v>
                </c:pt>
                <c:pt idx="95">
                  <c:v>50.0</c:v>
                </c:pt>
                <c:pt idx="96">
                  <c:v>60.0</c:v>
                </c:pt>
                <c:pt idx="97">
                  <c:v>70.0</c:v>
                </c:pt>
                <c:pt idx="98">
                  <c:v>80.0</c:v>
                </c:pt>
                <c:pt idx="99">
                  <c:v>96.0</c:v>
                </c:pt>
                <c:pt idx="100">
                  <c:v>40.0</c:v>
                </c:pt>
                <c:pt idx="101">
                  <c:v>50.0</c:v>
                </c:pt>
                <c:pt idx="102">
                  <c:v>60.0</c:v>
                </c:pt>
                <c:pt idx="103">
                  <c:v>70.0</c:v>
                </c:pt>
                <c:pt idx="104">
                  <c:v>80.0</c:v>
                </c:pt>
                <c:pt idx="105">
                  <c:v>94.0</c:v>
                </c:pt>
                <c:pt idx="106">
                  <c:v>110.0</c:v>
                </c:pt>
                <c:pt idx="107">
                  <c:v>128.0</c:v>
                </c:pt>
                <c:pt idx="108">
                  <c:v>150.0</c:v>
                </c:pt>
                <c:pt idx="109">
                  <c:v>40.0</c:v>
                </c:pt>
                <c:pt idx="110">
                  <c:v>50.0</c:v>
                </c:pt>
                <c:pt idx="111">
                  <c:v>60.0</c:v>
                </c:pt>
                <c:pt idx="112">
                  <c:v>70.0</c:v>
                </c:pt>
                <c:pt idx="113">
                  <c:v>80.0</c:v>
                </c:pt>
                <c:pt idx="114">
                  <c:v>90.0</c:v>
                </c:pt>
                <c:pt idx="115">
                  <c:v>100.0</c:v>
                </c:pt>
                <c:pt idx="116">
                  <c:v>114.0</c:v>
                </c:pt>
                <c:pt idx="117">
                  <c:v>132.0</c:v>
                </c:pt>
                <c:pt idx="118">
                  <c:v>152.0</c:v>
                </c:pt>
                <c:pt idx="119">
                  <c:v>173.0</c:v>
                </c:pt>
                <c:pt idx="120">
                  <c:v>192.0</c:v>
                </c:pt>
                <c:pt idx="121">
                  <c:v>221.0</c:v>
                </c:pt>
                <c:pt idx="122">
                  <c:v>257.0</c:v>
                </c:pt>
                <c:pt idx="123">
                  <c:v>40.0</c:v>
                </c:pt>
                <c:pt idx="124">
                  <c:v>50.0</c:v>
                </c:pt>
                <c:pt idx="125">
                  <c:v>60.0</c:v>
                </c:pt>
                <c:pt idx="126">
                  <c:v>70.0</c:v>
                </c:pt>
                <c:pt idx="127">
                  <c:v>80.0</c:v>
                </c:pt>
                <c:pt idx="128">
                  <c:v>90.0</c:v>
                </c:pt>
                <c:pt idx="129">
                  <c:v>101.0</c:v>
                </c:pt>
                <c:pt idx="130">
                  <c:v>122.0</c:v>
                </c:pt>
                <c:pt idx="131">
                  <c:v>40.0</c:v>
                </c:pt>
                <c:pt idx="132">
                  <c:v>50.0</c:v>
                </c:pt>
                <c:pt idx="133">
                  <c:v>60.0</c:v>
                </c:pt>
                <c:pt idx="134">
                  <c:v>40.0</c:v>
                </c:pt>
                <c:pt idx="135">
                  <c:v>50.0</c:v>
                </c:pt>
                <c:pt idx="136">
                  <c:v>60.0</c:v>
                </c:pt>
                <c:pt idx="137">
                  <c:v>70.0</c:v>
                </c:pt>
                <c:pt idx="138">
                  <c:v>80.0</c:v>
                </c:pt>
                <c:pt idx="139">
                  <c:v>90.0</c:v>
                </c:pt>
                <c:pt idx="140">
                  <c:v>40.0</c:v>
                </c:pt>
                <c:pt idx="141">
                  <c:v>50.0</c:v>
                </c:pt>
                <c:pt idx="142">
                  <c:v>60.0</c:v>
                </c:pt>
                <c:pt idx="143">
                  <c:v>70.0</c:v>
                </c:pt>
                <c:pt idx="144" formatCode="General">
                  <c:v>80.0</c:v>
                </c:pt>
                <c:pt idx="145" formatCode="General">
                  <c:v>90.0</c:v>
                </c:pt>
                <c:pt idx="146" formatCode="General">
                  <c:v>100.0</c:v>
                </c:pt>
                <c:pt idx="147" formatCode="General">
                  <c:v>110.0</c:v>
                </c:pt>
                <c:pt idx="148" formatCode="General">
                  <c:v>127.0</c:v>
                </c:pt>
                <c:pt idx="149" formatCode="General">
                  <c:v>149.0</c:v>
                </c:pt>
                <c:pt idx="150" formatCode="General">
                  <c:v>171.0</c:v>
                </c:pt>
                <c:pt idx="151" formatCode="General">
                  <c:v>196.0</c:v>
                </c:pt>
                <c:pt idx="152" formatCode="General">
                  <c:v>225.0</c:v>
                </c:pt>
                <c:pt idx="153" formatCode="General">
                  <c:v>40.0</c:v>
                </c:pt>
                <c:pt idx="154" formatCode="General">
                  <c:v>50.0</c:v>
                </c:pt>
                <c:pt idx="155" formatCode="General">
                  <c:v>60.0</c:v>
                </c:pt>
                <c:pt idx="156" formatCode="General">
                  <c:v>70.0</c:v>
                </c:pt>
                <c:pt idx="157" formatCode="General">
                  <c:v>80.0</c:v>
                </c:pt>
                <c:pt idx="158" formatCode="General">
                  <c:v>90.0</c:v>
                </c:pt>
                <c:pt idx="159" formatCode="General">
                  <c:v>100.0</c:v>
                </c:pt>
                <c:pt idx="160" formatCode="General">
                  <c:v>110.0</c:v>
                </c:pt>
                <c:pt idx="161" formatCode="General">
                  <c:v>125.0</c:v>
                </c:pt>
                <c:pt idx="162" formatCode="General">
                  <c:v>142.0</c:v>
                </c:pt>
                <c:pt idx="163" formatCode="General">
                  <c:v>159.0</c:v>
                </c:pt>
                <c:pt idx="164" formatCode="General">
                  <c:v>178.0</c:v>
                </c:pt>
                <c:pt idx="165" formatCode="General">
                  <c:v>203.0</c:v>
                </c:pt>
                <c:pt idx="166" formatCode="General">
                  <c:v>40.0</c:v>
                </c:pt>
                <c:pt idx="167" formatCode="General">
                  <c:v>50.0</c:v>
                </c:pt>
                <c:pt idx="168" formatCode="General">
                  <c:v>60.0</c:v>
                </c:pt>
                <c:pt idx="169" formatCode="General">
                  <c:v>70.0</c:v>
                </c:pt>
                <c:pt idx="170" formatCode="General">
                  <c:v>80.0</c:v>
                </c:pt>
                <c:pt idx="171" formatCode="General">
                  <c:v>90.0</c:v>
                </c:pt>
                <c:pt idx="172" formatCode="General">
                  <c:v>40.0</c:v>
                </c:pt>
                <c:pt idx="173" formatCode="General">
                  <c:v>50.0</c:v>
                </c:pt>
                <c:pt idx="174" formatCode="General">
                  <c:v>60.0</c:v>
                </c:pt>
                <c:pt idx="175" formatCode="General">
                  <c:v>70.0</c:v>
                </c:pt>
                <c:pt idx="176" formatCode="General">
                  <c:v>80.0</c:v>
                </c:pt>
                <c:pt idx="177" formatCode="General">
                  <c:v>90.0</c:v>
                </c:pt>
                <c:pt idx="178" formatCode="General">
                  <c:v>100.0</c:v>
                </c:pt>
                <c:pt idx="179" formatCode="General">
                  <c:v>110.0</c:v>
                </c:pt>
                <c:pt idx="180" formatCode="General">
                  <c:v>120.0</c:v>
                </c:pt>
                <c:pt idx="181" formatCode="General">
                  <c:v>131.0</c:v>
                </c:pt>
                <c:pt idx="182" formatCode="General">
                  <c:v>146.0</c:v>
                </c:pt>
                <c:pt idx="183" formatCode="General">
                  <c:v>162.0</c:v>
                </c:pt>
                <c:pt idx="184" formatCode="General">
                  <c:v>176.0</c:v>
                </c:pt>
                <c:pt idx="185" formatCode="General">
                  <c:v>194.0</c:v>
                </c:pt>
                <c:pt idx="186" formatCode="General">
                  <c:v>208.0</c:v>
                </c:pt>
                <c:pt idx="187" formatCode="General">
                  <c:v>230.0</c:v>
                </c:pt>
                <c:pt idx="188" formatCode="General">
                  <c:v>261.0</c:v>
                </c:pt>
                <c:pt idx="189" formatCode="General">
                  <c:v>289.0</c:v>
                </c:pt>
                <c:pt idx="190" formatCode="General">
                  <c:v>317.0</c:v>
                </c:pt>
                <c:pt idx="191" formatCode="General">
                  <c:v>360.0</c:v>
                </c:pt>
                <c:pt idx="192" formatCode="General">
                  <c:v>450.0</c:v>
                </c:pt>
                <c:pt idx="193" formatCode="General">
                  <c:v>40.0</c:v>
                </c:pt>
                <c:pt idx="194" formatCode="General">
                  <c:v>50.0</c:v>
                </c:pt>
                <c:pt idx="195" formatCode="General">
                  <c:v>60.0</c:v>
                </c:pt>
                <c:pt idx="196" formatCode="General">
                  <c:v>70.0</c:v>
                </c:pt>
                <c:pt idx="197" formatCode="General">
                  <c:v>80.0</c:v>
                </c:pt>
                <c:pt idx="198" formatCode="General">
                  <c:v>90.0</c:v>
                </c:pt>
                <c:pt idx="199" formatCode="General">
                  <c:v>100.0</c:v>
                </c:pt>
                <c:pt idx="200" formatCode="General">
                  <c:v>119.0</c:v>
                </c:pt>
                <c:pt idx="201" formatCode="General">
                  <c:v>137.0</c:v>
                </c:pt>
                <c:pt idx="202" formatCode="General">
                  <c:v>40.0</c:v>
                </c:pt>
                <c:pt idx="203" formatCode="General">
                  <c:v>50.0</c:v>
                </c:pt>
                <c:pt idx="204" formatCode="General">
                  <c:v>40.0</c:v>
                </c:pt>
                <c:pt idx="205" formatCode="General">
                  <c:v>40.0</c:v>
                </c:pt>
                <c:pt idx="206" formatCode="General">
                  <c:v>50.0</c:v>
                </c:pt>
                <c:pt idx="207" formatCode="General">
                  <c:v>60.0</c:v>
                </c:pt>
                <c:pt idx="208" formatCode="General">
                  <c:v>70.0</c:v>
                </c:pt>
                <c:pt idx="209" formatCode="General">
                  <c:v>80.0</c:v>
                </c:pt>
                <c:pt idx="210" formatCode="General">
                  <c:v>40.0</c:v>
                </c:pt>
                <c:pt idx="211" formatCode="General">
                  <c:v>50.0</c:v>
                </c:pt>
                <c:pt idx="212" formatCode="General">
                  <c:v>40.0</c:v>
                </c:pt>
                <c:pt idx="213" formatCode="General">
                  <c:v>50.0</c:v>
                </c:pt>
                <c:pt idx="214" formatCode="General">
                  <c:v>60.0</c:v>
                </c:pt>
                <c:pt idx="215" formatCode="General">
                  <c:v>70.0</c:v>
                </c:pt>
                <c:pt idx="216" formatCode="General">
                  <c:v>80.0</c:v>
                </c:pt>
                <c:pt idx="217" formatCode="General">
                  <c:v>90.0</c:v>
                </c:pt>
                <c:pt idx="218" formatCode="General">
                  <c:v>100.0</c:v>
                </c:pt>
                <c:pt idx="219" formatCode="General">
                  <c:v>110.0</c:v>
                </c:pt>
                <c:pt idx="220" formatCode="General">
                  <c:v>121.0</c:v>
                </c:pt>
                <c:pt idx="221" formatCode="General">
                  <c:v>138.0</c:v>
                </c:pt>
                <c:pt idx="222" formatCode="General">
                  <c:v>154.0</c:v>
                </c:pt>
                <c:pt idx="223" formatCode="General">
                  <c:v>171.0</c:v>
                </c:pt>
                <c:pt idx="224" formatCode="General">
                  <c:v>188.0</c:v>
                </c:pt>
                <c:pt idx="225" formatCode="General">
                  <c:v>40.0</c:v>
                </c:pt>
                <c:pt idx="226" formatCode="General">
                  <c:v>50.0</c:v>
                </c:pt>
                <c:pt idx="227" formatCode="General">
                  <c:v>60.0</c:v>
                </c:pt>
                <c:pt idx="228" formatCode="General">
                  <c:v>70.0</c:v>
                </c:pt>
                <c:pt idx="229" formatCode="General">
                  <c:v>80.0</c:v>
                </c:pt>
                <c:pt idx="230" formatCode="General">
                  <c:v>40.0</c:v>
                </c:pt>
                <c:pt idx="231" formatCode="General">
                  <c:v>50.0</c:v>
                </c:pt>
                <c:pt idx="232" formatCode="General">
                  <c:v>60.0</c:v>
                </c:pt>
                <c:pt idx="233" formatCode="General">
                  <c:v>70.0</c:v>
                </c:pt>
                <c:pt idx="234" formatCode="General">
                  <c:v>40.0</c:v>
                </c:pt>
                <c:pt idx="235" formatCode="General">
                  <c:v>50.0</c:v>
                </c:pt>
                <c:pt idx="236" formatCode="General">
                  <c:v>60.0</c:v>
                </c:pt>
                <c:pt idx="237" formatCode="General">
                  <c:v>70.0</c:v>
                </c:pt>
                <c:pt idx="238" formatCode="General">
                  <c:v>80.0</c:v>
                </c:pt>
                <c:pt idx="239" formatCode="General">
                  <c:v>90.0</c:v>
                </c:pt>
                <c:pt idx="240" formatCode="General">
                  <c:v>100.0</c:v>
                </c:pt>
                <c:pt idx="241" formatCode="General">
                  <c:v>110.0</c:v>
                </c:pt>
                <c:pt idx="242" formatCode="General">
                  <c:v>40.0</c:v>
                </c:pt>
                <c:pt idx="243" formatCode="General">
                  <c:v>50.0</c:v>
                </c:pt>
                <c:pt idx="244" formatCode="General">
                  <c:v>60.0</c:v>
                </c:pt>
                <c:pt idx="245" formatCode="General">
                  <c:v>70.0</c:v>
                </c:pt>
                <c:pt idx="246" formatCode="General">
                  <c:v>80.0</c:v>
                </c:pt>
                <c:pt idx="247" formatCode="General">
                  <c:v>90.0</c:v>
                </c:pt>
                <c:pt idx="248" formatCode="General">
                  <c:v>100.0</c:v>
                </c:pt>
                <c:pt idx="249" formatCode="General">
                  <c:v>110.0</c:v>
                </c:pt>
                <c:pt idx="250" formatCode="General">
                  <c:v>120.0</c:v>
                </c:pt>
                <c:pt idx="251" formatCode="General">
                  <c:v>133.0</c:v>
                </c:pt>
                <c:pt idx="252" formatCode="General">
                  <c:v>149.0</c:v>
                </c:pt>
                <c:pt idx="253" formatCode="General">
                  <c:v>167.0</c:v>
                </c:pt>
                <c:pt idx="254" formatCode="General">
                  <c:v>185.0</c:v>
                </c:pt>
                <c:pt idx="255" formatCode="General">
                  <c:v>208.0</c:v>
                </c:pt>
                <c:pt idx="256" formatCode="General">
                  <c:v>235.0</c:v>
                </c:pt>
                <c:pt idx="257" formatCode="General">
                  <c:v>267.0</c:v>
                </c:pt>
                <c:pt idx="258" formatCode="General">
                  <c:v>301.0</c:v>
                </c:pt>
                <c:pt idx="259" formatCode="General">
                  <c:v>40.0</c:v>
                </c:pt>
              </c:numCache>
            </c:numRef>
          </c:xVal>
          <c:yVal>
            <c:numRef>
              <c:f>Data!$J$5:$J$264</c:f>
              <c:numCache>
                <c:formatCode>_-"$"* #,##0.00_-;\-"$"* #,##0.00_-;_-"$"* "-"??_-;_-@_-</c:formatCode>
                <c:ptCount val="260"/>
                <c:pt idx="0">
                  <c:v>-1.663722224301194</c:v>
                </c:pt>
                <c:pt idx="1">
                  <c:v>-1.607957618415209</c:v>
                </c:pt>
                <c:pt idx="2">
                  <c:v>-1.552298948323736</c:v>
                </c:pt>
                <c:pt idx="3">
                  <c:v>-1.469044279127049</c:v>
                </c:pt>
                <c:pt idx="4">
                  <c:v>-1.35307156724973</c:v>
                </c:pt>
                <c:pt idx="5">
                  <c:v>-1.221626318343502</c:v>
                </c:pt>
                <c:pt idx="6">
                  <c:v>-1.086370343951409</c:v>
                </c:pt>
                <c:pt idx="7">
                  <c:v>-0.94810088516461</c:v>
                </c:pt>
                <c:pt idx="8">
                  <c:v>-0.787457201887711</c:v>
                </c:pt>
                <c:pt idx="9">
                  <c:v>-0.551076546529909</c:v>
                </c:pt>
                <c:pt idx="10">
                  <c:v>-0.206539340498929</c:v>
                </c:pt>
                <c:pt idx="11">
                  <c:v>0.151492981860547</c:v>
                </c:pt>
                <c:pt idx="12">
                  <c:v>-1.775520390390603</c:v>
                </c:pt>
                <c:pt idx="13">
                  <c:v>-1.719579887016112</c:v>
                </c:pt>
                <c:pt idx="14">
                  <c:v>-1.775520390390603</c:v>
                </c:pt>
                <c:pt idx="15">
                  <c:v>-1.775520390390603</c:v>
                </c:pt>
                <c:pt idx="16">
                  <c:v>-1.719579887016112</c:v>
                </c:pt>
                <c:pt idx="17">
                  <c:v>-1.663722224301194</c:v>
                </c:pt>
                <c:pt idx="18">
                  <c:v>-1.607957618415209</c:v>
                </c:pt>
                <c:pt idx="19">
                  <c:v>-1.524514090061982</c:v>
                </c:pt>
                <c:pt idx="20">
                  <c:v>-1.413724205088003</c:v>
                </c:pt>
                <c:pt idx="21">
                  <c:v>-1.292660076140954</c:v>
                </c:pt>
                <c:pt idx="22">
                  <c:v>-1.775520390390603</c:v>
                </c:pt>
                <c:pt idx="23">
                  <c:v>-1.719579887016112</c:v>
                </c:pt>
                <c:pt idx="24">
                  <c:v>-1.663722224301194</c:v>
                </c:pt>
                <c:pt idx="25">
                  <c:v>-1.607957618415209</c:v>
                </c:pt>
                <c:pt idx="26">
                  <c:v>-1.552298948323736</c:v>
                </c:pt>
                <c:pt idx="27">
                  <c:v>-1.474584864652</c:v>
                </c:pt>
                <c:pt idx="28">
                  <c:v>-1.35307156724973</c:v>
                </c:pt>
                <c:pt idx="29">
                  <c:v>-1.216180173381988</c:v>
                </c:pt>
                <c:pt idx="30">
                  <c:v>-1.081002882464359</c:v>
                </c:pt>
                <c:pt idx="31">
                  <c:v>-0.921849741567833</c:v>
                </c:pt>
                <c:pt idx="32">
                  <c:v>-0.72177524923112</c:v>
                </c:pt>
                <c:pt idx="33">
                  <c:v>-0.413387773380797</c:v>
                </c:pt>
                <c:pt idx="34">
                  <c:v>0.0339600854712394</c:v>
                </c:pt>
                <c:pt idx="35">
                  <c:v>-1.775520390390603</c:v>
                </c:pt>
                <c:pt idx="36">
                  <c:v>-1.719579887016112</c:v>
                </c:pt>
                <c:pt idx="37">
                  <c:v>-1.663722224301194</c:v>
                </c:pt>
                <c:pt idx="38">
                  <c:v>-1.607957618415209</c:v>
                </c:pt>
                <c:pt idx="39">
                  <c:v>-1.48567043896656</c:v>
                </c:pt>
                <c:pt idx="40">
                  <c:v>-1.35307156724973</c:v>
                </c:pt>
                <c:pt idx="41">
                  <c:v>-1.210736756741153</c:v>
                </c:pt>
                <c:pt idx="42">
                  <c:v>-1.064922423702859</c:v>
                </c:pt>
                <c:pt idx="43">
                  <c:v>-0.885305650259483</c:v>
                </c:pt>
                <c:pt idx="44">
                  <c:v>-0.672036667881668</c:v>
                </c:pt>
                <c:pt idx="45">
                  <c:v>-0.339589333672515</c:v>
                </c:pt>
                <c:pt idx="46">
                  <c:v>-0.0354469764355991</c:v>
                </c:pt>
                <c:pt idx="47">
                  <c:v>-1.775520390390603</c:v>
                </c:pt>
                <c:pt idx="48">
                  <c:v>-1.719579887016112</c:v>
                </c:pt>
                <c:pt idx="49">
                  <c:v>-1.663722224301194</c:v>
                </c:pt>
                <c:pt idx="50">
                  <c:v>-1.607957618415209</c:v>
                </c:pt>
                <c:pt idx="51">
                  <c:v>-1.518960947637675</c:v>
                </c:pt>
                <c:pt idx="52">
                  <c:v>-1.397160622193593</c:v>
                </c:pt>
                <c:pt idx="53">
                  <c:v>-1.259823049817059</c:v>
                </c:pt>
                <c:pt idx="54">
                  <c:v>-1.134834389472963</c:v>
                </c:pt>
                <c:pt idx="55">
                  <c:v>-0.974469051574795</c:v>
                </c:pt>
                <c:pt idx="56">
                  <c:v>-0.818131880450642</c:v>
                </c:pt>
                <c:pt idx="57">
                  <c:v>-1.775520390390603</c:v>
                </c:pt>
                <c:pt idx="58">
                  <c:v>-1.719579887016112</c:v>
                </c:pt>
                <c:pt idx="59">
                  <c:v>-1.663722224301194</c:v>
                </c:pt>
                <c:pt idx="60">
                  <c:v>-1.607957618415209</c:v>
                </c:pt>
                <c:pt idx="61">
                  <c:v>-1.5134091232214</c:v>
                </c:pt>
                <c:pt idx="62">
                  <c:v>-1.38612713448747</c:v>
                </c:pt>
                <c:pt idx="63">
                  <c:v>-1.27623083261857</c:v>
                </c:pt>
                <c:pt idx="64">
                  <c:v>-1.775520390390603</c:v>
                </c:pt>
                <c:pt idx="65">
                  <c:v>-1.719579887016112</c:v>
                </c:pt>
                <c:pt idx="66">
                  <c:v>-1.663722224301194</c:v>
                </c:pt>
                <c:pt idx="67">
                  <c:v>-1.607957618415209</c:v>
                </c:pt>
                <c:pt idx="68">
                  <c:v>-1.546739482942662</c:v>
                </c:pt>
                <c:pt idx="69">
                  <c:v>-1.441364203644119</c:v>
                </c:pt>
                <c:pt idx="70">
                  <c:v>-1.320087679884552</c:v>
                </c:pt>
                <c:pt idx="71">
                  <c:v>-1.775520390390603</c:v>
                </c:pt>
                <c:pt idx="72">
                  <c:v>-1.719579887016112</c:v>
                </c:pt>
                <c:pt idx="73">
                  <c:v>-1.663722224301194</c:v>
                </c:pt>
                <c:pt idx="74">
                  <c:v>-1.585680627334949</c:v>
                </c:pt>
                <c:pt idx="75">
                  <c:v>-1.775520390390603</c:v>
                </c:pt>
                <c:pt idx="76">
                  <c:v>-1.719579887016112</c:v>
                </c:pt>
                <c:pt idx="77">
                  <c:v>-1.663722224301194</c:v>
                </c:pt>
                <c:pt idx="78">
                  <c:v>-1.607957618415209</c:v>
                </c:pt>
                <c:pt idx="79">
                  <c:v>-1.552298948323736</c:v>
                </c:pt>
                <c:pt idx="80">
                  <c:v>-1.480126924668271</c:v>
                </c:pt>
                <c:pt idx="81">
                  <c:v>-1.369590743404057</c:v>
                </c:pt>
                <c:pt idx="82">
                  <c:v>-1.270759147202358</c:v>
                </c:pt>
                <c:pt idx="83">
                  <c:v>-1.156460067092444</c:v>
                </c:pt>
                <c:pt idx="84">
                  <c:v>-1.054220780941656</c:v>
                </c:pt>
                <c:pt idx="85">
                  <c:v>-0.932335794726818</c:v>
                </c:pt>
                <c:pt idx="86">
                  <c:v>-0.823265208829073</c:v>
                </c:pt>
                <c:pt idx="87">
                  <c:v>-0.662176512733791</c:v>
                </c:pt>
                <c:pt idx="88">
                  <c:v>-0.485717642885189</c:v>
                </c:pt>
                <c:pt idx="89">
                  <c:v>-0.285477942052885</c:v>
                </c:pt>
                <c:pt idx="90">
                  <c:v>-0.0354469764355991</c:v>
                </c:pt>
                <c:pt idx="91">
                  <c:v>-1.775520390390603</c:v>
                </c:pt>
                <c:pt idx="92">
                  <c:v>-1.719579887016112</c:v>
                </c:pt>
                <c:pt idx="93">
                  <c:v>-1.663722224301194</c:v>
                </c:pt>
                <c:pt idx="94">
                  <c:v>-1.775520390390603</c:v>
                </c:pt>
                <c:pt idx="95">
                  <c:v>-1.719579887016112</c:v>
                </c:pt>
                <c:pt idx="96">
                  <c:v>-1.663722224301194</c:v>
                </c:pt>
                <c:pt idx="97">
                  <c:v>-1.607957618415209</c:v>
                </c:pt>
                <c:pt idx="98">
                  <c:v>-1.552298948323736</c:v>
                </c:pt>
                <c:pt idx="99">
                  <c:v>-1.463505189330883</c:v>
                </c:pt>
                <c:pt idx="100">
                  <c:v>-1.775520390390603</c:v>
                </c:pt>
                <c:pt idx="101">
                  <c:v>-1.719579887016112</c:v>
                </c:pt>
                <c:pt idx="102">
                  <c:v>-1.663722224301194</c:v>
                </c:pt>
                <c:pt idx="103">
                  <c:v>-1.607957618415209</c:v>
                </c:pt>
                <c:pt idx="104">
                  <c:v>-1.552298948323736</c:v>
                </c:pt>
                <c:pt idx="105">
                  <c:v>-1.474584864652</c:v>
                </c:pt>
                <c:pt idx="106">
                  <c:v>-1.38612713448747</c:v>
                </c:pt>
                <c:pt idx="107">
                  <c:v>-1.287181326993535</c:v>
                </c:pt>
                <c:pt idx="108">
                  <c:v>-1.167291681297348</c:v>
                </c:pt>
                <c:pt idx="109">
                  <c:v>-1.775520390390603</c:v>
                </c:pt>
                <c:pt idx="110">
                  <c:v>-1.719579887016112</c:v>
                </c:pt>
                <c:pt idx="111">
                  <c:v>-1.663722224301194</c:v>
                </c:pt>
                <c:pt idx="112">
                  <c:v>-1.607957618415209</c:v>
                </c:pt>
                <c:pt idx="113">
                  <c:v>-1.552298948323736</c:v>
                </c:pt>
                <c:pt idx="114">
                  <c:v>-1.496761748664423</c:v>
                </c:pt>
                <c:pt idx="115">
                  <c:v>-1.441364203644119</c:v>
                </c:pt>
                <c:pt idx="116">
                  <c:v>-1.364082405105567</c:v>
                </c:pt>
                <c:pt idx="117">
                  <c:v>-1.265289876260892</c:v>
                </c:pt>
                <c:pt idx="118">
                  <c:v>-1.156460067092444</c:v>
                </c:pt>
                <c:pt idx="119">
                  <c:v>-1.043534442541132</c:v>
                </c:pt>
                <c:pt idx="120">
                  <c:v>-0.942841114164187</c:v>
                </c:pt>
                <c:pt idx="121">
                  <c:v>-0.79255447406849</c:v>
                </c:pt>
                <c:pt idx="122">
                  <c:v>-0.613338712627965</c:v>
                </c:pt>
                <c:pt idx="123">
                  <c:v>-1.775520390390603</c:v>
                </c:pt>
                <c:pt idx="124">
                  <c:v>-1.719579887016112</c:v>
                </c:pt>
                <c:pt idx="125">
                  <c:v>-1.663722224301194</c:v>
                </c:pt>
                <c:pt idx="126">
                  <c:v>-1.607957618415209</c:v>
                </c:pt>
                <c:pt idx="127">
                  <c:v>-1.552298948323736</c:v>
                </c:pt>
                <c:pt idx="128">
                  <c:v>-1.496761748664423</c:v>
                </c:pt>
                <c:pt idx="129">
                  <c:v>-1.435832908658381</c:v>
                </c:pt>
                <c:pt idx="130">
                  <c:v>-1.320087679884552</c:v>
                </c:pt>
                <c:pt idx="131">
                  <c:v>-1.775520390390603</c:v>
                </c:pt>
                <c:pt idx="132">
                  <c:v>-1.719579887016112</c:v>
                </c:pt>
                <c:pt idx="133">
                  <c:v>-1.663722224301194</c:v>
                </c:pt>
                <c:pt idx="134">
                  <c:v>-1.775520390390603</c:v>
                </c:pt>
                <c:pt idx="135">
                  <c:v>-1.719579887016112</c:v>
                </c:pt>
                <c:pt idx="136">
                  <c:v>-1.663722224301194</c:v>
                </c:pt>
                <c:pt idx="137">
                  <c:v>-1.607957618415209</c:v>
                </c:pt>
                <c:pt idx="138">
                  <c:v>-1.552298948323736</c:v>
                </c:pt>
                <c:pt idx="139">
                  <c:v>-1.496761748664423</c:v>
                </c:pt>
                <c:pt idx="140">
                  <c:v>-1.775520390390603</c:v>
                </c:pt>
                <c:pt idx="141">
                  <c:v>-1.719579887016112</c:v>
                </c:pt>
                <c:pt idx="142">
                  <c:v>-1.663722224301194</c:v>
                </c:pt>
                <c:pt idx="143">
                  <c:v>-1.607957618415209</c:v>
                </c:pt>
                <c:pt idx="144">
                  <c:v>-1.552298948323736</c:v>
                </c:pt>
                <c:pt idx="145">
                  <c:v>-1.496761748664423</c:v>
                </c:pt>
                <c:pt idx="146">
                  <c:v>-1.441364203644119</c:v>
                </c:pt>
                <c:pt idx="147">
                  <c:v>-1.38612713448747</c:v>
                </c:pt>
                <c:pt idx="148">
                  <c:v>-1.292660076140954</c:v>
                </c:pt>
                <c:pt idx="149">
                  <c:v>-1.172712057285387</c:v>
                </c:pt>
                <c:pt idx="150">
                  <c:v>-1.054220780941656</c:v>
                </c:pt>
                <c:pt idx="151">
                  <c:v>-0.921849741567833</c:v>
                </c:pt>
                <c:pt idx="152">
                  <c:v>-0.772202734763954</c:v>
                </c:pt>
                <c:pt idx="153">
                  <c:v>-1.775520390390603</c:v>
                </c:pt>
                <c:pt idx="154">
                  <c:v>-1.719579887016112</c:v>
                </c:pt>
                <c:pt idx="155">
                  <c:v>-1.663722224301194</c:v>
                </c:pt>
                <c:pt idx="156">
                  <c:v>-1.607957618415209</c:v>
                </c:pt>
                <c:pt idx="157">
                  <c:v>-1.552298948323736</c:v>
                </c:pt>
                <c:pt idx="158">
                  <c:v>-1.496761748664423</c:v>
                </c:pt>
                <c:pt idx="159">
                  <c:v>-1.441364203644119</c:v>
                </c:pt>
                <c:pt idx="160">
                  <c:v>-1.38612713448747</c:v>
                </c:pt>
                <c:pt idx="161">
                  <c:v>-1.303624433328304</c:v>
                </c:pt>
                <c:pt idx="162">
                  <c:v>-1.210736756741153</c:v>
                </c:pt>
                <c:pt idx="163">
                  <c:v>-1.118649124497265</c:v>
                </c:pt>
                <c:pt idx="164">
                  <c:v>-1.01688769024186</c:v>
                </c:pt>
                <c:pt idx="165">
                  <c:v>-0.885305650259483</c:v>
                </c:pt>
                <c:pt idx="166">
                  <c:v>-1.775520390390603</c:v>
                </c:pt>
                <c:pt idx="167">
                  <c:v>-1.719579887016112</c:v>
                </c:pt>
                <c:pt idx="168">
                  <c:v>-1.663722224301194</c:v>
                </c:pt>
                <c:pt idx="169">
                  <c:v>-1.607957618415209</c:v>
                </c:pt>
                <c:pt idx="170">
                  <c:v>-1.552298948323736</c:v>
                </c:pt>
                <c:pt idx="171">
                  <c:v>-1.496761748664423</c:v>
                </c:pt>
                <c:pt idx="172">
                  <c:v>-1.775520390390603</c:v>
                </c:pt>
                <c:pt idx="173">
                  <c:v>-1.719579887016112</c:v>
                </c:pt>
                <c:pt idx="174">
                  <c:v>-1.663722224301194</c:v>
                </c:pt>
                <c:pt idx="175">
                  <c:v>-1.607957618415209</c:v>
                </c:pt>
                <c:pt idx="176">
                  <c:v>-1.552298948323736</c:v>
                </c:pt>
                <c:pt idx="177">
                  <c:v>-1.496761748664423</c:v>
                </c:pt>
                <c:pt idx="178">
                  <c:v>-1.441364203644119</c:v>
                </c:pt>
                <c:pt idx="179">
                  <c:v>-1.38612713448747</c:v>
                </c:pt>
                <c:pt idx="180">
                  <c:v>-1.331073990705821</c:v>
                </c:pt>
                <c:pt idx="181">
                  <c:v>-1.270759147202358</c:v>
                </c:pt>
                <c:pt idx="182">
                  <c:v>-1.188991045451381</c:v>
                </c:pt>
                <c:pt idx="183">
                  <c:v>-1.102494103833077</c:v>
                </c:pt>
                <c:pt idx="184">
                  <c:v>-1.027534341440811</c:v>
                </c:pt>
                <c:pt idx="185">
                  <c:v>-0.932335794726818</c:v>
                </c:pt>
                <c:pt idx="186">
                  <c:v>-0.85935895681265</c:v>
                </c:pt>
                <c:pt idx="187">
                  <c:v>-0.746906298590517</c:v>
                </c:pt>
                <c:pt idx="188">
                  <c:v>-0.594028380183292</c:v>
                </c:pt>
                <c:pt idx="189">
                  <c:v>-0.462832261967046</c:v>
                </c:pt>
                <c:pt idx="190">
                  <c:v>-0.339589333672515</c:v>
                </c:pt>
                <c:pt idx="191">
                  <c:v>-0.169179440176951</c:v>
                </c:pt>
                <c:pt idx="192">
                  <c:v>0.0912127626473316</c:v>
                </c:pt>
                <c:pt idx="193">
                  <c:v>-1.775520390390603</c:v>
                </c:pt>
                <c:pt idx="194">
                  <c:v>-1.719579887016112</c:v>
                </c:pt>
                <c:pt idx="195">
                  <c:v>-1.663722224301194</c:v>
                </c:pt>
                <c:pt idx="196">
                  <c:v>-1.607957618415209</c:v>
                </c:pt>
                <c:pt idx="197">
                  <c:v>-1.552298948323736</c:v>
                </c:pt>
                <c:pt idx="198">
                  <c:v>-1.496761748664423</c:v>
                </c:pt>
                <c:pt idx="199">
                  <c:v>-1.441364203644119</c:v>
                </c:pt>
                <c:pt idx="200">
                  <c:v>-1.336570306282296</c:v>
                </c:pt>
                <c:pt idx="201">
                  <c:v>-1.237980806964157</c:v>
                </c:pt>
                <c:pt idx="202">
                  <c:v>-1.775520390390603</c:v>
                </c:pt>
                <c:pt idx="203">
                  <c:v>-1.719579887016112</c:v>
                </c:pt>
                <c:pt idx="204">
                  <c:v>-1.775520390390603</c:v>
                </c:pt>
                <c:pt idx="205">
                  <c:v>-1.775520390390603</c:v>
                </c:pt>
                <c:pt idx="206">
                  <c:v>-1.719579887016112</c:v>
                </c:pt>
                <c:pt idx="207">
                  <c:v>-1.663722224301194</c:v>
                </c:pt>
                <c:pt idx="208">
                  <c:v>-1.607957618415209</c:v>
                </c:pt>
                <c:pt idx="209">
                  <c:v>-1.552298948323736</c:v>
                </c:pt>
                <c:pt idx="210">
                  <c:v>-1.775520390390603</c:v>
                </c:pt>
                <c:pt idx="211">
                  <c:v>-1.719579887016112</c:v>
                </c:pt>
                <c:pt idx="212">
                  <c:v>-1.775520390390603</c:v>
                </c:pt>
                <c:pt idx="213">
                  <c:v>-1.719579887016112</c:v>
                </c:pt>
                <c:pt idx="214">
                  <c:v>-1.663722224301194</c:v>
                </c:pt>
                <c:pt idx="215">
                  <c:v>-1.607957618415209</c:v>
                </c:pt>
                <c:pt idx="216">
                  <c:v>-1.552298948323736</c:v>
                </c:pt>
                <c:pt idx="217">
                  <c:v>-1.496761748664423</c:v>
                </c:pt>
                <c:pt idx="218">
                  <c:v>-1.441364203644119</c:v>
                </c:pt>
                <c:pt idx="219">
                  <c:v>-1.38612713448747</c:v>
                </c:pt>
                <c:pt idx="220">
                  <c:v>-1.325579773163635</c:v>
                </c:pt>
                <c:pt idx="221">
                  <c:v>-1.232526667633603</c:v>
                </c:pt>
                <c:pt idx="222">
                  <c:v>-1.14564087445664</c:v>
                </c:pt>
                <c:pt idx="223">
                  <c:v>-1.054220780941656</c:v>
                </c:pt>
                <c:pt idx="224">
                  <c:v>-0.9639081019013</c:v>
                </c:pt>
                <c:pt idx="225">
                  <c:v>-1.775520390390603</c:v>
                </c:pt>
                <c:pt idx="226">
                  <c:v>-1.719579887016112</c:v>
                </c:pt>
                <c:pt idx="227">
                  <c:v>-1.663722224301194</c:v>
                </c:pt>
                <c:pt idx="228">
                  <c:v>-1.607957618415209</c:v>
                </c:pt>
                <c:pt idx="229">
                  <c:v>-1.552298948323736</c:v>
                </c:pt>
                <c:pt idx="230">
                  <c:v>-1.775520390390603</c:v>
                </c:pt>
                <c:pt idx="231">
                  <c:v>-1.719579887016112</c:v>
                </c:pt>
                <c:pt idx="232">
                  <c:v>-1.663722224301194</c:v>
                </c:pt>
                <c:pt idx="233">
                  <c:v>-1.607957618415209</c:v>
                </c:pt>
                <c:pt idx="234">
                  <c:v>-1.775520390390603</c:v>
                </c:pt>
                <c:pt idx="235">
                  <c:v>-1.719579887016112</c:v>
                </c:pt>
                <c:pt idx="236">
                  <c:v>-1.663722224301194</c:v>
                </c:pt>
                <c:pt idx="237">
                  <c:v>-1.607957618415209</c:v>
                </c:pt>
                <c:pt idx="238">
                  <c:v>-1.552298948323736</c:v>
                </c:pt>
                <c:pt idx="239">
                  <c:v>-1.496761748664423</c:v>
                </c:pt>
                <c:pt idx="240">
                  <c:v>-1.441364203644119</c:v>
                </c:pt>
                <c:pt idx="241">
                  <c:v>-1.38612713448747</c:v>
                </c:pt>
                <c:pt idx="242">
                  <c:v>-1.775520390390603</c:v>
                </c:pt>
                <c:pt idx="243">
                  <c:v>-1.719579887016112</c:v>
                </c:pt>
                <c:pt idx="244">
                  <c:v>-1.663722224301194</c:v>
                </c:pt>
                <c:pt idx="245">
                  <c:v>-1.607957618415209</c:v>
                </c:pt>
                <c:pt idx="246">
                  <c:v>-1.552298948323736</c:v>
                </c:pt>
                <c:pt idx="247">
                  <c:v>-1.496761748664423</c:v>
                </c:pt>
                <c:pt idx="248">
                  <c:v>-1.441364203644119</c:v>
                </c:pt>
                <c:pt idx="249">
                  <c:v>-1.38612713448747</c:v>
                </c:pt>
                <c:pt idx="250">
                  <c:v>-1.331073990705821</c:v>
                </c:pt>
                <c:pt idx="251">
                  <c:v>-1.259823049817059</c:v>
                </c:pt>
                <c:pt idx="252">
                  <c:v>-1.172712057285387</c:v>
                </c:pt>
                <c:pt idx="253">
                  <c:v>-1.075639049577316</c:v>
                </c:pt>
                <c:pt idx="254">
                  <c:v>-0.979756236107142</c:v>
                </c:pt>
                <c:pt idx="255">
                  <c:v>-0.85935895681265</c:v>
                </c:pt>
                <c:pt idx="256">
                  <c:v>-0.72177524923112</c:v>
                </c:pt>
                <c:pt idx="257">
                  <c:v>-0.565315636146845</c:v>
                </c:pt>
                <c:pt idx="258">
                  <c:v>-0.408956635233682</c:v>
                </c:pt>
                <c:pt idx="259">
                  <c:v>-1.775520390390603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288264"/>
        <c:axId val="-2113754744"/>
      </c:scatterChart>
      <c:valAx>
        <c:axId val="-2108288264"/>
        <c:scaling>
          <c:orientation val="minMax"/>
        </c:scaling>
        <c:delete val="0"/>
        <c:axPos val="b"/>
        <c:numFmt formatCode="&quot;$&quot;#,##0;[Red]\-&quot;$&quot;#,##0" sourceLinked="1"/>
        <c:majorTickMark val="out"/>
        <c:minorTickMark val="none"/>
        <c:tickLblPos val="nextTo"/>
        <c:crossAx val="-2113754744"/>
        <c:crosses val="autoZero"/>
        <c:crossBetween val="midCat"/>
      </c:valAx>
      <c:valAx>
        <c:axId val="-2113754744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-2108288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Expected value given jackpot amount (10/07/2015 and after)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0351964236177795"/>
                  <c:y val="0.16821821052856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Data!$F$265:$F$293</c:f>
              <c:numCache>
                <c:formatCode>General</c:formatCode>
                <c:ptCount val="29"/>
                <c:pt idx="0">
                  <c:v>50.0</c:v>
                </c:pt>
                <c:pt idx="1">
                  <c:v>60.0</c:v>
                </c:pt>
                <c:pt idx="2">
                  <c:v>70.0</c:v>
                </c:pt>
                <c:pt idx="3">
                  <c:v>80.0</c:v>
                </c:pt>
                <c:pt idx="4">
                  <c:v>90.0</c:v>
                </c:pt>
                <c:pt idx="5">
                  <c:v>100.0</c:v>
                </c:pt>
                <c:pt idx="6">
                  <c:v>110.0</c:v>
                </c:pt>
                <c:pt idx="7">
                  <c:v>127.0</c:v>
                </c:pt>
                <c:pt idx="8">
                  <c:v>142.0</c:v>
                </c:pt>
                <c:pt idx="9">
                  <c:v>40.0</c:v>
                </c:pt>
                <c:pt idx="10">
                  <c:v>50.0</c:v>
                </c:pt>
                <c:pt idx="11">
                  <c:v>60.0</c:v>
                </c:pt>
                <c:pt idx="12">
                  <c:v>70.0</c:v>
                </c:pt>
                <c:pt idx="13">
                  <c:v>80.0</c:v>
                </c:pt>
                <c:pt idx="14">
                  <c:v>90.0</c:v>
                </c:pt>
                <c:pt idx="15">
                  <c:v>100.0</c:v>
                </c:pt>
                <c:pt idx="16">
                  <c:v>110.0</c:v>
                </c:pt>
                <c:pt idx="17">
                  <c:v>127.0</c:v>
                </c:pt>
                <c:pt idx="18">
                  <c:v>145.0</c:v>
                </c:pt>
                <c:pt idx="19">
                  <c:v>164.0</c:v>
                </c:pt>
                <c:pt idx="20">
                  <c:v>180.0</c:v>
                </c:pt>
                <c:pt idx="21">
                  <c:v>202.0</c:v>
                </c:pt>
                <c:pt idx="22">
                  <c:v>227.0</c:v>
                </c:pt>
                <c:pt idx="23">
                  <c:v>255.0</c:v>
                </c:pt>
                <c:pt idx="24">
                  <c:v>300.0</c:v>
                </c:pt>
                <c:pt idx="25">
                  <c:v>334.0</c:v>
                </c:pt>
                <c:pt idx="26">
                  <c:v>400.0</c:v>
                </c:pt>
                <c:pt idx="27">
                  <c:v>675.0</c:v>
                </c:pt>
                <c:pt idx="28">
                  <c:v>1100.0</c:v>
                </c:pt>
              </c:numCache>
            </c:numRef>
          </c:xVal>
          <c:yVal>
            <c:numRef>
              <c:f>Data!$J$265:$J$293</c:f>
              <c:numCache>
                <c:formatCode>_-"$"* #,##0.00_-;\-"$"* #,##0.00_-;_-"$"* "-"??_-;_-@_-</c:formatCode>
                <c:ptCount val="29"/>
                <c:pt idx="0">
                  <c:v>-1.830660662462449</c:v>
                </c:pt>
                <c:pt idx="1">
                  <c:v>-1.79687446303148</c:v>
                </c:pt>
                <c:pt idx="2">
                  <c:v>-1.763121851141516</c:v>
                </c:pt>
                <c:pt idx="3">
                  <c:v>-1.729407483027698</c:v>
                </c:pt>
                <c:pt idx="4">
                  <c:v>-1.695736976593391</c:v>
                </c:pt>
                <c:pt idx="5">
                  <c:v>-1.662116910436435</c:v>
                </c:pt>
                <c:pt idx="6">
                  <c:v>-1.628554820807867</c:v>
                </c:pt>
                <c:pt idx="7">
                  <c:v>-1.571656834308015</c:v>
                </c:pt>
                <c:pt idx="8">
                  <c:v>-1.521650754044826</c:v>
                </c:pt>
                <c:pt idx="9">
                  <c:v>-1.864476756424501</c:v>
                </c:pt>
                <c:pt idx="10">
                  <c:v>-1.830660662462449</c:v>
                </c:pt>
                <c:pt idx="11">
                  <c:v>-1.79687446303148</c:v>
                </c:pt>
                <c:pt idx="12">
                  <c:v>-1.763121851141516</c:v>
                </c:pt>
                <c:pt idx="13">
                  <c:v>-1.729407483027698</c:v>
                </c:pt>
                <c:pt idx="14">
                  <c:v>-1.695736976593391</c:v>
                </c:pt>
                <c:pt idx="15">
                  <c:v>-1.662116910436435</c:v>
                </c:pt>
                <c:pt idx="16">
                  <c:v>-1.628554820807867</c:v>
                </c:pt>
                <c:pt idx="17">
                  <c:v>-1.571656834308015</c:v>
                </c:pt>
                <c:pt idx="18">
                  <c:v>-1.511675268846562</c:v>
                </c:pt>
                <c:pt idx="19">
                  <c:v>-1.448727902571088</c:v>
                </c:pt>
                <c:pt idx="20">
                  <c:v>-1.396076452082552</c:v>
                </c:pt>
                <c:pt idx="21">
                  <c:v>-1.32433143310285</c:v>
                </c:pt>
                <c:pt idx="22">
                  <c:v>-1.243923893443867</c:v>
                </c:pt>
                <c:pt idx="23">
                  <c:v>-1.155630694192936</c:v>
                </c:pt>
                <c:pt idx="24">
                  <c:v>-1.018775918505809</c:v>
                </c:pt>
                <c:pt idx="25">
                  <c:v>-0.920643809141156</c:v>
                </c:pt>
                <c:pt idx="26">
                  <c:v>-0.74737989753043</c:v>
                </c:pt>
                <c:pt idx="27">
                  <c:v>-0.438433428648702</c:v>
                </c:pt>
                <c:pt idx="28">
                  <c:v>-1.23557210878807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676472"/>
        <c:axId val="-2108044072"/>
      </c:scatterChart>
      <c:valAx>
        <c:axId val="2045676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8044072"/>
        <c:crosses val="autoZero"/>
        <c:crossBetween val="midCat"/>
      </c:valAx>
      <c:valAx>
        <c:axId val="-210804407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Expected value (including ticket cost and splitting prize)</a:t>
                </a:r>
              </a:p>
            </c:rich>
          </c:tx>
          <c:layout/>
          <c:overlay val="0"/>
        </c:title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2045676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'Sharing analysis'!$B$4</c:f>
              <c:strCache>
                <c:ptCount val="1"/>
                <c:pt idx="0">
                  <c:v>Tickets Sold</c:v>
                </c:pt>
              </c:strCache>
            </c:strRef>
          </c:tx>
          <c:spPr>
            <a:ln w="47625">
              <a:noFill/>
            </a:ln>
          </c:spPr>
          <c:xVal>
            <c:numRef>
              <c:f>'Sharing analysis'!$A$5:$A$238</c:f>
              <c:numCache>
                <c:formatCode>_-"$"* #,##0_-;\-"$"* #,##0_-;_-"$"* "-"??_-;_-@_-</c:formatCode>
                <c:ptCount val="234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  <c:pt idx="99">
                  <c:v>1000.0</c:v>
                </c:pt>
                <c:pt idx="100">
                  <c:v>1010.0</c:v>
                </c:pt>
                <c:pt idx="101">
                  <c:v>1020.0</c:v>
                </c:pt>
                <c:pt idx="102">
                  <c:v>1030.0</c:v>
                </c:pt>
                <c:pt idx="103">
                  <c:v>1040.0</c:v>
                </c:pt>
                <c:pt idx="104">
                  <c:v>1050.0</c:v>
                </c:pt>
                <c:pt idx="105">
                  <c:v>1060.0</c:v>
                </c:pt>
                <c:pt idx="106">
                  <c:v>1070.0</c:v>
                </c:pt>
                <c:pt idx="107">
                  <c:v>1080.0</c:v>
                </c:pt>
                <c:pt idx="108">
                  <c:v>1090.0</c:v>
                </c:pt>
                <c:pt idx="109">
                  <c:v>1100.0</c:v>
                </c:pt>
                <c:pt idx="110">
                  <c:v>1110.0</c:v>
                </c:pt>
                <c:pt idx="111">
                  <c:v>1120.0</c:v>
                </c:pt>
                <c:pt idx="112">
                  <c:v>1130.0</c:v>
                </c:pt>
                <c:pt idx="113">
                  <c:v>1140.0</c:v>
                </c:pt>
                <c:pt idx="114">
                  <c:v>1150.0</c:v>
                </c:pt>
                <c:pt idx="115">
                  <c:v>1160.0</c:v>
                </c:pt>
              </c:numCache>
            </c:numRef>
          </c:xVal>
          <c:yVal>
            <c:numRef>
              <c:f>'Sharing analysis'!$B$5:$B$238</c:f>
              <c:numCache>
                <c:formatCode>_-* #,##0_-;\-* #,##0_-;_-* "-"??_-;_-@_-</c:formatCode>
                <c:ptCount val="234"/>
                <c:pt idx="0">
                  <c:v>1.04350363E7</c:v>
                </c:pt>
                <c:pt idx="1">
                  <c:v>1.08598952E7</c:v>
                </c:pt>
                <c:pt idx="2">
                  <c:v>1.12828717E7</c:v>
                </c:pt>
                <c:pt idx="3">
                  <c:v>1.17122608E7</c:v>
                </c:pt>
                <c:pt idx="4">
                  <c:v>1.21563575E7</c:v>
                </c:pt>
                <c:pt idx="5">
                  <c:v>1.26234568E7</c:v>
                </c:pt>
                <c:pt idx="6">
                  <c:v>1.31218537E7</c:v>
                </c:pt>
                <c:pt idx="7">
                  <c:v>1.36598432E7</c:v>
                </c:pt>
                <c:pt idx="8">
                  <c:v>1.42457203E7</c:v>
                </c:pt>
                <c:pt idx="9">
                  <c:v>1.488778E7</c:v>
                </c:pt>
                <c:pt idx="10">
                  <c:v>1.55943173E7</c:v>
                </c:pt>
                <c:pt idx="11">
                  <c:v>1.63736272E7</c:v>
                </c:pt>
                <c:pt idx="12">
                  <c:v>1.72340047E7</c:v>
                </c:pt>
                <c:pt idx="13">
                  <c:v>1.81837448E7</c:v>
                </c:pt>
                <c:pt idx="14">
                  <c:v>1.92311425E7</c:v>
                </c:pt>
                <c:pt idx="15">
                  <c:v>2.03844928E7</c:v>
                </c:pt>
                <c:pt idx="16">
                  <c:v>2.16520907E7</c:v>
                </c:pt>
                <c:pt idx="17">
                  <c:v>2.30422312E7</c:v>
                </c:pt>
                <c:pt idx="18">
                  <c:v>2.45632093E7</c:v>
                </c:pt>
                <c:pt idx="19">
                  <c:v>2.622332E7</c:v>
                </c:pt>
                <c:pt idx="20">
                  <c:v>2.80308583E7</c:v>
                </c:pt>
                <c:pt idx="21">
                  <c:v>2.99941192E7</c:v>
                </c:pt>
                <c:pt idx="22">
                  <c:v>3.21213977E7</c:v>
                </c:pt>
                <c:pt idx="23">
                  <c:v>3.44209888E7</c:v>
                </c:pt>
                <c:pt idx="24">
                  <c:v>3.69011875E7</c:v>
                </c:pt>
                <c:pt idx="25">
                  <c:v>3.95702888E7</c:v>
                </c:pt>
                <c:pt idx="26">
                  <c:v>4.24365877E7</c:v>
                </c:pt>
                <c:pt idx="27">
                  <c:v>4.55083792E7</c:v>
                </c:pt>
                <c:pt idx="28">
                  <c:v>4.87939583E7</c:v>
                </c:pt>
                <c:pt idx="29">
                  <c:v>5.230162E7</c:v>
                </c:pt>
                <c:pt idx="30">
                  <c:v>5.60396593E7</c:v>
                </c:pt>
                <c:pt idx="31">
                  <c:v>6.00163712E7</c:v>
                </c:pt>
                <c:pt idx="32">
                  <c:v>6.42400507E7</c:v>
                </c:pt>
                <c:pt idx="33">
                  <c:v>6.87189928E7</c:v>
                </c:pt>
                <c:pt idx="34">
                  <c:v>7.34614925E7</c:v>
                </c:pt>
                <c:pt idx="35">
                  <c:v>7.84758448E7</c:v>
                </c:pt>
                <c:pt idx="36">
                  <c:v>8.37703447E7</c:v>
                </c:pt>
                <c:pt idx="37">
                  <c:v>8.93532872E7</c:v>
                </c:pt>
                <c:pt idx="38">
                  <c:v>9.52329673E7</c:v>
                </c:pt>
                <c:pt idx="39">
                  <c:v>1.0141768E8</c:v>
                </c:pt>
                <c:pt idx="40">
                  <c:v>1.079157203E8</c:v>
                </c:pt>
                <c:pt idx="41">
                  <c:v>1.147353832E8</c:v>
                </c:pt>
                <c:pt idx="42">
                  <c:v>1.218849637E8</c:v>
                </c:pt>
                <c:pt idx="43">
                  <c:v>1.293727568E8</c:v>
                </c:pt>
                <c:pt idx="44">
                  <c:v>1.372070575E8</c:v>
                </c:pt>
                <c:pt idx="45">
                  <c:v>1.453961608E8</c:v>
                </c:pt>
                <c:pt idx="46">
                  <c:v>1.539483617E8</c:v>
                </c:pt>
                <c:pt idx="47">
                  <c:v>1.628719552E8</c:v>
                </c:pt>
                <c:pt idx="48">
                  <c:v>1.721752363E8</c:v>
                </c:pt>
                <c:pt idx="49">
                  <c:v>1.818665E8</c:v>
                </c:pt>
                <c:pt idx="50">
                  <c:v>1.919540413E8</c:v>
                </c:pt>
                <c:pt idx="51">
                  <c:v>2.024461552E8</c:v>
                </c:pt>
                <c:pt idx="52">
                  <c:v>2.133511367E8</c:v>
                </c:pt>
                <c:pt idx="53">
                  <c:v>2.246772808E8</c:v>
                </c:pt>
                <c:pt idx="54">
                  <c:v>2.364328825E8</c:v>
                </c:pt>
                <c:pt idx="55">
                  <c:v>2.486262368E8</c:v>
                </c:pt>
                <c:pt idx="56">
                  <c:v>2.612656387E8</c:v>
                </c:pt>
                <c:pt idx="57">
                  <c:v>2.743593832E8</c:v>
                </c:pt>
                <c:pt idx="58">
                  <c:v>2.879157653E8</c:v>
                </c:pt>
                <c:pt idx="59">
                  <c:v>3.0194308E8</c:v>
                </c:pt>
                <c:pt idx="60">
                  <c:v>3.164496223E8</c:v>
                </c:pt>
                <c:pt idx="61">
                  <c:v>3.314436872E8</c:v>
                </c:pt>
                <c:pt idx="62">
                  <c:v>3.469335697E8</c:v>
                </c:pt>
                <c:pt idx="63">
                  <c:v>3.629275648E8</c:v>
                </c:pt>
                <c:pt idx="64">
                  <c:v>3.794339675E8</c:v>
                </c:pt>
                <c:pt idx="65">
                  <c:v>3.964610728E8</c:v>
                </c:pt>
                <c:pt idx="66">
                  <c:v>4.140171757E8</c:v>
                </c:pt>
                <c:pt idx="67">
                  <c:v>4.321105712E8</c:v>
                </c:pt>
                <c:pt idx="68">
                  <c:v>4.507495543E8</c:v>
                </c:pt>
                <c:pt idx="69">
                  <c:v>4.6994242E8</c:v>
                </c:pt>
                <c:pt idx="70">
                  <c:v>4.896974633E8</c:v>
                </c:pt>
                <c:pt idx="71">
                  <c:v>5.100229792E8</c:v>
                </c:pt>
                <c:pt idx="72">
                  <c:v>5.309272627E8</c:v>
                </c:pt>
                <c:pt idx="73">
                  <c:v>5.524186088E8</c:v>
                </c:pt>
                <c:pt idx="74">
                  <c:v>5.745053125E8</c:v>
                </c:pt>
                <c:pt idx="75">
                  <c:v>5.971956688E8</c:v>
                </c:pt>
                <c:pt idx="76">
                  <c:v>6.204979727E8</c:v>
                </c:pt>
                <c:pt idx="77">
                  <c:v>6.444205192E8</c:v>
                </c:pt>
                <c:pt idx="78">
                  <c:v>6.689716033E8</c:v>
                </c:pt>
                <c:pt idx="79">
                  <c:v>6.9415952E8</c:v>
                </c:pt>
                <c:pt idx="80">
                  <c:v>7.199925643E8</c:v>
                </c:pt>
                <c:pt idx="81">
                  <c:v>7.464790312E8</c:v>
                </c:pt>
                <c:pt idx="82">
                  <c:v>7.736272157E8</c:v>
                </c:pt>
                <c:pt idx="83">
                  <c:v>8.014454128E8</c:v>
                </c:pt>
                <c:pt idx="84">
                  <c:v>8.299419175E8</c:v>
                </c:pt>
                <c:pt idx="85">
                  <c:v>8.591250248E8</c:v>
                </c:pt>
                <c:pt idx="86">
                  <c:v>8.890030297E8</c:v>
                </c:pt>
                <c:pt idx="87">
                  <c:v>9.195842272E8</c:v>
                </c:pt>
                <c:pt idx="88">
                  <c:v>9.508769123E8</c:v>
                </c:pt>
                <c:pt idx="89">
                  <c:v>9.8288938E8</c:v>
                </c:pt>
                <c:pt idx="90">
                  <c:v>1.0156299253E9</c:v>
                </c:pt>
                <c:pt idx="91">
                  <c:v>1.0491068432E9</c:v>
                </c:pt>
                <c:pt idx="92">
                  <c:v>1.0833284287E9</c:v>
                </c:pt>
                <c:pt idx="93">
                  <c:v>1.1183029768E9</c:v>
                </c:pt>
                <c:pt idx="94">
                  <c:v>1.1540387825E9</c:v>
                </c:pt>
                <c:pt idx="95">
                  <c:v>1.1905441408E9</c:v>
                </c:pt>
                <c:pt idx="96">
                  <c:v>1.2278273467E9</c:v>
                </c:pt>
                <c:pt idx="97">
                  <c:v>1.2658966952E9</c:v>
                </c:pt>
                <c:pt idx="98">
                  <c:v>1.3047604813E9</c:v>
                </c:pt>
                <c:pt idx="99">
                  <c:v>1.344427E9</c:v>
                </c:pt>
                <c:pt idx="100">
                  <c:v>1.3849045463E9</c:v>
                </c:pt>
                <c:pt idx="101">
                  <c:v>1.4262014152E9</c:v>
                </c:pt>
                <c:pt idx="102">
                  <c:v>1.4683259017E9</c:v>
                </c:pt>
                <c:pt idx="103">
                  <c:v>1.5112863008E9</c:v>
                </c:pt>
                <c:pt idx="104">
                  <c:v>1.5550909075E9</c:v>
                </c:pt>
                <c:pt idx="105">
                  <c:v>1.5997480168E9</c:v>
                </c:pt>
                <c:pt idx="106">
                  <c:v>1.6452659237E9</c:v>
                </c:pt>
                <c:pt idx="107">
                  <c:v>1.6916529232E9</c:v>
                </c:pt>
                <c:pt idx="108">
                  <c:v>1.7389173103E9</c:v>
                </c:pt>
                <c:pt idx="109">
                  <c:v>1.78706738E9</c:v>
                </c:pt>
                <c:pt idx="110">
                  <c:v>1.8361114273E9</c:v>
                </c:pt>
                <c:pt idx="111">
                  <c:v>1.8860577472E9</c:v>
                </c:pt>
                <c:pt idx="112">
                  <c:v>1.9369146347E9</c:v>
                </c:pt>
                <c:pt idx="113">
                  <c:v>1.9886903848E9</c:v>
                </c:pt>
                <c:pt idx="114">
                  <c:v>2.0413932925E9</c:v>
                </c:pt>
                <c:pt idx="115">
                  <c:v>2.0950316528E9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277608"/>
        <c:axId val="-2111813192"/>
      </c:scatterChart>
      <c:valAx>
        <c:axId val="-2110277608"/>
        <c:scaling>
          <c:orientation val="minMax"/>
        </c:scaling>
        <c:delete val="0"/>
        <c:axPos val="b"/>
        <c:numFmt formatCode="_-&quot;$&quot;* #,##0_-;\-&quot;$&quot;* #,##0_-;_-&quot;$&quot;* &quot;-&quot;??_-;_-@_-" sourceLinked="1"/>
        <c:majorTickMark val="out"/>
        <c:minorTickMark val="none"/>
        <c:tickLblPos val="nextTo"/>
        <c:crossAx val="-2111813192"/>
        <c:crosses val="autoZero"/>
        <c:crossBetween val="midCat"/>
      </c:valAx>
      <c:valAx>
        <c:axId val="-211181319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-2110277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Given there's a winner, probability there are</a:t>
            </a:r>
            <a:r>
              <a:rPr lang="en-US" baseline="0"/>
              <a:t> </a:t>
            </a:r>
            <a:r>
              <a:rPr lang="en-US" i="1" baseline="0"/>
              <a:t>i</a:t>
            </a:r>
            <a:r>
              <a:rPr lang="en-US" i="0" baseline="0"/>
              <a:t> winning tickets</a:t>
            </a:r>
          </a:p>
          <a:p>
            <a:pPr>
              <a:defRPr/>
            </a:pPr>
            <a:r>
              <a:rPr lang="en-US" i="0" baseline="0"/>
              <a:t>(for i = 1 thru 6)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i=1</c:v>
          </c:tx>
          <c:spPr>
            <a:ln w="3175" cmpd="sng"/>
          </c:spPr>
          <c:marker>
            <c:symbol val="none"/>
          </c:marker>
          <c:cat>
            <c:numRef>
              <c:f>'Sharing analysis'!$A$5:$A$120</c:f>
              <c:numCache>
                <c:formatCode>_-"$"* #,##0_-;\-"$"* #,##0_-;_-"$"* "-"??_-;_-@_-</c:formatCode>
                <c:ptCount val="116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  <c:pt idx="99">
                  <c:v>1000.0</c:v>
                </c:pt>
                <c:pt idx="100">
                  <c:v>1010.0</c:v>
                </c:pt>
                <c:pt idx="101">
                  <c:v>1020.0</c:v>
                </c:pt>
                <c:pt idx="102">
                  <c:v>1030.0</c:v>
                </c:pt>
                <c:pt idx="103">
                  <c:v>1040.0</c:v>
                </c:pt>
                <c:pt idx="104">
                  <c:v>1050.0</c:v>
                </c:pt>
                <c:pt idx="105">
                  <c:v>1060.0</c:v>
                </c:pt>
                <c:pt idx="106">
                  <c:v>1070.0</c:v>
                </c:pt>
                <c:pt idx="107">
                  <c:v>1080.0</c:v>
                </c:pt>
                <c:pt idx="108">
                  <c:v>1090.0</c:v>
                </c:pt>
                <c:pt idx="109">
                  <c:v>1100.0</c:v>
                </c:pt>
                <c:pt idx="110">
                  <c:v>1110.0</c:v>
                </c:pt>
                <c:pt idx="111">
                  <c:v>1120.0</c:v>
                </c:pt>
                <c:pt idx="112">
                  <c:v>1130.0</c:v>
                </c:pt>
                <c:pt idx="113">
                  <c:v>1140.0</c:v>
                </c:pt>
                <c:pt idx="114">
                  <c:v>1150.0</c:v>
                </c:pt>
                <c:pt idx="115">
                  <c:v>1160.0</c:v>
                </c:pt>
              </c:numCache>
            </c:numRef>
          </c:cat>
          <c:val>
            <c:numRef>
              <c:f>'Sharing analysis'!$E$5:$E$120</c:f>
              <c:numCache>
                <c:formatCode>0.00%</c:formatCode>
                <c:ptCount val="116"/>
                <c:pt idx="0">
                  <c:v>0.982250376677704</c:v>
                </c:pt>
                <c:pt idx="1">
                  <c:v>0.981532209570106</c:v>
                </c:pt>
                <c:pt idx="2">
                  <c:v>0.980817575383672</c:v>
                </c:pt>
                <c:pt idx="3">
                  <c:v>0.98009246335029</c:v>
                </c:pt>
                <c:pt idx="4">
                  <c:v>0.97934289236608</c:v>
                </c:pt>
                <c:pt idx="5">
                  <c:v>0.978554912695925</c:v>
                </c:pt>
                <c:pt idx="6">
                  <c:v>0.977714603963421</c:v>
                </c:pt>
                <c:pt idx="7">
                  <c:v>0.976808084608015</c:v>
                </c:pt>
                <c:pt idx="8">
                  <c:v>0.975821517616265</c:v>
                </c:pt>
                <c:pt idx="9">
                  <c:v>0.974741112547459</c:v>
                </c:pt>
                <c:pt idx="10">
                  <c:v>0.973553140688782</c:v>
                </c:pt>
                <c:pt idx="11">
                  <c:v>0.972243938085408</c:v>
                </c:pt>
                <c:pt idx="12">
                  <c:v>0.97079992336692</c:v>
                </c:pt>
                <c:pt idx="13">
                  <c:v>0.969207603468378</c:v>
                </c:pt>
                <c:pt idx="14">
                  <c:v>0.967453592448504</c:v>
                </c:pt>
                <c:pt idx="15">
                  <c:v>0.96552462659584</c:v>
                </c:pt>
                <c:pt idx="16">
                  <c:v>0.963407575859744</c:v>
                </c:pt>
                <c:pt idx="17">
                  <c:v>0.961089466655616</c:v>
                </c:pt>
                <c:pt idx="18">
                  <c:v>0.958557500962926</c:v>
                </c:pt>
                <c:pt idx="19">
                  <c:v>0.955799071763703</c:v>
                </c:pt>
                <c:pt idx="20">
                  <c:v>0.95280179145405</c:v>
                </c:pt>
                <c:pt idx="21">
                  <c:v>0.94955350826336</c:v>
                </c:pt>
                <c:pt idx="22">
                  <c:v>0.946042337254896</c:v>
                </c:pt>
                <c:pt idx="23">
                  <c:v>0.942256679369242</c:v>
                </c:pt>
                <c:pt idx="24">
                  <c:v>0.938185253327296</c:v>
                </c:pt>
                <c:pt idx="25">
                  <c:v>0.933817123812179</c:v>
                </c:pt>
                <c:pt idx="26">
                  <c:v>0.929141726004998</c:v>
                </c:pt>
                <c:pt idx="27">
                  <c:v>0.924148901177682</c:v>
                </c:pt>
                <c:pt idx="28">
                  <c:v>0.918828928527837</c:v>
                </c:pt>
                <c:pt idx="29">
                  <c:v>0.913172553339572</c:v>
                </c:pt>
                <c:pt idx="30">
                  <c:v>0.907171027601661</c:v>
                </c:pt>
                <c:pt idx="31">
                  <c:v>0.900816138773406</c:v>
                </c:pt>
                <c:pt idx="32">
                  <c:v>0.894100252439055</c:v>
                </c:pt>
                <c:pt idx="33">
                  <c:v>0.887016343103444</c:v>
                </c:pt>
                <c:pt idx="34">
                  <c:v>0.879558037048688</c:v>
                </c:pt>
                <c:pt idx="35">
                  <c:v>0.871719651148164</c:v>
                </c:pt>
                <c:pt idx="36">
                  <c:v>0.863496227720577</c:v>
                </c:pt>
                <c:pt idx="37">
                  <c:v>0.854883579371342</c:v>
                </c:pt>
                <c:pt idx="38">
                  <c:v>0.845878329514684</c:v>
                </c:pt>
                <c:pt idx="39">
                  <c:v>0.836477948643162</c:v>
                </c:pt>
                <c:pt idx="40">
                  <c:v>0.82668080145307</c:v>
                </c:pt>
                <c:pt idx="41">
                  <c:v>0.816486181705269</c:v>
                </c:pt>
                <c:pt idx="42">
                  <c:v>0.80589435892054</c:v>
                </c:pt>
                <c:pt idx="43">
                  <c:v>0.794906612555243</c:v>
                </c:pt>
                <c:pt idx="44">
                  <c:v>0.783525275858484</c:v>
                </c:pt>
                <c:pt idx="45">
                  <c:v>0.771753774109276</c:v>
                </c:pt>
                <c:pt idx="46">
                  <c:v>0.759596657212704</c:v>
                </c:pt>
                <c:pt idx="47">
                  <c:v>0.747059639224993</c:v>
                </c:pt>
                <c:pt idx="48">
                  <c:v>0.734149631315354</c:v>
                </c:pt>
                <c:pt idx="49">
                  <c:v>0.720874768088378</c:v>
                </c:pt>
                <c:pt idx="50">
                  <c:v>0.707244440630877</c:v>
                </c:pt>
                <c:pt idx="51">
                  <c:v>0.693269315050498</c:v>
                </c:pt>
                <c:pt idx="52">
                  <c:v>0.678961357900271</c:v>
                </c:pt>
                <c:pt idx="53">
                  <c:v>0.664333846333746</c:v>
                </c:pt>
                <c:pt idx="54">
                  <c:v>0.649401382463712</c:v>
                </c:pt>
                <c:pt idx="55">
                  <c:v>0.63417989792396</c:v>
                </c:pt>
                <c:pt idx="56">
                  <c:v>0.618686648459829</c:v>
                </c:pt>
                <c:pt idx="57">
                  <c:v>0.602940209133218</c:v>
                </c:pt>
                <c:pt idx="58">
                  <c:v>0.58696045803614</c:v>
                </c:pt>
                <c:pt idx="59">
                  <c:v>0.570768548364813</c:v>
                </c:pt>
                <c:pt idx="60">
                  <c:v>0.554386879938496</c:v>
                </c:pt>
                <c:pt idx="61">
                  <c:v>0.537839051979997</c:v>
                </c:pt>
                <c:pt idx="62">
                  <c:v>0.521149815069233</c:v>
                </c:pt>
                <c:pt idx="63">
                  <c:v>0.504345003711112</c:v>
                </c:pt>
                <c:pt idx="64">
                  <c:v>0.487451465732335</c:v>
                </c:pt>
                <c:pt idx="65">
                  <c:v>0.470496977020693</c:v>
                </c:pt>
                <c:pt idx="66">
                  <c:v>0.453510141939405</c:v>
                </c:pt>
                <c:pt idx="67">
                  <c:v>0.436520288234616</c:v>
                </c:pt>
                <c:pt idx="68">
                  <c:v>0.419557347212255</c:v>
                </c:pt>
                <c:pt idx="69">
                  <c:v>0.402651719978701</c:v>
                </c:pt>
                <c:pt idx="70">
                  <c:v>0.38583413911541</c:v>
                </c:pt>
                <c:pt idx="71">
                  <c:v>0.369135512818222</c:v>
                </c:pt>
                <c:pt idx="72">
                  <c:v>0.352586766383764</c:v>
                </c:pt>
                <c:pt idx="73">
                  <c:v>0.336218668439319</c:v>
                </c:pt>
                <c:pt idx="74">
                  <c:v>0.320061655589425</c:v>
                </c:pt>
                <c:pt idx="75">
                  <c:v>0.304145648621462</c:v>
                </c:pt>
                <c:pt idx="76">
                  <c:v>0.288499862609046</c:v>
                </c:pt>
                <c:pt idx="77">
                  <c:v>0.2731526191085</c:v>
                </c:pt>
                <c:pt idx="78">
                  <c:v>0.258131155948244</c:v>
                </c:pt>
                <c:pt idx="79">
                  <c:v>0.243461437545128</c:v>
                </c:pt>
                <c:pt idx="80">
                  <c:v>0.229167974196359</c:v>
                </c:pt>
                <c:pt idx="81">
                  <c:v>0.215273643823452</c:v>
                </c:pt>
                <c:pt idx="82">
                  <c:v>0.201799528103058</c:v>
                </c:pt>
                <c:pt idx="83">
                  <c:v>0.188764756739957</c:v>
                </c:pt>
                <c:pt idx="84">
                  <c:v>0.17618637041315</c:v>
                </c:pt>
                <c:pt idx="85">
                  <c:v>0.164079199481196</c:v>
                </c:pt>
                <c:pt idx="86">
                  <c:v>0.152455761280622</c:v>
                </c:pt>
                <c:pt idx="87">
                  <c:v>0.141326181713227</c:v>
                </c:pt>
                <c:pt idx="88">
                  <c:v>0.130698138819118</c:v>
                </c:pt>
                <c:pt idx="89">
                  <c:v>0.120576830203702</c:v>
                </c:pt>
                <c:pt idx="90">
                  <c:v>0.110964968528436</c:v>
                </c:pt>
                <c:pt idx="91">
                  <c:v>0.101862800507864</c:v>
                </c:pt>
                <c:pt idx="92">
                  <c:v>0.0932681544593995</c:v>
                </c:pt>
                <c:pt idx="93">
                  <c:v>0.0851765111712082</c:v>
                </c:pt>
                <c:pt idx="94">
                  <c:v>0.0775811012228881</c:v>
                </c:pt>
                <c:pt idx="95">
                  <c:v>0.0704730244545957</c:v>
                </c:pt>
                <c:pt idx="96">
                  <c:v>0.0638413900231672</c:v>
                </c:pt>
                <c:pt idx="97">
                  <c:v>0.0576734763797501</c:v>
                </c:pt>
                <c:pt idx="98">
                  <c:v>0.0519549065103633</c:v>
                </c:pt>
                <c:pt idx="99">
                  <c:v>0.0466698357657774</c:v>
                </c:pt>
                <c:pt idx="100">
                  <c:v>0.0418011504593804</c:v>
                </c:pt>
                <c:pt idx="101">
                  <c:v>0.0373306717204534</c:v>
                </c:pt>
                <c:pt idx="102">
                  <c:v>0.0332393633612909</c:v>
                </c:pt>
                <c:pt idx="103">
                  <c:v>0.0295075384824599</c:v>
                </c:pt>
                <c:pt idx="104">
                  <c:v>0.0261150632790258</c:v>
                </c:pt>
                <c:pt idx="105">
                  <c:v>0.0230415539254389</c:v>
                </c:pt>
                <c:pt idx="106">
                  <c:v>0.0202665640154372</c:v>
                </c:pt>
                <c:pt idx="107">
                  <c:v>0.0177697607502264</c:v>
                </c:pt>
                <c:pt idx="108">
                  <c:v>0.0155310871434885</c:v>
                </c:pt>
                <c:pt idx="109">
                  <c:v>0.0135309087697168</c:v>
                </c:pt>
                <c:pt idx="110">
                  <c:v>0.011750144282169</c:v>
                </c:pt>
                <c:pt idx="111">
                  <c:v>0.0101703782103294</c:v>
                </c:pt>
                <c:pt idx="112">
                  <c:v>0.00877395632093671</c:v>
                </c:pt>
                <c:pt idx="113">
                  <c:v>0.0075440629518485</c:v>
                </c:pt>
                <c:pt idx="114">
                  <c:v>0.00646478116538669</c:v>
                </c:pt>
                <c:pt idx="115">
                  <c:v>0.00552113606057456</c:v>
                </c:pt>
              </c:numCache>
            </c:numRef>
          </c:val>
          <c:smooth val="0"/>
        </c:ser>
        <c:ser>
          <c:idx val="2"/>
          <c:order val="1"/>
          <c:tx>
            <c:v>i=2</c:v>
          </c:tx>
          <c:spPr>
            <a:ln w="3175" cmpd="sng"/>
          </c:spPr>
          <c:marker>
            <c:symbol val="none"/>
          </c:marker>
          <c:cat>
            <c:numRef>
              <c:f>'Sharing analysis'!$A$5:$A$120</c:f>
              <c:numCache>
                <c:formatCode>_-"$"* #,##0_-;\-"$"* #,##0_-;_-"$"* "-"??_-;_-@_-</c:formatCode>
                <c:ptCount val="116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  <c:pt idx="99">
                  <c:v>1000.0</c:v>
                </c:pt>
                <c:pt idx="100">
                  <c:v>1010.0</c:v>
                </c:pt>
                <c:pt idx="101">
                  <c:v>1020.0</c:v>
                </c:pt>
                <c:pt idx="102">
                  <c:v>1030.0</c:v>
                </c:pt>
                <c:pt idx="103">
                  <c:v>1040.0</c:v>
                </c:pt>
                <c:pt idx="104">
                  <c:v>1050.0</c:v>
                </c:pt>
                <c:pt idx="105">
                  <c:v>1060.0</c:v>
                </c:pt>
                <c:pt idx="106">
                  <c:v>1070.0</c:v>
                </c:pt>
                <c:pt idx="107">
                  <c:v>1080.0</c:v>
                </c:pt>
                <c:pt idx="108">
                  <c:v>1090.0</c:v>
                </c:pt>
                <c:pt idx="109">
                  <c:v>1100.0</c:v>
                </c:pt>
                <c:pt idx="110">
                  <c:v>1110.0</c:v>
                </c:pt>
                <c:pt idx="111">
                  <c:v>1120.0</c:v>
                </c:pt>
                <c:pt idx="112">
                  <c:v>1130.0</c:v>
                </c:pt>
                <c:pt idx="113">
                  <c:v>1140.0</c:v>
                </c:pt>
                <c:pt idx="114">
                  <c:v>1150.0</c:v>
                </c:pt>
                <c:pt idx="115">
                  <c:v>1160.0</c:v>
                </c:pt>
              </c:numCache>
            </c:numRef>
          </c:cat>
          <c:val>
            <c:numRef>
              <c:f>'Sharing analysis'!$F$5:$F$120</c:f>
              <c:numCache>
                <c:formatCode>0.00%</c:formatCode>
                <c:ptCount val="116"/>
                <c:pt idx="0">
                  <c:v>0.0175389633131539</c:v>
                </c:pt>
                <c:pt idx="1">
                  <c:v>0.0182397107811953</c:v>
                </c:pt>
                <c:pt idx="2">
                  <c:v>0.0189363219730394</c:v>
                </c:pt>
                <c:pt idx="3">
                  <c:v>0.0196424439610052</c:v>
                </c:pt>
                <c:pt idx="4">
                  <c:v>0.0203716399245493</c:v>
                </c:pt>
                <c:pt idx="5">
                  <c:v>0.0211373842985632</c:v>
                </c:pt>
                <c:pt idx="6">
                  <c:v>0.0219530589133591</c:v>
                </c:pt>
                <c:pt idx="7">
                  <c:v>0.0228319353995087</c:v>
                </c:pt>
                <c:pt idx="8">
                  <c:v>0.0237871586708634</c:v>
                </c:pt>
                <c:pt idx="9">
                  <c:v>0.0248317314609356</c:v>
                </c:pt>
                <c:pt idx="10">
                  <c:v>0.0259784836622656</c:v>
                </c:pt>
                <c:pt idx="11">
                  <c:v>0.0272400509635204</c:v>
                </c:pt>
                <c:pt idx="12">
                  <c:v>0.0286288368210055</c:v>
                </c:pt>
                <c:pt idx="13">
                  <c:v>0.0301569838044836</c:v>
                </c:pt>
                <c:pt idx="14">
                  <c:v>0.0318363301112029</c:v>
                </c:pt>
                <c:pt idx="15">
                  <c:v>0.0336783675653086</c:v>
                </c:pt>
                <c:pt idx="16">
                  <c:v>0.0356942011113888</c:v>
                </c:pt>
                <c:pt idx="17">
                  <c:v>0.0378944955704567</c:v>
                </c:pt>
                <c:pt idx="18">
                  <c:v>0.0402894242679535</c:v>
                </c:pt>
                <c:pt idx="19">
                  <c:v>0.0428886195663839</c:v>
                </c:pt>
                <c:pt idx="20">
                  <c:v>0.0457011097892277</c:v>
                </c:pt>
                <c:pt idx="21">
                  <c:v>0.0487352663519216</c:v>
                </c:pt>
                <c:pt idx="22">
                  <c:v>0.0519987363160663</c:v>
                </c:pt>
                <c:pt idx="23">
                  <c:v>0.0554983855382424</c:v>
                </c:pt>
                <c:pt idx="24">
                  <c:v>0.0592402295125153</c:v>
                </c:pt>
                <c:pt idx="25">
                  <c:v>0.0632293677608368</c:v>
                </c:pt>
                <c:pt idx="26">
                  <c:v>0.0674699218809521</c:v>
                </c:pt>
                <c:pt idx="27">
                  <c:v>0.0719649642175982</c:v>
                </c:pt>
                <c:pt idx="28">
                  <c:v>0.0767164512134716</c:v>
                </c:pt>
                <c:pt idx="29">
                  <c:v>0.0817251615895642</c:v>
                </c:pt>
                <c:pt idx="30">
                  <c:v>0.086990625464362</c:v>
                </c:pt>
                <c:pt idx="31">
                  <c:v>0.092511066584538</c:v>
                </c:pt>
                <c:pt idx="32">
                  <c:v>0.0982833354174511</c:v>
                </c:pt>
                <c:pt idx="33">
                  <c:v>0.104302856250412</c:v>
                </c:pt>
                <c:pt idx="34">
                  <c:v>0.11056356806237</c:v>
                </c:pt>
                <c:pt idx="35">
                  <c:v>0.11705787383772</c:v>
                </c:pt>
                <c:pt idx="36">
                  <c:v>0.12377659855704</c:v>
                </c:pt>
                <c:pt idx="37">
                  <c:v>0.130708944983833</c:v>
                </c:pt>
                <c:pt idx="38">
                  <c:v>0.137842459965898</c:v>
                </c:pt>
                <c:pt idx="39">
                  <c:v>0.145163011499278</c:v>
                </c:pt>
                <c:pt idx="40">
                  <c:v>0.152654765355</c:v>
                </c:pt>
                <c:pt idx="41">
                  <c:v>0.160300180207039</c:v>
                </c:pt>
                <c:pt idx="42">
                  <c:v>0.168080003194928</c:v>
                </c:pt>
                <c:pt idx="43">
                  <c:v>0.175973285218043</c:v>
                </c:pt>
                <c:pt idx="44">
                  <c:v>0.183957399897404</c:v>
                </c:pt>
                <c:pt idx="45">
                  <c:v>0.192008078404587</c:v>
                </c:pt>
                <c:pt idx="46">
                  <c:v>0.200099460255683</c:v>
                </c:pt>
                <c:pt idx="47">
                  <c:v>0.208204152048609</c:v>
                </c:pt>
                <c:pt idx="48">
                  <c:v>0.216293304121474</c:v>
                </c:pt>
                <c:pt idx="49">
                  <c:v>0.224336705019372</c:v>
                </c:pt>
                <c:pt idx="50">
                  <c:v>0.232302885812321</c:v>
                </c:pt>
                <c:pt idx="51">
                  <c:v>0.240159247659753</c:v>
                </c:pt>
                <c:pt idx="52">
                  <c:v>0.247872199724336</c:v>
                </c:pt>
                <c:pt idx="53">
                  <c:v>0.255407320298932</c:v>
                </c:pt>
                <c:pt idx="54">
                  <c:v>0.262729529846878</c:v>
                </c:pt>
                <c:pt idx="55">
                  <c:v>0.269803283503659</c:v>
                </c:pt>
                <c:pt idx="56">
                  <c:v>0.276592781834623</c:v>
                </c:pt>
                <c:pt idx="57">
                  <c:v>0.283062194134896</c:v>
                </c:pt>
                <c:pt idx="58">
                  <c:v>0.289175899139135</c:v>
                </c:pt>
                <c:pt idx="59">
                  <c:v>0.294898741154001</c:v>
                </c:pt>
                <c:pt idx="60">
                  <c:v>0.300196295891537</c:v>
                </c:pt>
                <c:pt idx="61">
                  <c:v>0.305035150922318</c:v>
                </c:pt>
                <c:pt idx="62">
                  <c:v>0.309383192186607</c:v>
                </c:pt>
                <c:pt idx="63">
                  <c:v>0.313209900042483</c:v>
                </c:pt>
                <c:pt idx="64">
                  <c:v>0.316486647142434</c:v>
                </c:pt>
                <c:pt idx="65">
                  <c:v>0.319186998469973</c:v>
                </c:pt>
                <c:pt idx="66">
                  <c:v>0.32128700928239</c:v>
                </c:pt>
                <c:pt idx="67">
                  <c:v>0.322765515897733</c:v>
                </c:pt>
                <c:pt idx="68">
                  <c:v>0.323604417172447</c:v>
                </c:pt>
                <c:pt idx="69">
                  <c:v>0.323788941631881</c:v>
                </c:pt>
                <c:pt idx="70">
                  <c:v>0.323307895538088</c:v>
                </c:pt>
                <c:pt idx="71">
                  <c:v>0.3221538879083</c:v>
                </c:pt>
                <c:pt idx="72">
                  <c:v>0.320323527713665</c:v>
                </c:pt>
                <c:pt idx="73">
                  <c:v>0.317817588334039</c:v>
                </c:pt>
                <c:pt idx="74">
                  <c:v>0.314641135580392</c:v>
                </c:pt>
                <c:pt idx="75">
                  <c:v>0.310803614655674</c:v>
                </c:pt>
                <c:pt idx="76">
                  <c:v>0.30631889165978</c:v>
                </c:pt>
                <c:pt idx="77">
                  <c:v>0.301205247905756</c:v>
                </c:pt>
                <c:pt idx="78">
                  <c:v>0.295485323054509</c:v>
                </c:pt>
                <c:pt idx="79">
                  <c:v>0.289186004616699</c:v>
                </c:pt>
                <c:pt idx="80">
                  <c:v>0.282338265103754</c:v>
                </c:pt>
                <c:pt idx="81">
                  <c:v>0.274976943082734</c:v>
                </c:pt>
                <c:pt idx="82">
                  <c:v>0.267140472928232</c:v>
                </c:pt>
                <c:pt idx="83">
                  <c:v>0.258870560964904</c:v>
                </c:pt>
                <c:pt idx="84">
                  <c:v>0.250211815139256</c:v>
                </c:pt>
                <c:pt idx="85">
                  <c:v>0.241211329618427</c:v>
                </c:pt>
                <c:pt idx="86">
                  <c:v>0.231918229406524</c:v>
                </c:pt>
                <c:pt idx="87">
                  <c:v>0.22238318407197</c:v>
                </c:pt>
                <c:pt idx="88">
                  <c:v>0.212657895048871</c:v>
                </c:pt>
                <c:pt idx="89">
                  <c:v>0.202794564490142</c:v>
                </c:pt>
                <c:pt idx="90">
                  <c:v>0.192845357434483</c:v>
                </c:pt>
                <c:pt idx="91">
                  <c:v>0.18286186171366</c:v>
                </c:pt>
                <c:pt idx="92">
                  <c:v>0.172894559787203</c:v>
                </c:pt>
                <c:pt idx="93">
                  <c:v>0.162992316908672</c:v>
                </c:pt>
                <c:pt idx="94">
                  <c:v>0.153201899079434</c:v>
                </c:pt>
                <c:pt idx="95">
                  <c:v>0.143567526219126</c:v>
                </c:pt>
                <c:pt idx="96">
                  <c:v>0.13413046842639</c:v>
                </c:pt>
                <c:pt idx="97">
                  <c:v>0.124928694423826</c:v>
                </c:pt>
                <c:pt idx="98">
                  <c:v>0.115996575260052</c:v>
                </c:pt>
                <c:pt idx="99">
                  <c:v>0.107364647757253</c:v>
                </c:pt>
                <c:pt idx="100">
                  <c:v>0.0990594428002646</c:v>
                </c:pt>
                <c:pt idx="101">
                  <c:v>0.0911033764251401</c:v>
                </c:pt>
                <c:pt idx="102">
                  <c:v>0.083514707057782</c:v>
                </c:pt>
                <c:pt idx="103">
                  <c:v>0.0763075540372305</c:v>
                </c:pt>
                <c:pt idx="104">
                  <c:v>0.069491977401232</c:v>
                </c:pt>
                <c:pt idx="105">
                  <c:v>0.0630741127559185</c:v>
                </c:pt>
                <c:pt idx="106">
                  <c:v>0.0570563561976964</c:v>
                </c:pt>
                <c:pt idx="107">
                  <c:v>0.0514375943741171</c:v>
                </c:pt>
                <c:pt idx="108">
                  <c:v>0.0462134714007137</c:v>
                </c:pt>
                <c:pt idx="109">
                  <c:v>0.0413766855395769</c:v>
                </c:pt>
                <c:pt idx="110">
                  <c:v>0.0369173091320234</c:v>
                </c:pt>
                <c:pt idx="111">
                  <c:v>0.0328231225775353</c:v>
                </c:pt>
                <c:pt idx="112">
                  <c:v>0.029079956583712</c:v>
                </c:pt>
                <c:pt idx="113">
                  <c:v>0.0256720342129847</c:v>
                </c:pt>
                <c:pt idx="114">
                  <c:v>0.022582307518332</c:v>
                </c:pt>
                <c:pt idx="115">
                  <c:v>0.0197927821192364</c:v>
                </c:pt>
              </c:numCache>
            </c:numRef>
          </c:val>
          <c:smooth val="0"/>
        </c:ser>
        <c:ser>
          <c:idx val="3"/>
          <c:order val="2"/>
          <c:tx>
            <c:v>i=3</c:v>
          </c:tx>
          <c:spPr>
            <a:ln w="3175" cmpd="sng"/>
          </c:spPr>
          <c:marker>
            <c:symbol val="none"/>
          </c:marker>
          <c:cat>
            <c:numRef>
              <c:f>'Sharing analysis'!$A$5:$A$120</c:f>
              <c:numCache>
                <c:formatCode>_-"$"* #,##0_-;\-"$"* #,##0_-;_-"$"* "-"??_-;_-@_-</c:formatCode>
                <c:ptCount val="116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  <c:pt idx="99">
                  <c:v>1000.0</c:v>
                </c:pt>
                <c:pt idx="100">
                  <c:v>1010.0</c:v>
                </c:pt>
                <c:pt idx="101">
                  <c:v>1020.0</c:v>
                </c:pt>
                <c:pt idx="102">
                  <c:v>1030.0</c:v>
                </c:pt>
                <c:pt idx="103">
                  <c:v>1040.0</c:v>
                </c:pt>
                <c:pt idx="104">
                  <c:v>1050.0</c:v>
                </c:pt>
                <c:pt idx="105">
                  <c:v>1060.0</c:v>
                </c:pt>
                <c:pt idx="106">
                  <c:v>1070.0</c:v>
                </c:pt>
                <c:pt idx="107">
                  <c:v>1080.0</c:v>
                </c:pt>
                <c:pt idx="108">
                  <c:v>1090.0</c:v>
                </c:pt>
                <c:pt idx="109">
                  <c:v>1100.0</c:v>
                </c:pt>
                <c:pt idx="110">
                  <c:v>1110.0</c:v>
                </c:pt>
                <c:pt idx="111">
                  <c:v>1120.0</c:v>
                </c:pt>
                <c:pt idx="112">
                  <c:v>1130.0</c:v>
                </c:pt>
                <c:pt idx="113">
                  <c:v>1140.0</c:v>
                </c:pt>
                <c:pt idx="114">
                  <c:v>1150.0</c:v>
                </c:pt>
                <c:pt idx="115">
                  <c:v>1160.0</c:v>
                </c:pt>
              </c:numCache>
            </c:numRef>
          </c:cat>
          <c:val>
            <c:numRef>
              <c:f>'Sharing analysis'!$G$5:$G$120</c:f>
              <c:numCache>
                <c:formatCode>0.00%</c:formatCode>
                <c:ptCount val="116"/>
                <c:pt idx="0">
                  <c:v>0.00020878261586863</c:v>
                </c:pt>
                <c:pt idx="1">
                  <c:v>0.000225964409184898</c:v>
                </c:pt>
                <c:pt idx="2">
                  <c:v>0.000243731533831214</c:v>
                </c:pt>
                <c:pt idx="3">
                  <c:v>0.000262441613927129</c:v>
                </c:pt>
                <c:pt idx="4">
                  <c:v>0.000282504852530265</c:v>
                </c:pt>
                <c:pt idx="5">
                  <c:v>0.000304386923884647</c:v>
                </c:pt>
                <c:pt idx="6">
                  <c:v>0.000328614476366251</c:v>
                </c:pt>
                <c:pt idx="7">
                  <c:v>0.000355782774623376</c:v>
                </c:pt>
                <c:pt idx="8">
                  <c:v>0.000386565826980199</c:v>
                </c:pt>
                <c:pt idx="9">
                  <c:v>0.0004217289685046</c:v>
                </c:pt>
                <c:pt idx="10">
                  <c:v>0.000462143285187094</c:v>
                </c:pt>
                <c:pt idx="11">
                  <c:v>0.000508802576603283</c:v>
                </c:pt>
                <c:pt idx="12">
                  <c:v>0.000562841858854877</c:v>
                </c:pt>
                <c:pt idx="13">
                  <c:v>0.00062555818376116</c:v>
                </c:pt>
                <c:pt idx="14">
                  <c:v>0.000698432717363826</c:v>
                </c:pt>
                <c:pt idx="15">
                  <c:v>0.000783154466824996</c:v>
                </c:pt>
                <c:pt idx="16">
                  <c:v>0.000881645502251173</c:v>
                </c:pt>
                <c:pt idx="17">
                  <c:v>0.000996086755042176</c:v>
                </c:pt>
                <c:pt idx="18">
                  <c:v>0.00112894471823785</c:v>
                </c:pt>
                <c:pt idx="19">
                  <c:v>0.00128299881743332</c:v>
                </c:pt>
                <c:pt idx="20">
                  <c:v>0.001461368202138</c:v>
                </c:pt>
                <c:pt idx="21">
                  <c:v>0.00166753889172622</c:v>
                </c:pt>
                <c:pt idx="22">
                  <c:v>0.0019053893522616</c:v>
                </c:pt>
                <c:pt idx="23">
                  <c:v>0.0021792156180705</c:v>
                </c:pt>
                <c:pt idx="24">
                  <c:v>0.00249375389714454</c:v>
                </c:pt>
                <c:pt idx="25">
                  <c:v>0.00285420113814137</c:v>
                </c:pt>
                <c:pt idx="26">
                  <c:v>0.0032662331439462</c:v>
                </c:pt>
                <c:pt idx="27">
                  <c:v>0.00373601840889359</c:v>
                </c:pt>
                <c:pt idx="28">
                  <c:v>0.00427022817374068</c:v>
                </c:pt>
                <c:pt idx="29">
                  <c:v>0.00487604223664186</c:v>
                </c:pt>
                <c:pt idx="30">
                  <c:v>0.00556114819469872</c:v>
                </c:pt>
                <c:pt idx="31">
                  <c:v>0.00633373591616066</c:v>
                </c:pt>
                <c:pt idx="32">
                  <c:v>0.00720248379609247</c:v>
                </c:pt>
                <c:pt idx="33">
                  <c:v>0.00817653905948589</c:v>
                </c:pt>
                <c:pt idx="34">
                  <c:v>0.00926548857597925</c:v>
                </c:pt>
                <c:pt idx="35">
                  <c:v>0.0104793214460261</c:v>
                </c:pt>
                <c:pt idx="36">
                  <c:v>0.011828383012863</c:v>
                </c:pt>
                <c:pt idx="37">
                  <c:v>0.0133233175603046</c:v>
                </c:pt>
                <c:pt idx="38">
                  <c:v>0.0149750012556653</c:v>
                </c:pt>
                <c:pt idx="39">
                  <c:v>0.0167944652009401</c:v>
                </c:pt>
                <c:pt idx="40">
                  <c:v>0.0187928054203328</c:v>
                </c:pt>
                <c:pt idx="41">
                  <c:v>0.0209810838413142</c:v>
                </c:pt>
                <c:pt idx="42">
                  <c:v>0.0233702154875192</c:v>
                </c:pt>
                <c:pt idx="43">
                  <c:v>0.0259708468743086</c:v>
                </c:pt>
                <c:pt idx="44">
                  <c:v>0.028793221076626</c:v>
                </c:pt>
                <c:pt idx="45">
                  <c:v>0.0318470330441937</c:v>
                </c:pt>
                <c:pt idx="46">
                  <c:v>0.0351412760569129</c:v>
                </c:pt>
                <c:pt idx="47">
                  <c:v>0.0386840767796417</c:v>
                </c:pt>
                <c:pt idx="48">
                  <c:v>0.0424825232173708</c:v>
                </c:pt>
                <c:pt idx="49">
                  <c:v>0.0465424871467216</c:v>
                </c:pt>
                <c:pt idx="50">
                  <c:v>0.0508684384778964</c:v>
                </c:pt>
                <c:pt idx="51">
                  <c:v>0.0554632595630356</c:v>
                </c:pt>
                <c:pt idx="52">
                  <c:v>0.0603280548966843</c:v>
                </c:pt>
                <c:pt idx="53">
                  <c:v>0.065461965478091</c:v>
                </c:pt>
                <c:pt idx="54">
                  <c:v>0.0708619840010557</c:v>
                </c:pt>
                <c:pt idx="55">
                  <c:v>0.0765227781947134</c:v>
                </c:pt>
                <c:pt idx="56">
                  <c:v>0.0824365256743411</c:v>
                </c:pt>
                <c:pt idx="57">
                  <c:v>0.0885927595503006</c:v>
                </c:pt>
                <c:pt idx="58">
                  <c:v>0.0949782325851749</c:v>
                </c:pt>
                <c:pt idx="59">
                  <c:v>0.10157680376204</c:v>
                </c:pt>
                <c:pt idx="60">
                  <c:v>0.108369346441748</c:v>
                </c:pt>
                <c:pt idx="61">
                  <c:v>0.115333689108826</c:v>
                </c:pt>
                <c:pt idx="62">
                  <c:v>0.12244458511284</c:v>
                </c:pt>
                <c:pt idx="63">
                  <c:v>0.129673722673261</c:v>
                </c:pt>
                <c:pt idx="64">
                  <c:v>0.136989771764585</c:v>
                </c:pt>
                <c:pt idx="65">
                  <c:v>0.144358475840346</c:v>
                </c:pt>
                <c:pt idx="66">
                  <c:v>0.151742791084172</c:v>
                </c:pt>
                <c:pt idx="67">
                  <c:v>0.159103071601332</c:v>
                </c:pt>
                <c:pt idx="68">
                  <c:v>0.166397306235577</c:v>
                </c:pt>
                <c:pt idx="69">
                  <c:v>0.173581407617067</c:v>
                </c:pt>
                <c:pt idx="70">
                  <c:v>0.180609549556641</c:v>
                </c:pt>
                <c:pt idx="71">
                  <c:v>0.187434557566855</c:v>
                </c:pt>
                <c:pt idx="72">
                  <c:v>0.194008344416017</c:v>
                </c:pt>
                <c:pt idx="73">
                  <c:v>0.20028239308361</c:v>
                </c:pt>
                <c:pt idx="74">
                  <c:v>0.206208277474292</c:v>
                </c:pt>
                <c:pt idx="75">
                  <c:v>0.211738218534689</c:v>
                </c:pt>
                <c:pt idx="76">
                  <c:v>0.216825668217874</c:v>
                </c:pt>
                <c:pt idx="77">
                  <c:v>0.221425910836427</c:v>
                </c:pt>
                <c:pt idx="78">
                  <c:v>0.225496674844415</c:v>
                </c:pt>
                <c:pt idx="79">
                  <c:v>0.228998744082946</c:v>
                </c:pt>
                <c:pt idx="80">
                  <c:v>0.231896555676023</c:v>
                </c:pt>
                <c:pt idx="81">
                  <c:v>0.234158775107165</c:v>
                </c:pt>
                <c:pt idx="82">
                  <c:v>0.23575883404322</c:v>
                </c:pt>
                <c:pt idx="83">
                  <c:v>0.236675420447566</c:v>
                </c:pt>
                <c:pt idx="84">
                  <c:v>0.236892907637289</c:v>
                </c:pt>
                <c:pt idx="85">
                  <c:v>0.236401711907157</c:v>
                </c:pt>
                <c:pt idx="86">
                  <c:v>0.23519856785013</c:v>
                </c:pt>
                <c:pt idx="87">
                  <c:v>0.233286712599647</c:v>
                </c:pt>
                <c:pt idx="88">
                  <c:v>0.230675971811376</c:v>
                </c:pt>
                <c:pt idx="89">
                  <c:v>0.227382741639654</c:v>
                </c:pt>
                <c:pt idx="90">
                  <c:v>0.223429864641688</c:v>
                </c:pt>
                <c:pt idx="91">
                  <c:v>0.218846397774236</c:v>
                </c:pt>
                <c:pt idx="92">
                  <c:v>0.213667276179316</c:v>
                </c:pt>
                <c:pt idx="93">
                  <c:v>0.207932875563945</c:v>
                </c:pt>
                <c:pt idx="94">
                  <c:v>0.201688482471834</c:v>
                </c:pt>
                <c:pt idx="95">
                  <c:v>0.194983680889571</c:v>
                </c:pt>
                <c:pt idx="96">
                  <c:v>0.187871666945236</c:v>
                </c:pt>
                <c:pt idx="97">
                  <c:v>0.180408507316228</c:v>
                </c:pt>
                <c:pt idx="98">
                  <c:v>0.17265235522481</c:v>
                </c:pt>
                <c:pt idx="99">
                  <c:v>0.164662640444628</c:v>
                </c:pt>
                <c:pt idx="100">
                  <c:v>0.15649925250022</c:v>
                </c:pt>
                <c:pt idx="101">
                  <c:v>0.148221731313303</c:v>
                </c:pt>
                <c:pt idx="102">
                  <c:v>0.139888485315566</c:v>
                </c:pt>
                <c:pt idx="103">
                  <c:v>0.131556049713718</c:v>
                </c:pt>
                <c:pt idx="104">
                  <c:v>0.123278402415525</c:v>
                </c:pt>
                <c:pt idx="105">
                  <c:v>0.115106348305418</c:v>
                </c:pt>
                <c:pt idx="106">
                  <c:v>0.10708698254919</c:v>
                </c:pt>
                <c:pt idx="107">
                  <c:v>0.0992632427872708</c:v>
                </c:pt>
                <c:pt idx="108">
                  <c:v>0.0916735541624894</c:v>
                </c:pt>
                <c:pt idx="109">
                  <c:v>0.0843515703894517</c:v>
                </c:pt>
                <c:pt idx="110">
                  <c:v>0.0773260129168689</c:v>
                </c:pt>
                <c:pt idx="111">
                  <c:v>0.0706206038024217</c:v>
                </c:pt>
                <c:pt idx="112">
                  <c:v>0.064254090442345</c:v>
                </c:pt>
                <c:pt idx="113">
                  <c:v>0.0582403535519957</c:v>
                </c:pt>
                <c:pt idx="114">
                  <c:v>0.0525885924113568</c:v>
                </c:pt>
                <c:pt idx="115">
                  <c:v>0.0473035765990288</c:v>
                </c:pt>
              </c:numCache>
            </c:numRef>
          </c:val>
          <c:smooth val="0"/>
        </c:ser>
        <c:ser>
          <c:idx val="4"/>
          <c:order val="3"/>
          <c:tx>
            <c:v>i=4</c:v>
          </c:tx>
          <c:spPr>
            <a:ln w="3175" cmpd="sng"/>
          </c:spPr>
          <c:marker>
            <c:symbol val="none"/>
          </c:marker>
          <c:cat>
            <c:numRef>
              <c:f>'Sharing analysis'!$A$5:$A$120</c:f>
              <c:numCache>
                <c:formatCode>_-"$"* #,##0_-;\-"$"* #,##0_-;_-"$"* "-"??_-;_-@_-</c:formatCode>
                <c:ptCount val="116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  <c:pt idx="99">
                  <c:v>1000.0</c:v>
                </c:pt>
                <c:pt idx="100">
                  <c:v>1010.0</c:v>
                </c:pt>
                <c:pt idx="101">
                  <c:v>1020.0</c:v>
                </c:pt>
                <c:pt idx="102">
                  <c:v>1030.0</c:v>
                </c:pt>
                <c:pt idx="103">
                  <c:v>1040.0</c:v>
                </c:pt>
                <c:pt idx="104">
                  <c:v>1050.0</c:v>
                </c:pt>
                <c:pt idx="105">
                  <c:v>1060.0</c:v>
                </c:pt>
                <c:pt idx="106">
                  <c:v>1070.0</c:v>
                </c:pt>
                <c:pt idx="107">
                  <c:v>1080.0</c:v>
                </c:pt>
                <c:pt idx="108">
                  <c:v>1090.0</c:v>
                </c:pt>
                <c:pt idx="109">
                  <c:v>1100.0</c:v>
                </c:pt>
                <c:pt idx="110">
                  <c:v>1110.0</c:v>
                </c:pt>
                <c:pt idx="111">
                  <c:v>1120.0</c:v>
                </c:pt>
                <c:pt idx="112">
                  <c:v>1130.0</c:v>
                </c:pt>
                <c:pt idx="113">
                  <c:v>1140.0</c:v>
                </c:pt>
                <c:pt idx="114">
                  <c:v>1150.0</c:v>
                </c:pt>
                <c:pt idx="115">
                  <c:v>1160.0</c:v>
                </c:pt>
              </c:numCache>
            </c:numRef>
          </c:cat>
          <c:val>
            <c:numRef>
              <c:f>'Sharing analysis'!$H$5:$H$120</c:f>
              <c:numCache>
                <c:formatCode>0.00%</c:formatCode>
                <c:ptCount val="116"/>
                <c:pt idx="0">
                  <c:v>1.8640002718532E-6</c:v>
                </c:pt>
                <c:pt idx="1">
                  <c:v>2.09953614927488E-6</c:v>
                </c:pt>
                <c:pt idx="2">
                  <c:v>2.35282181790216E-6</c:v>
                </c:pt>
                <c:pt idx="3">
                  <c:v>2.62985075750126E-6</c:v>
                </c:pt>
                <c:pt idx="4">
                  <c:v>2.93823860401748E-6</c:v>
                </c:pt>
                <c:pt idx="5">
                  <c:v>3.28747129198833E-6</c:v>
                </c:pt>
                <c:pt idx="6">
                  <c:v>3.68926260825638E-6</c:v>
                </c:pt>
                <c:pt idx="7">
                  <c:v>4.15803690873544E-6</c:v>
                </c:pt>
                <c:pt idx="8">
                  <c:v>4.71156928093632E-6</c:v>
                </c:pt>
                <c:pt idx="9">
                  <c:v>5.37181563061816E-6</c:v>
                </c:pt>
                <c:pt idx="10">
                  <c:v>6.16596040951644E-6</c:v>
                </c:pt>
                <c:pt idx="11">
                  <c:v>7.12774123919677E-6</c:v>
                </c:pt>
                <c:pt idx="12">
                  <c:v>8.29908690522763E-6</c:v>
                </c:pt>
                <c:pt idx="13">
                  <c:v>9.73214916701712E-6</c:v>
                </c:pt>
                <c:pt idx="14">
                  <c:v>1.14917823508893E-5</c:v>
                </c:pt>
                <c:pt idx="15">
                  <c:v>1.36585648257104E-5</c:v>
                </c:pt>
                <c:pt idx="16">
                  <c:v>1.63324587370909E-5</c:v>
                </c:pt>
                <c:pt idx="17">
                  <c:v>1.96371946421501E-5</c:v>
                </c:pt>
                <c:pt idx="18">
                  <c:v>2.37255088917409E-5</c:v>
                </c:pt>
                <c:pt idx="19">
                  <c:v>2.87853617009452E-5</c:v>
                </c:pt>
                <c:pt idx="20">
                  <c:v>3.50472388288055E-5</c:v>
                </c:pt>
                <c:pt idx="21">
                  <c:v>4.27927156891719E-5</c:v>
                </c:pt>
                <c:pt idx="22">
                  <c:v>5.23643754814507E-5</c:v>
                </c:pt>
                <c:pt idx="23">
                  <c:v>6.41772800147817E-5</c:v>
                </c:pt>
                <c:pt idx="24">
                  <c:v>7.87320759326707E-5</c:v>
                </c:pt>
                <c:pt idx="25">
                  <c:v>9.66299073467092E-5</c:v>
                </c:pt>
                <c:pt idx="26">
                  <c:v>0.000118589273580786</c:v>
                </c:pt>
                <c:pt idx="27">
                  <c:v>0.000145464880688458</c:v>
                </c:pt>
                <c:pt idx="28">
                  <c:v>0.000178268624203141</c:v>
                </c:pt>
                <c:pt idx="29">
                  <c:v>0.000218192784601004</c:v>
                </c:pt>
                <c:pt idx="30">
                  <c:v>0.00026663535748635</c:v>
                </c:pt>
                <c:pt idx="31">
                  <c:v>0.000325227657633131</c:v>
                </c:pt>
                <c:pt idx="32">
                  <c:v>0.000395863946352955</c:v>
                </c:pt>
                <c:pt idx="33">
                  <c:v>0.000480733167972193</c:v>
                </c:pt>
                <c:pt idx="34">
                  <c:v>0.000582352389359468</c:v>
                </c:pt>
                <c:pt idx="35">
                  <c:v>0.000703601814445356</c:v>
                </c:pt>
                <c:pt idx="36">
                  <c:v>0.000847761075153928</c:v>
                </c:pt>
                <c:pt idx="37">
                  <c:v>0.00101854614185774</c:v>
                </c:pt>
                <c:pt idx="38">
                  <c:v>0.00122014650080188</c:v>
                </c:pt>
                <c:pt idx="39">
                  <c:v>0.00145726202404123</c:v>
                </c:pt>
                <c:pt idx="40">
                  <c:v>0.00173513842561294</c:v>
                </c:pt>
                <c:pt idx="41">
                  <c:v>0.00205960096902726</c:v>
                </c:pt>
                <c:pt idx="42">
                  <c:v>0.00243708482747947</c:v>
                </c:pt>
                <c:pt idx="43">
                  <c:v>0.00287466169077689</c:v>
                </c:pt>
                <c:pt idx="44">
                  <c:v>0.00338006071400571</c:v>
                </c:pt>
                <c:pt idx="45">
                  <c:v>0.00396168294780747</c:v>
                </c:pt>
                <c:pt idx="46">
                  <c:v>0.00462860796816481</c:v>
                </c:pt>
                <c:pt idx="47">
                  <c:v>0.00539059057797716</c:v>
                </c:pt>
                <c:pt idx="48">
                  <c:v>0.0062580465993716</c:v>
                </c:pt>
                <c:pt idx="49">
                  <c:v>0.0072420263250214</c:v>
                </c:pt>
                <c:pt idx="50">
                  <c:v>0.00835417307877239</c:v>
                </c:pt>
                <c:pt idx="51">
                  <c:v>0.00960666675176247</c:v>
                </c:pt>
                <c:pt idx="52">
                  <c:v>0.0110121491879876</c:v>
                </c:pt>
                <c:pt idx="53">
                  <c:v>0.0125836318047764</c:v>
                </c:pt>
                <c:pt idx="54">
                  <c:v>0.0143343824681247</c:v>
                </c:pt>
                <c:pt idx="55">
                  <c:v>0.0162777917758519</c:v>
                </c:pt>
                <c:pt idx="56">
                  <c:v>0.0184272182398506</c:v>
                </c:pt>
                <c:pt idx="57">
                  <c:v>0.0207958105464705</c:v>
                </c:pt>
                <c:pt idx="58">
                  <c:v>0.0233963082518116</c:v>
                </c:pt>
                <c:pt idx="59">
                  <c:v>0.0262408216494023</c:v>
                </c:pt>
                <c:pt idx="60">
                  <c:v>0.0293405899035722</c:v>
                </c:pt>
                <c:pt idx="61">
                  <c:v>0.0327057220203103</c:v>
                </c:pt>
                <c:pt idx="62">
                  <c:v>0.0363449197278895</c:v>
                </c:pt>
                <c:pt idx="63">
                  <c:v>0.0402651887041133</c:v>
                </c:pt>
                <c:pt idx="64">
                  <c:v>0.0444715385817106</c:v>
                </c:pt>
                <c:pt idx="65">
                  <c:v>0.0489666784540365</c:v>
                </c:pt>
                <c:pt idx="66">
                  <c:v>0.0537507133617731</c:v>
                </c:pt>
                <c:pt idx="67">
                  <c:v>0.0588208453681683</c:v>
                </c:pt>
                <c:pt idx="68">
                  <c:v>0.0641710881984224</c:v>
                </c:pt>
                <c:pt idx="69">
                  <c:v>0.069792002904</c:v>
                </c:pt>
                <c:pt idx="70">
                  <c:v>0.0756704594319081</c:v>
                </c:pt>
                <c:pt idx="71">
                  <c:v>0.0817894365550854</c:v>
                </c:pt>
                <c:pt idx="72">
                  <c:v>0.0881278638057053</c:v>
                </c:pt>
                <c:pt idx="73">
                  <c:v>0.0946605184367359</c:v>
                </c:pt>
                <c:pt idx="74">
                  <c:v>0.101357980925944</c:v>
                </c:pt>
                <c:pt idx="75">
                  <c:v>0.108186659515301</c:v>
                </c:pt>
                <c:pt idx="76">
                  <c:v>0.115108890446537</c:v>
                </c:pt>
                <c:pt idx="77">
                  <c:v>0.122083116714983</c:v>
                </c:pt>
                <c:pt idx="78">
                  <c:v>0.129064152233283</c:v>
                </c:pt>
                <c:pt idx="79">
                  <c:v>0.136003533743434</c:v>
                </c:pt>
                <c:pt idx="80">
                  <c:v>0.142849958116601</c:v>
                </c:pt>
                <c:pt idx="81">
                  <c:v>0.149549807535332</c:v>
                </c:pt>
                <c:pt idx="82">
                  <c:v>0.156047754057014</c:v>
                </c:pt>
                <c:pt idx="83">
                  <c:v>0.162287441159832</c:v>
                </c:pt>
                <c:pt idx="84">
                  <c:v>0.168212229276621</c:v>
                </c:pt>
                <c:pt idx="85">
                  <c:v>0.173765996240695</c:v>
                </c:pt>
                <c:pt idx="86">
                  <c:v>0.178893978272276</c:v>
                </c:pt>
                <c:pt idx="87">
                  <c:v>0.183543633627742</c:v>
                </c:pt>
                <c:pt idx="88">
                  <c:v>0.187665512851993</c:v>
                </c:pt>
                <c:pt idx="89">
                  <c:v>0.191214115894643</c:v>
                </c:pt>
                <c:pt idx="90">
                  <c:v>0.194148714657069</c:v>
                </c:pt>
                <c:pt idx="91">
                  <c:v>0.19643412242011</c:v>
                </c:pt>
                <c:pt idx="92">
                  <c:v>0.198041388305984</c:v>
                </c:pt>
                <c:pt idx="93">
                  <c:v>0.198948399171423</c:v>
                </c:pt>
                <c:pt idx="94">
                  <c:v>0.199140370506038</c:v>
                </c:pt>
                <c:pt idx="95">
                  <c:v>0.198610212120417</c:v>
                </c:pt>
                <c:pt idx="96">
                  <c:v>0.197358756139393</c:v>
                </c:pt>
                <c:pt idx="97">
                  <c:v>0.195394838850678</c:v>
                </c:pt>
                <c:pt idx="98">
                  <c:v>0.192735231676018</c:v>
                </c:pt>
                <c:pt idx="99">
                  <c:v>0.189404420154195</c:v>
                </c:pt>
                <c:pt idx="100">
                  <c:v>0.185434235165442</c:v>
                </c:pt>
                <c:pt idx="101">
                  <c:v>0.180863342942299</c:v>
                </c:pt>
                <c:pt idx="102">
                  <c:v>0.175736606760322</c:v>
                </c:pt>
                <c:pt idx="103">
                  <c:v>0.170104333933791</c:v>
                </c:pt>
                <c:pt idx="104">
                  <c:v>0.164021428019711</c:v>
                </c:pt>
                <c:pt idx="105">
                  <c:v>0.157546465970892</c:v>
                </c:pt>
                <c:pt idx="106">
                  <c:v>0.150740722709131</c:v>
                </c:pt>
                <c:pt idx="107">
                  <c:v>0.143667168187663</c:v>
                </c:pt>
                <c:pt idx="108">
                  <c:v>0.136389459716397</c:v>
                </c:pt>
                <c:pt idx="109">
                  <c:v>0.12897095303307</c:v>
                </c:pt>
                <c:pt idx="110">
                  <c:v>0.121473756029592</c:v>
                </c:pt>
                <c:pt idx="111">
                  <c:v>0.113957843293093</c:v>
                </c:pt>
                <c:pt idx="112">
                  <c:v>0.106480251901941</c:v>
                </c:pt>
                <c:pt idx="113">
                  <c:v>0.0990943710970194</c:v>
                </c:pt>
                <c:pt idx="114">
                  <c:v>0.0918493398496155</c:v>
                </c:pt>
                <c:pt idx="115">
                  <c:v>0.0847895590616867</c:v>
                </c:pt>
              </c:numCache>
            </c:numRef>
          </c:val>
          <c:smooth val="0"/>
        </c:ser>
        <c:ser>
          <c:idx val="0"/>
          <c:order val="4"/>
          <c:tx>
            <c:v>i=5</c:v>
          </c:tx>
          <c:spPr>
            <a:ln w="3175" cmpd="sng"/>
          </c:spPr>
          <c:marker>
            <c:symbol val="none"/>
          </c:marker>
          <c:val>
            <c:numRef>
              <c:f>'Sharing analysis'!$I$5:$I$120</c:f>
              <c:numCache>
                <c:formatCode>0.00%</c:formatCode>
                <c:ptCount val="116"/>
                <c:pt idx="0">
                  <c:v>1.33133562525738E-8</c:v>
                </c:pt>
                <c:pt idx="1">
                  <c:v>1.56061802904652E-8</c:v>
                </c:pt>
                <c:pt idx="2">
                  <c:v>1.81700576175586E-8</c:v>
                </c:pt>
                <c:pt idx="3">
                  <c:v>2.10823712375065E-8</c:v>
                </c:pt>
                <c:pt idx="4">
                  <c:v>2.44477085802408E-8</c:v>
                </c:pt>
                <c:pt idx="5">
                  <c:v>2.84045490563876E-8</c:v>
                </c:pt>
                <c:pt idx="6">
                  <c:v>3.31346511716244E-8</c:v>
                </c:pt>
                <c:pt idx="7">
                  <c:v>3.88760128974932E-8</c:v>
                </c:pt>
                <c:pt idx="8">
                  <c:v>4.59407055283548E-8</c:v>
                </c:pt>
                <c:pt idx="9">
                  <c:v>5.47392346955221E-8</c:v>
                </c:pt>
                <c:pt idx="10">
                  <c:v>6.58134679045687E-8</c:v>
                </c:pt>
                <c:pt idx="11">
                  <c:v>7.988118678058E-8</c:v>
                </c:pt>
                <c:pt idx="12">
                  <c:v>9.7895831136935E-8</c:v>
                </c:pt>
                <c:pt idx="13">
                  <c:v>1.21126666914776E-7</c:v>
                </c:pt>
                <c:pt idx="14">
                  <c:v>1.51265599620385E-7</c:v>
                </c:pt>
                <c:pt idx="15">
                  <c:v>1.90569183320962E-7</c:v>
                </c:pt>
                <c:pt idx="16">
                  <c:v>2.42046668778209E-7</c:v>
                </c:pt>
                <c:pt idx="17">
                  <c:v>3.09707478571604E-7</c:v>
                </c:pt>
                <c:pt idx="18">
                  <c:v>3.98885607177871E-7</c:v>
                </c:pt>
                <c:pt idx="19">
                  <c:v>5.16662684577782E-7</c:v>
                </c:pt>
                <c:pt idx="20">
                  <c:v>6.72415838202257E-7</c:v>
                </c:pt>
                <c:pt idx="21">
                  <c:v>8.7852413594078E-7</c:v>
                </c:pt>
                <c:pt idx="22">
                  <c:v>1.15127240779137E-6</c:v>
                </c:pt>
                <c:pt idx="23">
                  <c:v>1.51200206763758E-6</c:v>
                </c:pt>
                <c:pt idx="24">
                  <c:v>1.98856498864095E-6</c:v>
                </c:pt>
                <c:pt idx="25">
                  <c:v>2.61714947361995E-6</c:v>
                </c:pt>
                <c:pt idx="26">
                  <c:v>3.4445588804549E-6</c:v>
                </c:pt>
                <c:pt idx="27">
                  <c:v>4.53103357271813E-6</c:v>
                </c:pt>
                <c:pt idx="28">
                  <c:v>5.95372433152925E-6</c:v>
                </c:pt>
                <c:pt idx="29">
                  <c:v>7.81093977963038E-6</c:v>
                </c:pt>
                <c:pt idx="30">
                  <c:v>1.02272998458845E-5</c:v>
                </c:pt>
                <c:pt idx="31">
                  <c:v>1.33599542421398E-5</c:v>
                </c:pt>
                <c:pt idx="32">
                  <c:v>1.74060244792482E-5</c:v>
                </c:pt>
                <c:pt idx="33">
                  <c:v>2.26114617682828E-5</c:v>
                </c:pt>
                <c:pt idx="34">
                  <c:v>2.92815039807308E-5</c:v>
                </c:pt>
                <c:pt idx="35">
                  <c:v>3.77929437154653E-5</c:v>
                </c:pt>
                <c:pt idx="36">
                  <c:v>4.86084247481798E-5</c:v>
                </c:pt>
                <c:pt idx="37">
                  <c:v>6.22929673056031E-5</c:v>
                </c:pt>
                <c:pt idx="38">
                  <c:v>7.95329465350429E-5</c:v>
                </c:pt>
                <c:pt idx="39">
                  <c:v>0.000101157735497505</c:v>
                </c:pt>
                <c:pt idx="40">
                  <c:v>0.000128164167543924</c:v>
                </c:pt>
                <c:pt idx="41">
                  <c:v>0.000161744022252787</c:v>
                </c:pt>
                <c:pt idx="42">
                  <c:v>0.00020331459624831</c:v>
                </c:pt>
                <c:pt idx="43">
                  <c:v>0.000254552493033103</c:v>
                </c:pt>
                <c:pt idx="44">
                  <c:v>0.000317430559552709</c:v>
                </c:pt>
                <c:pt idx="45">
                  <c:v>0.000394257930381718</c:v>
                </c:pt>
                <c:pt idx="46">
                  <c:v>0.000487723019485077</c:v>
                </c:pt>
                <c:pt idx="47">
                  <c:v>0.000600939074058623</c:v>
                </c:pt>
                <c:pt idx="48">
                  <c:v>0.000737491919904265</c:v>
                </c:pt>
                <c:pt idx="49">
                  <c:v>0.000901489339640769</c:v>
                </c:pt>
                <c:pt idx="50">
                  <c:v>0.00109761116409065</c:v>
                </c:pt>
                <c:pt idx="51">
                  <c:v>0.00133115934909906</c:v>
                </c:pt>
                <c:pt idx="52">
                  <c:v>0.00160810660151773</c:v>
                </c:pt>
                <c:pt idx="53">
                  <c:v>0.00193514249120914</c:v>
                </c:pt>
                <c:pt idx="54">
                  <c:v>0.00231971512251599</c:v>
                </c:pt>
                <c:pt idx="55">
                  <c:v>0.00277006674648491</c:v>
                </c:pt>
                <c:pt idx="56">
                  <c:v>0.00329526134665902</c:v>
                </c:pt>
                <c:pt idx="57">
                  <c:v>0.00390520161605647</c:v>
                </c:pt>
                <c:pt idx="58">
                  <c:v>0.00461063317784265</c:v>
                </c:pt>
                <c:pt idx="59">
                  <c:v>0.00542313357422313</c:v>
                </c:pt>
                <c:pt idx="60">
                  <c:v>0.00635508280845415</c:v>
                </c:pt>
                <c:pt idx="61">
                  <c:v>0.00741961352598864</c:v>
                </c:pt>
                <c:pt idx="62">
                  <c:v>0.00863053721813432</c:v>
                </c:pt>
                <c:pt idx="63">
                  <c:v>0.0100022449173964</c:v>
                </c:pt>
                <c:pt idx="64">
                  <c:v>0.0115495789978304</c:v>
                </c:pt>
                <c:pt idx="65">
                  <c:v>0.0132876747489351</c:v>
                </c:pt>
                <c:pt idx="66">
                  <c:v>0.0152317703359949</c:v>
                </c:pt>
                <c:pt idx="67">
                  <c:v>0.0173969832612084</c:v>
                </c:pt>
                <c:pt idx="68">
                  <c:v>0.0197980539209163</c:v>
                </c:pt>
                <c:pt idx="69">
                  <c:v>0.0224490570775073</c:v>
                </c:pt>
                <c:pt idx="70">
                  <c:v>0.0253630815557617</c:v>
                </c:pt>
                <c:pt idx="71">
                  <c:v>0.0285518828788921</c:v>
                </c:pt>
                <c:pt idx="72">
                  <c:v>0.0320255106045327</c:v>
                </c:pt>
                <c:pt idx="73">
                  <c:v>0.0357919179875196</c:v>
                </c:pt>
                <c:pt idx="74">
                  <c:v>0.0398565582539533</c:v>
                </c:pt>
                <c:pt idx="75">
                  <c:v>0.0442219769618522</c:v>
                </c:pt>
                <c:pt idx="76">
                  <c:v>0.0488874098620643</c:v>
                </c:pt>
                <c:pt idx="77">
                  <c:v>0.053848394914274</c:v>
                </c:pt>
                <c:pt idx="78">
                  <c:v>0.0590964115219494</c:v>
                </c:pt>
                <c:pt idx="79">
                  <c:v>0.0646185593309808</c:v>
                </c:pt>
                <c:pt idx="80">
                  <c:v>0.0703972870872006</c:v>
                </c:pt>
                <c:pt idx="81">
                  <c:v>0.076410187552983</c:v>
                </c:pt>
                <c:pt idx="82">
                  <c:v>0.0826298674697317</c:v>
                </c:pt>
                <c:pt idx="83">
                  <c:v>0.0890239078499612</c:v>
                </c:pt>
                <c:pt idx="84">
                  <c:v>0.0955549216777429</c:v>
                </c:pt>
                <c:pt idx="85">
                  <c:v>0.102180719998285</c:v>
                </c:pt>
                <c:pt idx="86">
                  <c:v>0.108854592844206</c:v>
                </c:pt>
                <c:pt idx="87">
                  <c:v>0.115525706657642</c:v>
                </c:pt>
                <c:pt idx="88">
                  <c:v>0.122139620873081</c:v>
                </c:pt>
                <c:pt idx="89">
                  <c:v>0.128638920672754</c:v>
                </c:pt>
                <c:pt idx="90">
                  <c:v>0.134963957217903</c:v>
                </c:pt>
                <c:pt idx="91">
                  <c:v>0.141053688090346</c:v>
                </c:pt>
                <c:pt idx="92">
                  <c:v>0.146846600554941</c:v>
                </c:pt>
                <c:pt idx="93">
                  <c:v>0.152281702987584</c:v>
                </c:pt>
                <c:pt idx="94">
                  <c:v>0.157299560767756</c:v>
                </c:pt>
                <c:pt idx="95">
                  <c:v>0.161843354871219</c:v>
                </c:pt>
                <c:pt idx="96">
                  <c:v>0.165859937164529</c:v>
                </c:pt>
                <c:pt idx="97">
                  <c:v>0.169300854321246</c:v>
                </c:pt>
                <c:pt idx="98">
                  <c:v>0.172123314286072</c:v>
                </c:pt>
                <c:pt idx="99">
                  <c:v>0.174291068091195</c:v>
                </c:pt>
                <c:pt idx="100">
                  <c:v>0.175775181016997</c:v>
                </c:pt>
                <c:pt idx="101">
                  <c:v>0.176554671207739</c:v>
                </c:pt>
                <c:pt idx="102">
                  <c:v>0.176616995258367</c:v>
                </c:pt>
                <c:pt idx="103">
                  <c:v>0.175958365833451</c:v>
                </c:pt>
                <c:pt idx="104">
                  <c:v>0.174583890155521</c:v>
                </c:pt>
                <c:pt idx="105">
                  <c:v>0.17250752397109</c:v>
                </c:pt>
                <c:pt idx="106">
                  <c:v>0.169751840443333</c:v>
                </c:pt>
                <c:pt idx="107">
                  <c:v>0.166347619709299</c:v>
                </c:pt>
                <c:pt idx="108">
                  <c:v>0.16233326944485</c:v>
                </c:pt>
                <c:pt idx="109">
                  <c:v>0.157754091739167</c:v>
                </c:pt>
                <c:pt idx="110">
                  <c:v>0.152661417179381</c:v>
                </c:pt>
                <c:pt idx="111">
                  <c:v>0.147111628526545</c:v>
                </c:pt>
                <c:pt idx="112">
                  <c:v>0.141165102002907</c:v>
                </c:pt>
                <c:pt idx="113">
                  <c:v>0.134885092954104</c:v>
                </c:pt>
                <c:pt idx="114">
                  <c:v>0.12833659681457</c:v>
                </c:pt>
                <c:pt idx="115">
                  <c:v>0.121585213454515</c:v>
                </c:pt>
              </c:numCache>
            </c:numRef>
          </c:val>
          <c:smooth val="0"/>
        </c:ser>
        <c:ser>
          <c:idx val="5"/>
          <c:order val="5"/>
          <c:tx>
            <c:v>i=6</c:v>
          </c:tx>
          <c:spPr>
            <a:ln w="3175" cmpd="sng"/>
          </c:spPr>
          <c:marker>
            <c:symbol val="none"/>
          </c:marker>
          <c:val>
            <c:numRef>
              <c:f>'Sharing analysis'!$J$5:$J$120</c:f>
              <c:numCache>
                <c:formatCode>0.00%</c:formatCode>
                <c:ptCount val="116"/>
                <c:pt idx="0">
                  <c:v>7.92406168956325E-11</c:v>
                </c:pt>
                <c:pt idx="1">
                  <c:v>9.66693051525517E-11</c:v>
                </c:pt>
                <c:pt idx="2">
                  <c:v>1.1693439839348E-10</c:v>
                </c:pt>
                <c:pt idx="3">
                  <c:v>1.40840165479428E-10</c:v>
                </c:pt>
                <c:pt idx="4">
                  <c:v>1.6951493910905E-10</c:v>
                </c:pt>
                <c:pt idx="5">
                  <c:v>2.04518476239555E-10</c:v>
                </c:pt>
                <c:pt idx="6">
                  <c:v>2.47995589086505E-10</c:v>
                </c:pt>
                <c:pt idx="7">
                  <c:v>3.02896194634036E-10</c:v>
                </c:pt>
                <c:pt idx="8">
                  <c:v>3.73291811150445E-10</c:v>
                </c:pt>
                <c:pt idx="9">
                  <c:v>4.6483098388374E-10</c:v>
                </c:pt>
                <c:pt idx="10">
                  <c:v>5.85393027768059E-10</c:v>
                </c:pt>
                <c:pt idx="11">
                  <c:v>7.46029188119136E-10</c:v>
                </c:pt>
                <c:pt idx="12">
                  <c:v>9.62314017930097E-10</c:v>
                </c:pt>
                <c:pt idx="13">
                  <c:v>1.25628885419178E-9</c:v>
                </c:pt>
                <c:pt idx="14">
                  <c:v>1.65924946337417E-9</c:v>
                </c:pt>
                <c:pt idx="15">
                  <c:v>2.21574108221071E-9</c:v>
                </c:pt>
                <c:pt idx="16">
                  <c:v>2.98927165549588E-9</c:v>
                </c:pt>
                <c:pt idx="17">
                  <c:v>4.07045235111129E-9</c:v>
                </c:pt>
                <c:pt idx="18">
                  <c:v>5.5885601815789E-9</c:v>
                </c:pt>
                <c:pt idx="19">
                  <c:v>7.72789546728915E-9</c:v>
                </c:pt>
                <c:pt idx="20">
                  <c:v>1.07508004064559E-8</c:v>
                </c:pt>
                <c:pt idx="21">
                  <c:v>1.50299067506544E-8</c:v>
                </c:pt>
                <c:pt idx="22">
                  <c:v>2.10930316570559E-8</c:v>
                </c:pt>
                <c:pt idx="23">
                  <c:v>2.96853521162578E-8</c:v>
                </c:pt>
                <c:pt idx="24">
                  <c:v>4.18549297310183E-8</c:v>
                </c:pt>
                <c:pt idx="25">
                  <c:v>5.90696278050925E-8</c:v>
                </c:pt>
                <c:pt idx="26">
                  <c:v>8.33759049411033E-8</c:v>
                </c:pt>
                <c:pt idx="27">
                  <c:v>1.17612951712705E-7</c:v>
                </c:pt>
                <c:pt idx="28">
                  <c:v>1.65699529982868E-7</c:v>
                </c:pt>
                <c:pt idx="29">
                  <c:v>2.33015569182933E-7</c:v>
                </c:pt>
                <c:pt idx="30">
                  <c:v>3.26906070201418E-7</c:v>
                </c:pt>
                <c:pt idx="31">
                  <c:v>4.57342137086979E-7</c:v>
                </c:pt>
                <c:pt idx="32">
                  <c:v>6.3778158768772E-7</c:v>
                </c:pt>
                <c:pt idx="33">
                  <c:v>8.86282020049767E-7</c:v>
                </c:pt>
                <c:pt idx="34">
                  <c:v>1.22692960391947E-6</c:v>
                </c:pt>
                <c:pt idx="35">
                  <c:v>1.69166061821209E-6</c:v>
                </c:pt>
                <c:pt idx="36">
                  <c:v>2.32256764075599E-6</c:v>
                </c:pt>
                <c:pt idx="37">
                  <c:v>3.17479785879871E-6</c:v>
                </c:pt>
                <c:pt idx="38">
                  <c:v>4.32017078411461E-6</c:v>
                </c:pt>
                <c:pt idx="39">
                  <c:v>5.85166290233982E-6</c:v>
                </c:pt>
                <c:pt idx="40">
                  <c:v>7.8889256747209E-6</c:v>
                </c:pt>
                <c:pt idx="41">
                  <c:v>1.05850311540577E-5</c:v>
                </c:pt>
                <c:pt idx="42">
                  <c:v>1.41346552796644E-5</c:v>
                </c:pt>
                <c:pt idx="43">
                  <c:v>1.87839411435233E-5</c:v>
                </c:pt>
                <c:pt idx="44">
                  <c:v>2.48422952350247E-5</c:v>
                </c:pt>
                <c:pt idx="45">
                  <c:v>3.26963979382017E-5</c:v>
                </c:pt>
                <c:pt idx="46">
                  <c:v>4.2826724547741E-5</c:v>
                </c:pt>
                <c:pt idx="47">
                  <c:v>5.58268714236593E-5</c:v>
                </c:pt>
                <c:pt idx="48">
                  <c:v>7.24259985562343E-5</c:v>
                </c:pt>
                <c:pt idx="49">
                  <c:v>9.35146910252567E-5</c:v>
                </c:pt>
                <c:pt idx="50">
                  <c:v>0.000120174497413895</c:v>
                </c:pt>
                <c:pt idx="51">
                  <c:v>0.000153711414663839</c:v>
                </c:pt>
                <c:pt idx="52">
                  <c:v>0.000195693470425139</c:v>
                </c:pt>
                <c:pt idx="53">
                  <c:v>0.000247992557760258</c:v>
                </c:pt>
                <c:pt idx="54">
                  <c:v>0.000312830487514655</c:v>
                </c:pt>
                <c:pt idx="55">
                  <c:v>0.000392829171527128</c:v>
                </c:pt>
                <c:pt idx="56">
                  <c:v>0.000491064683044956</c:v>
                </c:pt>
                <c:pt idx="57">
                  <c:v>0.000611124677106826</c:v>
                </c:pt>
                <c:pt idx="58">
                  <c:v>0.000757168538371986</c:v>
                </c:pt>
                <c:pt idx="59">
                  <c:v>0.00093398935379539</c:v>
                </c:pt>
                <c:pt idx="60">
                  <c:v>0.00114707638540488</c:v>
                </c:pt>
                <c:pt idx="61">
                  <c:v>0.0014026766905078</c:v>
                </c:pt>
                <c:pt idx="62">
                  <c:v>0.0017078538306631</c:v>
                </c:pt>
                <c:pt idx="63">
                  <c:v>0.00207054170802261</c:v>
                </c:pt>
                <c:pt idx="64">
                  <c:v>0.00249959072944442</c:v>
                </c:pt>
                <c:pt idx="65">
                  <c:v>0.00300480356170295</c:v>
                </c:pt>
                <c:pt idx="66">
                  <c:v>0.00359695733162608</c:v>
                </c:pt>
                <c:pt idx="67">
                  <c:v>0.00428780851408474</c:v>
                </c:pt>
                <c:pt idx="68">
                  <c:v>0.00509007702676978</c:v>
                </c:pt>
                <c:pt idx="69">
                  <c:v>0.00601740578704507</c:v>
                </c:pt>
                <c:pt idx="70">
                  <c:v>0.00708429142979541</c:v>
                </c:pt>
                <c:pt idx="71">
                  <c:v>0.00830598311008197</c:v>
                </c:pt>
                <c:pt idx="72">
                  <c:v>0.00969834513983812</c:v>
                </c:pt>
                <c:pt idx="73">
                  <c:v>0.0112776813049263</c:v>
                </c:pt>
                <c:pt idx="74">
                  <c:v>0.0130605176044824</c:v>
                </c:pt>
                <c:pt idx="75">
                  <c:v>0.0150633424667869</c:v>
                </c:pt>
                <c:pt idx="76">
                  <c:v>0.017302304147971</c:v>
                </c:pt>
                <c:pt idx="77">
                  <c:v>0.0197928653606922</c:v>
                </c:pt>
                <c:pt idx="78">
                  <c:v>0.0225494181841612</c:v>
                </c:pt>
                <c:pt idx="79">
                  <c:v>0.0255848634288261</c:v>
                </c:pt>
                <c:pt idx="80">
                  <c:v>0.0289101591143479</c:v>
                </c:pt>
                <c:pt idx="81">
                  <c:v>0.0325338474757607</c:v>
                </c:pt>
                <c:pt idx="82">
                  <c:v>0.0364615681830814</c:v>
                </c:pt>
                <c:pt idx="83">
                  <c:v>0.0406955712980091</c:v>
                </c:pt>
                <c:pt idx="84">
                  <c:v>0.0452342411186139</c:v>
                </c:pt>
                <c:pt idx="85">
                  <c:v>0.0500716468943694</c:v>
                </c:pt>
                <c:pt idx="86">
                  <c:v>0.0551971363354781</c:v>
                </c:pt>
                <c:pt idx="87">
                  <c:v>0.0605949868724521</c:v>
                </c:pt>
                <c:pt idx="88">
                  <c:v>0.0662441327330113</c:v>
                </c:pt>
                <c:pt idx="89">
                  <c:v>0.0721179841491264</c:v>
                </c:pt>
                <c:pt idx="90">
                  <c:v>0.0781843519719547</c:v>
                </c:pt>
                <c:pt idx="91">
                  <c:v>0.084405493725662</c:v>
                </c:pt>
                <c:pt idx="92">
                  <c:v>0.0907382890141118</c:v>
                </c:pt>
                <c:pt idx="93">
                  <c:v>0.0971345549090551</c:v>
                </c:pt>
                <c:pt idx="94">
                  <c:v>0.103541502464708</c:v>
                </c:pt>
                <c:pt idx="95">
                  <c:v>0.109902335896712</c:v>
                </c:pt>
                <c:pt idx="96">
                  <c:v>0.11615698939983</c:v>
                </c:pt>
                <c:pt idx="97">
                  <c:v>0.122242990227111</c:v>
                </c:pt>
                <c:pt idx="98">
                  <c:v>0.128096435026803</c:v>
                </c:pt>
                <c:pt idx="99">
                  <c:v>0.133653059984222</c:v>
                </c:pt>
                <c:pt idx="100">
                  <c:v>0.138849379726107</c:v>
                </c:pt>
                <c:pt idx="101">
                  <c:v>0.143623869990805</c:v>
                </c:pt>
                <c:pt idx="102">
                  <c:v>0.147918161768238</c:v>
                </c:pt>
                <c:pt idx="103">
                  <c:v>0.151678216981538</c:v>
                </c:pt>
                <c:pt idx="104">
                  <c:v>0.154855451155708</c:v>
                </c:pt>
                <c:pt idx="105">
                  <c:v>0.157407771862959</c:v>
                </c:pt>
                <c:pt idx="106">
                  <c:v>0.159300501762813</c:v>
                </c:pt>
                <c:pt idx="107">
                  <c:v>0.160507157594782</c:v>
                </c:pt>
                <c:pt idx="108">
                  <c:v>0.161010061483096</c:v>
                </c:pt>
                <c:pt idx="109">
                  <c:v>0.160800764702309</c:v>
                </c:pt>
                <c:pt idx="110">
                  <c:v>0.159880269919143</c:v>
                </c:pt>
                <c:pt idx="111">
                  <c:v>0.158259044242908</c:v>
                </c:pt>
                <c:pt idx="112">
                  <c:v>0.155956821861786</c:v>
                </c:pt>
                <c:pt idx="113">
                  <c:v>0.153002201257523</c:v>
                </c:pt>
                <c:pt idx="114">
                  <c:v>0.149432049092967</c:v>
                </c:pt>
                <c:pt idx="115">
                  <c:v>0.145290728081359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198312"/>
        <c:axId val="-2106785160"/>
      </c:lineChart>
      <c:catAx>
        <c:axId val="-2111198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Jackpot amount ($)</a:t>
                </a:r>
              </a:p>
            </c:rich>
          </c:tx>
          <c:layout/>
          <c:overlay val="0"/>
        </c:title>
        <c:numFmt formatCode="_-&quot;$&quot;* #,##0_-;\-&quot;$&quot;* #,##0_-;_-&quot;$&quot;* &quot;-&quot;??_-;_-@_-" sourceLinked="1"/>
        <c:majorTickMark val="out"/>
        <c:minorTickMark val="none"/>
        <c:tickLblPos val="nextTo"/>
        <c:crossAx val="-2106785160"/>
        <c:crosses val="autoZero"/>
        <c:auto val="1"/>
        <c:lblAlgn val="ctr"/>
        <c:lblOffset val="100"/>
        <c:tickLblSkip val="10"/>
        <c:noMultiLvlLbl val="0"/>
      </c:catAx>
      <c:valAx>
        <c:axId val="-210678516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Probability of number of </a:t>
                </a:r>
              </a:p>
              <a:p>
                <a:pPr>
                  <a:defRPr/>
                </a:pPr>
                <a:r>
                  <a:rPr lang="en-US"/>
                  <a:t>winning tickets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-21111983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Expected value as function of expected jackpot</a:t>
            </a:r>
          </a:p>
          <a:p>
            <a:pPr>
              <a:defRPr/>
            </a:pPr>
            <a:r>
              <a:rPr lang="en-US"/>
              <a:t>(10/07/2015 and after) </a:t>
            </a:r>
          </a:p>
        </c:rich>
      </c:tx>
      <c:layout>
        <c:manualLayout>
          <c:xMode val="edge"/>
          <c:yMode val="edge"/>
          <c:x val="0.220291733729122"/>
          <c:y val="0.0297476224562839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'Sharing analysis'!$C$4</c:f>
              <c:strCache>
                <c:ptCount val="1"/>
                <c:pt idx="0">
                  <c:v>Expected value</c:v>
                </c:pt>
              </c:strCache>
            </c:strRef>
          </c:tx>
          <c:spPr>
            <a:ln w="3175" cmpd="sng"/>
          </c:spPr>
          <c:marker>
            <c:symbol val="none"/>
          </c:marke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0.0453162343677628"/>
                  <c:y val="0.193296575185383"/>
                </c:manualLayout>
              </c:layout>
              <c:numFmt formatCode="0.000000000000000E+00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cat>
            <c:numRef>
              <c:f>'Sharing analysis'!$A$5:$A$120</c:f>
              <c:numCache>
                <c:formatCode>_-"$"* #,##0_-;\-"$"* #,##0_-;_-"$"* "-"??_-;_-@_-</c:formatCode>
                <c:ptCount val="116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  <c:pt idx="99">
                  <c:v>1000.0</c:v>
                </c:pt>
                <c:pt idx="100">
                  <c:v>1010.0</c:v>
                </c:pt>
                <c:pt idx="101">
                  <c:v>1020.0</c:v>
                </c:pt>
                <c:pt idx="102">
                  <c:v>1030.0</c:v>
                </c:pt>
                <c:pt idx="103">
                  <c:v>1040.0</c:v>
                </c:pt>
                <c:pt idx="104">
                  <c:v>1050.0</c:v>
                </c:pt>
                <c:pt idx="105">
                  <c:v>1060.0</c:v>
                </c:pt>
                <c:pt idx="106">
                  <c:v>1070.0</c:v>
                </c:pt>
                <c:pt idx="107">
                  <c:v>1080.0</c:v>
                </c:pt>
                <c:pt idx="108">
                  <c:v>1090.0</c:v>
                </c:pt>
                <c:pt idx="109">
                  <c:v>1100.0</c:v>
                </c:pt>
                <c:pt idx="110">
                  <c:v>1110.0</c:v>
                </c:pt>
                <c:pt idx="111">
                  <c:v>1120.0</c:v>
                </c:pt>
                <c:pt idx="112">
                  <c:v>1130.0</c:v>
                </c:pt>
                <c:pt idx="113">
                  <c:v>1140.0</c:v>
                </c:pt>
                <c:pt idx="114">
                  <c:v>1150.0</c:v>
                </c:pt>
                <c:pt idx="115">
                  <c:v>1160.0</c:v>
                </c:pt>
              </c:numCache>
            </c:numRef>
          </c:cat>
          <c:val>
            <c:numRef>
              <c:f>'Sharing analysis'!$C$5:$C$120</c:f>
              <c:numCache>
                <c:formatCode>"$"#,##0.00</c:formatCode>
                <c:ptCount val="116"/>
                <c:pt idx="0">
                  <c:v>-1.966081951301141</c:v>
                </c:pt>
                <c:pt idx="1">
                  <c:v>-1.932188680501395</c:v>
                </c:pt>
                <c:pt idx="2">
                  <c:v>-1.898320016720062</c:v>
                </c:pt>
                <c:pt idx="3">
                  <c:v>-1.864476756424501</c:v>
                </c:pt>
                <c:pt idx="4">
                  <c:v>-1.830660662462449</c:v>
                </c:pt>
                <c:pt idx="5">
                  <c:v>-1.79687446303148</c:v>
                </c:pt>
                <c:pt idx="6">
                  <c:v>-1.763121851141516</c:v>
                </c:pt>
                <c:pt idx="7">
                  <c:v>-1.729407483027698</c:v>
                </c:pt>
                <c:pt idx="8">
                  <c:v>-1.69573697659339</c:v>
                </c:pt>
                <c:pt idx="9">
                  <c:v>-1.662116910436435</c:v>
                </c:pt>
                <c:pt idx="10">
                  <c:v>-1.628554820807867</c:v>
                </c:pt>
                <c:pt idx="11">
                  <c:v>-1.595059200257551</c:v>
                </c:pt>
                <c:pt idx="12">
                  <c:v>-1.561639493479779</c:v>
                </c:pt>
                <c:pt idx="13">
                  <c:v>-1.528306095184839</c:v>
                </c:pt>
                <c:pt idx="14">
                  <c:v>-1.495070345012903</c:v>
                </c:pt>
                <c:pt idx="15">
                  <c:v>-1.46194452265242</c:v>
                </c:pt>
                <c:pt idx="16">
                  <c:v>-1.428941843698975</c:v>
                </c:pt>
                <c:pt idx="17">
                  <c:v>-1.396076452082551</c:v>
                </c:pt>
                <c:pt idx="18">
                  <c:v>-1.363363412734607</c:v>
                </c:pt>
                <c:pt idx="19">
                  <c:v>-1.330818705015915</c:v>
                </c:pt>
                <c:pt idx="20">
                  <c:v>-1.298459211334558</c:v>
                </c:pt>
                <c:pt idx="21">
                  <c:v>-1.266302709008914</c:v>
                </c:pt>
                <c:pt idx="22">
                  <c:v>-1.234367856231319</c:v>
                </c:pt>
                <c:pt idx="23">
                  <c:v>-1.202674181525076</c:v>
                </c:pt>
                <c:pt idx="24">
                  <c:v>-1.171242067344858</c:v>
                </c:pt>
                <c:pt idx="25">
                  <c:v>-1.140092733807979</c:v>
                </c:pt>
                <c:pt idx="26">
                  <c:v>-1.109248223017747</c:v>
                </c:pt>
                <c:pt idx="27">
                  <c:v>-1.078731377176904</c:v>
                </c:pt>
                <c:pt idx="28">
                  <c:v>-1.048565816665203</c:v>
                </c:pt>
                <c:pt idx="29">
                  <c:v>-1.018775918505809</c:v>
                </c:pt>
                <c:pt idx="30">
                  <c:v>-0.989386786751545</c:v>
                </c:pt>
                <c:pt idx="31">
                  <c:v>-0.960424226984466</c:v>
                </c:pt>
                <c:pt idx="32">
                  <c:v>-0.93191471120152</c:v>
                </c:pt>
                <c:pt idx="33">
                  <c:v>-0.903885346855727</c:v>
                </c:pt>
                <c:pt idx="34">
                  <c:v>-0.876363836428445</c:v>
                </c:pt>
                <c:pt idx="35">
                  <c:v>-0.84937843620979</c:v>
                </c:pt>
                <c:pt idx="36">
                  <c:v>-0.822957914612431</c:v>
                </c:pt>
                <c:pt idx="37">
                  <c:v>-0.797131500676408</c:v>
                </c:pt>
                <c:pt idx="38">
                  <c:v>-0.771928831306657</c:v>
                </c:pt>
                <c:pt idx="39">
                  <c:v>-0.74737989753043</c:v>
                </c:pt>
                <c:pt idx="40">
                  <c:v>-0.723514978582782</c:v>
                </c:pt>
                <c:pt idx="41">
                  <c:v>-0.700364579897149</c:v>
                </c:pt>
                <c:pt idx="42">
                  <c:v>-0.677959357021811</c:v>
                </c:pt>
                <c:pt idx="43">
                  <c:v>-0.656330043330263</c:v>
                </c:pt>
                <c:pt idx="44">
                  <c:v>-0.635507364022722</c:v>
                </c:pt>
                <c:pt idx="45">
                  <c:v>-0.615521947671904</c:v>
                </c:pt>
                <c:pt idx="46">
                  <c:v>-0.596404235591852</c:v>
                </c:pt>
                <c:pt idx="47">
                  <c:v>-0.578184377575891</c:v>
                </c:pt>
                <c:pt idx="48">
                  <c:v>-0.56089212487137</c:v>
                </c:pt>
                <c:pt idx="49">
                  <c:v>-0.54455672073768</c:v>
                </c:pt>
                <c:pt idx="50">
                  <c:v>-0.529206775331005</c:v>
                </c:pt>
                <c:pt idx="51">
                  <c:v>-0.514870144663699</c:v>
                </c:pt>
                <c:pt idx="52">
                  <c:v>-0.501573792419626</c:v>
                </c:pt>
                <c:pt idx="53">
                  <c:v>-0.489343656380865</c:v>
                </c:pt>
                <c:pt idx="54">
                  <c:v>-0.478204499246467</c:v>
                </c:pt>
                <c:pt idx="55">
                  <c:v>-0.468179757819454</c:v>
                </c:pt>
                <c:pt idx="56">
                  <c:v>-0.459291391367909</c:v>
                </c:pt>
                <c:pt idx="57">
                  <c:v>-0.451559716807428</c:v>
                </c:pt>
                <c:pt idx="58">
                  <c:v>-0.445003244194292</c:v>
                </c:pt>
                <c:pt idx="59">
                  <c:v>-0.43963851368739</c:v>
                </c:pt>
                <c:pt idx="60">
                  <c:v>-0.435479920222151</c:v>
                </c:pt>
                <c:pt idx="61">
                  <c:v>-0.432539549222491</c:v>
                </c:pt>
                <c:pt idx="62">
                  <c:v>-0.430827000990766</c:v>
                </c:pt>
                <c:pt idx="63">
                  <c:v>-0.430349229202783</c:v>
                </c:pt>
                <c:pt idx="64">
                  <c:v>-0.43111037272899</c:v>
                </c:pt>
                <c:pt idx="65">
                  <c:v>-0.433111597676733</c:v>
                </c:pt>
                <c:pt idx="66">
                  <c:v>-0.436350951817674</c:v>
                </c:pt>
                <c:pt idx="67">
                  <c:v>-0.440823219867415</c:v>
                </c:pt>
                <c:pt idx="68">
                  <c:v>-0.446519795645463</c:v>
                </c:pt>
                <c:pt idx="69">
                  <c:v>-0.453428573576877</c:v>
                </c:pt>
                <c:pt idx="70">
                  <c:v>-0.461533846790667</c:v>
                </c:pt>
                <c:pt idx="71">
                  <c:v>-0.470816237213824</c:v>
                </c:pt>
                <c:pt idx="72">
                  <c:v>-0.481252635864694</c:v>
                </c:pt>
                <c:pt idx="73">
                  <c:v>-0.492816180086786</c:v>
                </c:pt>
                <c:pt idx="74">
                  <c:v>-0.505476247384866</c:v>
                </c:pt>
                <c:pt idx="75">
                  <c:v>-0.519198483204923</c:v>
                </c:pt>
                <c:pt idx="76">
                  <c:v>-0.533944864381542</c:v>
                </c:pt>
                <c:pt idx="77">
                  <c:v>-0.549673786602036</c:v>
                </c:pt>
                <c:pt idx="78">
                  <c:v>-0.56634019052382</c:v>
                </c:pt>
                <c:pt idx="79">
                  <c:v>-0.583895727015014</c:v>
                </c:pt>
                <c:pt idx="80">
                  <c:v>-0.602288947561849</c:v>
                </c:pt>
                <c:pt idx="81">
                  <c:v>-0.621465540869116</c:v>
                </c:pt>
                <c:pt idx="82">
                  <c:v>-0.641368592211645</c:v>
                </c:pt>
                <c:pt idx="83">
                  <c:v>-0.661938886162836</c:v>
                </c:pt>
                <c:pt idx="84">
                  <c:v>-0.683115229885645</c:v>
                </c:pt>
                <c:pt idx="85">
                  <c:v>-0.704834807852678</c:v>
                </c:pt>
                <c:pt idx="86">
                  <c:v>-0.727033563914533</c:v>
                </c:pt>
                <c:pt idx="87">
                  <c:v>-0.749646595159996</c:v>
                </c:pt>
                <c:pt idx="88">
                  <c:v>-0.772608564551138</c:v>
                </c:pt>
                <c:pt idx="89">
                  <c:v>-0.795854126542457</c:v>
                </c:pt>
                <c:pt idx="90">
                  <c:v>-0.819318348412357</c:v>
                </c:pt>
                <c:pt idx="91">
                  <c:v>-0.84293713908548</c:v>
                </c:pt>
                <c:pt idx="92">
                  <c:v>-0.866647661088518</c:v>
                </c:pt>
                <c:pt idx="93">
                  <c:v>-0.890388737589019</c:v>
                </c:pt>
                <c:pt idx="94">
                  <c:v>-0.914101232304653</c:v>
                </c:pt>
                <c:pt idx="95">
                  <c:v>-0.937728407788105</c:v>
                </c:pt>
                <c:pt idx="96">
                  <c:v>-0.961216256331346</c:v>
                </c:pt>
                <c:pt idx="97">
                  <c:v>-0.984513790439522</c:v>
                </c:pt>
                <c:pt idx="98">
                  <c:v>-1.007573298001691</c:v>
                </c:pt>
                <c:pt idx="99">
                  <c:v>-1.030350558409521</c:v>
                </c:pt>
                <c:pt idx="100">
                  <c:v>-1.052805008993006</c:v>
                </c:pt>
                <c:pt idx="101">
                  <c:v>-1.074899873175153</c:v>
                </c:pt>
                <c:pt idx="102">
                  <c:v>-1.096602236760366</c:v>
                </c:pt>
                <c:pt idx="103">
                  <c:v>-1.117883085490451</c:v>
                </c:pt>
                <c:pt idx="104">
                  <c:v>-1.138717293720092</c:v>
                </c:pt>
                <c:pt idx="105">
                  <c:v>-1.159083574059557</c:v>
                </c:pt>
                <c:pt idx="106">
                  <c:v>-1.178964390211383</c:v>
                </c:pt>
                <c:pt idx="107">
                  <c:v>-1.198345830814928</c:v>
                </c:pt>
                <c:pt idx="108">
                  <c:v>-1.217217454332117</c:v>
                </c:pt>
                <c:pt idx="109">
                  <c:v>-1.23557210878807</c:v>
                </c:pt>
                <c:pt idx="110">
                  <c:v>-1.253405725625366</c:v>
                </c:pt>
                <c:pt idx="111">
                  <c:v>-1.270717100735937</c:v>
                </c:pt>
                <c:pt idx="112">
                  <c:v>-1.287507659101797</c:v>
                </c:pt>
                <c:pt idx="113">
                  <c:v>-1.303781215945248</c:v>
                </c:pt>
                <c:pt idx="114">
                  <c:v>-1.319543731809772</c:v>
                </c:pt>
                <c:pt idx="115">
                  <c:v>-1.334803070927902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127352"/>
        <c:axId val="-2098478968"/>
      </c:lineChart>
      <c:catAx>
        <c:axId val="-2099127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jackpot ($</a:t>
                </a:r>
                <a:r>
                  <a:rPr lang="en-US" baseline="0"/>
                  <a:t> in millions)</a:t>
                </a:r>
                <a:endParaRPr lang="en-US"/>
              </a:p>
            </c:rich>
          </c:tx>
          <c:layout/>
          <c:overlay val="0"/>
        </c:title>
        <c:numFmt formatCode="_-&quot;$&quot;* #,##0_-;\-&quot;$&quot;* #,##0_-;_-&quot;$&quot;* &quot;-&quot;??_-;_-@_-" sourceLinked="1"/>
        <c:majorTickMark val="none"/>
        <c:minorTickMark val="none"/>
        <c:tickLblPos val="low"/>
        <c:crossAx val="-2098478968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-2098478968"/>
        <c:scaling>
          <c:orientation val="minMax"/>
          <c:min val="-2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layout/>
          <c:overlay val="0"/>
        </c:title>
        <c:numFmt formatCode="&quot;$&quot;#,##0.00" sourceLinked="1"/>
        <c:majorTickMark val="out"/>
        <c:minorTickMark val="none"/>
        <c:tickLblPos val="nextTo"/>
        <c:crossAx val="-2099127352"/>
        <c:crossesAt val="1.0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50800</xdr:rowOff>
    </xdr:from>
    <xdr:to>
      <xdr:col>10</xdr:col>
      <xdr:colOff>635000</xdr:colOff>
      <xdr:row>26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50800</xdr:colOff>
      <xdr:row>0</xdr:row>
      <xdr:rowOff>63500</xdr:rowOff>
    </xdr:from>
    <xdr:to>
      <xdr:col>22</xdr:col>
      <xdr:colOff>450850</xdr:colOff>
      <xdr:row>26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27</xdr:row>
      <xdr:rowOff>50800</xdr:rowOff>
    </xdr:from>
    <xdr:to>
      <xdr:col>10</xdr:col>
      <xdr:colOff>635000</xdr:colOff>
      <xdr:row>51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63500</xdr:colOff>
      <xdr:row>27</xdr:row>
      <xdr:rowOff>25400</xdr:rowOff>
    </xdr:from>
    <xdr:to>
      <xdr:col>22</xdr:col>
      <xdr:colOff>457200</xdr:colOff>
      <xdr:row>51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211</xdr:row>
      <xdr:rowOff>82550</xdr:rowOff>
    </xdr:from>
    <xdr:to>
      <xdr:col>16</xdr:col>
      <xdr:colOff>381000</xdr:colOff>
      <xdr:row>233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419100</xdr:colOff>
      <xdr:row>123</xdr:row>
      <xdr:rowOff>25400</xdr:rowOff>
    </xdr:from>
    <xdr:to>
      <xdr:col>15</xdr:col>
      <xdr:colOff>50800</xdr:colOff>
      <xdr:row>155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520700</xdr:colOff>
      <xdr:row>12</xdr:row>
      <xdr:rowOff>88900</xdr:rowOff>
    </xdr:from>
    <xdr:to>
      <xdr:col>16</xdr:col>
      <xdr:colOff>76200</xdr:colOff>
      <xdr:row>39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I27" workbookViewId="0">
      <selection activeCell="M67" sqref="M67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95"/>
  <sheetViews>
    <sheetView tabSelected="1" topLeftCell="A259" workbookViewId="0">
      <selection activeCell="J293" sqref="J293"/>
    </sheetView>
  </sheetViews>
  <sheetFormatPr baseColWidth="10" defaultRowHeight="15" x14ac:dyDescent="0"/>
  <cols>
    <col min="2" max="3" width="10.83203125" customWidth="1"/>
    <col min="4" max="4" width="11.33203125" bestFit="1" customWidth="1"/>
    <col min="5" max="5" width="14" bestFit="1" customWidth="1"/>
    <col min="7" max="7" width="17" style="3" customWidth="1"/>
    <col min="8" max="10" width="20.33203125" style="3" customWidth="1"/>
    <col min="11" max="32" width="22.5" style="5" customWidth="1"/>
    <col min="33" max="33" width="13.33203125" style="3" bestFit="1" customWidth="1"/>
    <col min="34" max="34" width="7.83203125" customWidth="1"/>
    <col min="35" max="35" width="8" customWidth="1"/>
    <col min="36" max="36" width="7.83203125" customWidth="1"/>
    <col min="37" max="37" width="11.33203125" bestFit="1" customWidth="1"/>
  </cols>
  <sheetData>
    <row r="1" spans="1:53">
      <c r="A1" t="s">
        <v>6</v>
      </c>
      <c r="B1">
        <f>1/292201338</f>
        <v>3.4222978130237033E-9</v>
      </c>
      <c r="D1">
        <f>1/B1</f>
        <v>292201338</v>
      </c>
    </row>
    <row r="2" spans="1:53">
      <c r="A2" t="s">
        <v>7</v>
      </c>
      <c r="B2">
        <v>2</v>
      </c>
    </row>
    <row r="3" spans="1:53">
      <c r="K3" s="3" t="s">
        <v>12</v>
      </c>
      <c r="AG3" s="3" t="s">
        <v>11</v>
      </c>
    </row>
    <row r="4" spans="1:53" ht="30">
      <c r="A4" t="s">
        <v>3</v>
      </c>
      <c r="B4" t="s">
        <v>4</v>
      </c>
      <c r="C4" t="s">
        <v>17</v>
      </c>
      <c r="D4" t="s">
        <v>2</v>
      </c>
      <c r="E4" t="s">
        <v>0</v>
      </c>
      <c r="F4" t="s">
        <v>1</v>
      </c>
      <c r="G4" s="5" t="s">
        <v>10</v>
      </c>
      <c r="H4" s="5" t="s">
        <v>9</v>
      </c>
      <c r="I4" s="5" t="s">
        <v>14</v>
      </c>
      <c r="J4" s="5" t="s">
        <v>15</v>
      </c>
      <c r="K4" s="3">
        <v>0</v>
      </c>
      <c r="L4">
        <v>1</v>
      </c>
      <c r="M4">
        <v>2</v>
      </c>
      <c r="N4">
        <v>3</v>
      </c>
      <c r="O4">
        <v>4</v>
      </c>
      <c r="P4">
        <v>5</v>
      </c>
      <c r="Q4">
        <v>6</v>
      </c>
      <c r="R4">
        <v>7</v>
      </c>
      <c r="S4">
        <v>8</v>
      </c>
      <c r="T4">
        <v>9</v>
      </c>
      <c r="U4">
        <v>10</v>
      </c>
      <c r="V4">
        <v>11</v>
      </c>
      <c r="W4">
        <v>12</v>
      </c>
      <c r="X4">
        <v>13</v>
      </c>
      <c r="Y4">
        <f>X4+1</f>
        <v>14</v>
      </c>
      <c r="Z4">
        <f t="shared" ref="Z4:AD4" si="0">Y4+1</f>
        <v>15</v>
      </c>
      <c r="AA4">
        <f t="shared" si="0"/>
        <v>16</v>
      </c>
      <c r="AB4">
        <f t="shared" si="0"/>
        <v>17</v>
      </c>
      <c r="AC4">
        <f t="shared" si="0"/>
        <v>18</v>
      </c>
      <c r="AD4">
        <f t="shared" si="0"/>
        <v>19</v>
      </c>
      <c r="AE4">
        <f>AD4+1</f>
        <v>20</v>
      </c>
      <c r="AF4"/>
      <c r="AG4" s="3">
        <v>0</v>
      </c>
      <c r="AH4">
        <v>1</v>
      </c>
      <c r="AI4">
        <v>2</v>
      </c>
      <c r="AJ4">
        <v>3</v>
      </c>
      <c r="AK4">
        <v>4</v>
      </c>
      <c r="AL4">
        <v>5</v>
      </c>
      <c r="AM4">
        <v>6</v>
      </c>
      <c r="AN4">
        <v>7</v>
      </c>
      <c r="AO4">
        <v>8</v>
      </c>
      <c r="AP4">
        <v>9</v>
      </c>
      <c r="AQ4">
        <v>10</v>
      </c>
      <c r="AR4">
        <v>11</v>
      </c>
      <c r="AS4">
        <v>12</v>
      </c>
      <c r="AT4">
        <v>13</v>
      </c>
      <c r="AU4">
        <f>AT4+1</f>
        <v>14</v>
      </c>
      <c r="AV4">
        <f t="shared" ref="AV4:AZ4" si="1">AU4+1</f>
        <v>15</v>
      </c>
      <c r="AW4">
        <f t="shared" si="1"/>
        <v>16</v>
      </c>
      <c r="AX4">
        <f t="shared" si="1"/>
        <v>17</v>
      </c>
      <c r="AY4">
        <f t="shared" si="1"/>
        <v>18</v>
      </c>
      <c r="AZ4">
        <f t="shared" si="1"/>
        <v>19</v>
      </c>
      <c r="BA4">
        <f>AZ4+1</f>
        <v>20</v>
      </c>
    </row>
    <row r="5" spans="1:53">
      <c r="A5" s="1">
        <v>41374</v>
      </c>
      <c r="B5">
        <v>4</v>
      </c>
      <c r="C5">
        <f>1/175223510</f>
        <v>5.7069967380518741E-9</v>
      </c>
      <c r="D5" s="3">
        <f>E5/2</f>
        <v>18089887</v>
      </c>
      <c r="E5" s="2">
        <v>36179774</v>
      </c>
      <c r="F5" s="2">
        <v>60</v>
      </c>
      <c r="G5" s="3">
        <f>1149.1*POWER(F5,2) - 231792*F5 + 20000000</f>
        <v>10229240</v>
      </c>
      <c r="H5" s="3">
        <f>1.3825*POWER(F5,3)-92.362*POWER(F5,2)+44289*F5+10000000</f>
        <v>12623456.800000001</v>
      </c>
      <c r="I5" s="7">
        <f>$C5*(F5*1000000*L5+F5*1000000*M5/2+F5*1000000*N5/3+F5*1000000*O5/4+F5*1000000*P5/5+F5*1000000*Q5/6+F5*1000000*R5/7+F5*1000000*S5/8+F5*1000000*T5/9+F5*1000000*U5/10+F5*1000000*V5/11+F5*1000000*W5/12+F5*1000000*X5/13+F5*1000000*Y5/14+F5*1000000*Z5/15+F5*1000000*AA5/16+F5*1000000*AB5/17+F5*1000000*AC5/18+F5*1000000*AD5/19+F5*1000000*AE5/20)-2</f>
        <v>-1.6625612182744247</v>
      </c>
      <c r="J5" s="7">
        <f>F5*1000000*$C5*AH5+F5*1000000*$C5*AI5/2+F5*1000000*$C5*AJ5/3+F5*1000000*$C5*AK5/4+F5*1000000*$C5*AL5/5+F5*1000000*$C5*AM5/6+F5*1000000*$C5*AN5/7+F5*1000000*$C5*AO5/8+F5*1000000*$C5*AP5/9+F5*1000000*$C5*AQ5/10+F5*1000000*$C5*AR5/11+F5*1000000*$C5*AS5/12+F5*1000000*$C5*AT5/13+F5*1000000*$C5*AU5/14+F5*1000000*$C5*AV5/15+F5*1000000*$C5*AW5/16+F5*1000000*$C5*AX5/17+F5*1000000*$C5*AY5/18+F5*1000000*$C5*AZ5/19+F5*1000000*$C5*BA5/20-2</f>
        <v>-1.6637222243011942</v>
      </c>
      <c r="K5" s="4">
        <f>_xlfn.BINOM.DIST(K$4,$G5,$C5,FALSE)</f>
        <v>0.9432930892651874</v>
      </c>
      <c r="L5" s="4">
        <f>_xlfn.BINOM.DIST(L$4,$G5,$C5,FALSE)/(1-$K5)</f>
        <v>0.97109486847167426</v>
      </c>
      <c r="M5" s="4">
        <f t="shared" ref="M5:AE18" si="2">_xlfn.BINOM.DIST(M$4,$G5,$C5,FALSE)/(1-$K5)</f>
        <v>2.8345401704260819E-2</v>
      </c>
      <c r="N5" s="4">
        <f t="shared" si="2"/>
        <v>5.5158477667227037E-4</v>
      </c>
      <c r="O5" s="4">
        <f t="shared" si="2"/>
        <v>8.0501347084835621E-6</v>
      </c>
      <c r="P5" s="4">
        <f t="shared" si="2"/>
        <v>9.3990501885074773E-8</v>
      </c>
      <c r="Q5" s="4">
        <f t="shared" si="2"/>
        <v>9.1449956024486459E-10</v>
      </c>
      <c r="R5" s="4">
        <f t="shared" si="2"/>
        <v>7.6266918813973902E-12</v>
      </c>
      <c r="S5" s="4">
        <f t="shared" si="2"/>
        <v>5.5654067709902619E-14</v>
      </c>
      <c r="T5" s="4">
        <f t="shared" si="2"/>
        <v>3.6099821789977728E-16</v>
      </c>
      <c r="U5" s="4">
        <f t="shared" si="2"/>
        <v>2.1074421934359978E-18</v>
      </c>
      <c r="V5" s="4">
        <f t="shared" si="2"/>
        <v>1.1184422285150869E-20</v>
      </c>
      <c r="W5" s="4">
        <f t="shared" si="2"/>
        <v>5.4410515194963008E-23</v>
      </c>
      <c r="X5" s="4">
        <f t="shared" si="2"/>
        <v>2.4433741300473893E-25</v>
      </c>
      <c r="Y5" s="4">
        <f t="shared" si="2"/>
        <v>1.0188549945161787E-27</v>
      </c>
      <c r="Z5" s="4">
        <f t="shared" si="2"/>
        <v>3.9652586419914971E-30</v>
      </c>
      <c r="AA5" s="4">
        <f t="shared" si="2"/>
        <v>1.4467779988402288E-32</v>
      </c>
      <c r="AB5" s="4">
        <f t="shared" si="2"/>
        <v>4.9682482719184212E-35</v>
      </c>
      <c r="AC5" s="4">
        <f t="shared" si="2"/>
        <v>1.6113172568013923E-37</v>
      </c>
      <c r="AD5" s="4">
        <f t="shared" si="2"/>
        <v>4.9508262862666355E-40</v>
      </c>
      <c r="AE5" s="4">
        <f t="shared" si="2"/>
        <v>1.4450999327615731E-42</v>
      </c>
      <c r="AF5" s="4"/>
      <c r="AG5" s="4">
        <f>_xlfn.BINOM.DIST(AG$4,$H5,$C5,FALSE)</f>
        <v>0.93049179347219468</v>
      </c>
      <c r="AH5" s="4">
        <f>_xlfn.BINOM.DIST(AH$4,$H5,$C5,FALSE)/(1-$AG5)</f>
        <v>0.96441145855050237</v>
      </c>
      <c r="AI5" s="4">
        <f t="shared" ref="AI5:BA18" si="3">_xlfn.BINOM.DIST(AI$4,$H5,$C5,FALSE)/(1-$AG5)</f>
        <v>3.4739073306928867E-2</v>
      </c>
      <c r="AJ5" s="4">
        <f t="shared" si="3"/>
        <v>8.3422423622514356E-4</v>
      </c>
      <c r="AK5" s="4">
        <f t="shared" si="3"/>
        <v>1.5024796754653809E-5</v>
      </c>
      <c r="AL5" s="4">
        <f t="shared" si="3"/>
        <v>2.1648328095304617E-7</v>
      </c>
      <c r="AM5" s="4">
        <f t="shared" si="3"/>
        <v>2.5993145412069166E-9</v>
      </c>
      <c r="AN5" s="4">
        <f t="shared" si="3"/>
        <v>2.6751398283466072E-11</v>
      </c>
      <c r="AO5" s="4">
        <f t="shared" si="3"/>
        <v>2.4090297146573403E-13</v>
      </c>
      <c r="AP5" s="4">
        <f t="shared" si="3"/>
        <v>1.9283473691517205E-15</v>
      </c>
      <c r="AQ5" s="4">
        <f t="shared" si="3"/>
        <v>1.3892194575373137E-17</v>
      </c>
      <c r="AR5" s="4">
        <f t="shared" si="3"/>
        <v>9.0983727554354583E-20</v>
      </c>
      <c r="AS5" s="4">
        <f t="shared" si="3"/>
        <v>5.4622050394951431E-22</v>
      </c>
      <c r="AT5" s="4">
        <f t="shared" si="3"/>
        <v>3.0269840382321585E-24</v>
      </c>
      <c r="AU5" s="4">
        <f t="shared" si="3"/>
        <v>1.5576416285448218E-26</v>
      </c>
      <c r="AV5" s="4">
        <f t="shared" si="3"/>
        <v>7.4810352663051159E-29</v>
      </c>
      <c r="AW5" s="4">
        <f t="shared" si="3"/>
        <v>3.3684266969251944E-31</v>
      </c>
      <c r="AX5" s="4">
        <f t="shared" si="3"/>
        <v>1.4274586160975852E-33</v>
      </c>
      <c r="AY5" s="4">
        <f t="shared" si="3"/>
        <v>5.7131593015652286E-36</v>
      </c>
      <c r="AZ5" s="4">
        <f t="shared" si="3"/>
        <v>2.1662471830532614E-38</v>
      </c>
      <c r="BA5" s="4">
        <f t="shared" si="3"/>
        <v>7.8030296841332048E-41</v>
      </c>
    </row>
    <row r="6" spans="1:53">
      <c r="A6" s="1">
        <v>41377</v>
      </c>
      <c r="B6">
        <f>A6-A5</f>
        <v>3</v>
      </c>
      <c r="C6">
        <f t="shared" ref="C5:C69" si="4">1/175223510</f>
        <v>5.7069967380518741E-9</v>
      </c>
      <c r="D6" s="3">
        <f t="shared" ref="D6:D69" si="5">E6/2</f>
        <v>19179345</v>
      </c>
      <c r="E6" s="2">
        <v>38358690</v>
      </c>
      <c r="F6" s="2">
        <v>70</v>
      </c>
      <c r="G6" s="3">
        <f t="shared" ref="G6:G69" si="6">1149.1*POWER(F6,2) - 231792*F6 + 20000000</f>
        <v>9405150</v>
      </c>
      <c r="H6" s="3">
        <f t="shared" ref="H6:H69" si="7">1.3825*POWER(F6,3)-92.362*POWER(F6,2)+44289*F6+10000000</f>
        <v>13121853.699999999</v>
      </c>
      <c r="I6" s="7">
        <f t="shared" ref="I6:I69" si="8">$C6*(F6*1000000*L6+F6*1000000*M6/2+F6*1000000*N6/3+F6*1000000*O6/4+F6*1000000*P6/5+F6*1000000*Q6/6+F6*1000000*R6/7+F6*1000000*S6/8+F6*1000000*T6/9+F6*1000000*U6/10+F6*1000000*V6/11+F6*1000000*W6/12+F6*1000000*X6/13+F6*1000000*Y6/14+F6*1000000*Z6/15+F6*1000000*AA6/16+F6*1000000*AB6/17+F6*1000000*AC6/18+F6*1000000*AD6/19+F6*1000000*AE6/20)-2</f>
        <v>-1.605854698420029</v>
      </c>
      <c r="J6" s="7">
        <f t="shared" ref="J6:J69" si="9">F6*1000000*$C6*AH6+F6*1000000*$C6*AI6/2+F6*1000000*$C6*AJ6/3+F6*1000000*$C6*AK6/4+F6*1000000*$C6*AL6/5+F6*1000000*$C6*AM6/6+F6*1000000*$C6*AN6/7+F6*1000000*$C6*AO6/8+F6*1000000*$C6*AP6/9+F6*1000000*$C6*AQ6/10+F6*1000000*$C6*AR6/11+F6*1000000*$C6*AS6/12+F6*1000000*$C6*AT6/13+F6*1000000*$C6*AU6/14+F6*1000000*$C6*AV6/15+F6*1000000*$C6*AW6/16+F6*1000000*$C6*AX6/17+F6*1000000*$C6*AY6/18+F6*1000000*$C6*AZ6/19+F6*1000000*$C6*BA6/20-2</f>
        <v>-1.6079576184152089</v>
      </c>
      <c r="K6" s="4">
        <f t="shared" ref="K6:Z69" si="10">_xlfn.BINOM.DIST(K$4,$G6,$C6,FALSE)</f>
        <v>0.94773991984302752</v>
      </c>
      <c r="L6" s="4">
        <f t="shared" ref="L6:AA69" si="11">_xlfn.BINOM.DIST(L$4,$G6,$C6,FALSE)/(1-$K6)</f>
        <v>0.97340249622628994</v>
      </c>
      <c r="M6" s="4">
        <f t="shared" si="2"/>
        <v>2.6123764916670504E-2</v>
      </c>
      <c r="N6" s="4">
        <f t="shared" si="2"/>
        <v>4.673989937398441E-4</v>
      </c>
      <c r="O6" s="4">
        <f t="shared" si="2"/>
        <v>6.2719270217550127E-6</v>
      </c>
      <c r="P6" s="4">
        <f t="shared" si="2"/>
        <v>6.7329309494596596E-8</v>
      </c>
      <c r="Q6" s="4">
        <f t="shared" si="2"/>
        <v>6.0231826402791355E-10</v>
      </c>
      <c r="R6" s="4">
        <f t="shared" si="2"/>
        <v>4.6185012822782242E-12</v>
      </c>
      <c r="S6" s="4">
        <f t="shared" si="2"/>
        <v>3.0987326738724286E-14</v>
      </c>
      <c r="T6" s="4">
        <f t="shared" si="2"/>
        <v>1.8480536965574552E-16</v>
      </c>
      <c r="U6" s="4">
        <f t="shared" si="2"/>
        <v>9.9194484181309929E-19</v>
      </c>
      <c r="V6" s="4">
        <f t="shared" si="2"/>
        <v>4.8402492869990806E-21</v>
      </c>
      <c r="W6" s="4">
        <f t="shared" si="2"/>
        <v>2.1650071195106798E-23</v>
      </c>
      <c r="X6" s="4">
        <f t="shared" si="2"/>
        <v>8.9389966722139955E-26</v>
      </c>
      <c r="Y6" s="4">
        <f t="shared" si="2"/>
        <v>3.4271529962959134E-28</v>
      </c>
      <c r="Z6" s="4">
        <f t="shared" si="2"/>
        <v>1.2263514261270533E-30</v>
      </c>
      <c r="AA6" s="4">
        <f t="shared" si="2"/>
        <v>4.1140315538964552E-33</v>
      </c>
      <c r="AB6" s="4">
        <f t="shared" si="2"/>
        <v>1.2989466413310666E-35</v>
      </c>
      <c r="AC6" s="4">
        <f t="shared" si="2"/>
        <v>3.8733913145631649E-38</v>
      </c>
      <c r="AD6" s="4">
        <f t="shared" si="2"/>
        <v>1.094234227774364E-40</v>
      </c>
      <c r="AE6" s="4">
        <f t="shared" si="2"/>
        <v>2.9366539671630704E-43</v>
      </c>
      <c r="AF6" s="6"/>
      <c r="AG6" s="4">
        <f t="shared" ref="AG6:AV69" si="12">_xlfn.BINOM.DIST(AG$4,$H6,$C6,FALSE)</f>
        <v>0.92784890950772603</v>
      </c>
      <c r="AH6" s="4">
        <f t="shared" ref="AH6:AW69" si="13">_xlfn.BINOM.DIST(AH$4,$H6,$C6,FALSE)/(1-$AG6)</f>
        <v>0.96302410356523294</v>
      </c>
      <c r="AI6" s="4">
        <f t="shared" si="3"/>
        <v>3.6058688219215096E-2</v>
      </c>
      <c r="AJ6" s="4">
        <f t="shared" si="3"/>
        <v>9.0010131777465148E-4</v>
      </c>
      <c r="AK6" s="4">
        <f t="shared" si="3"/>
        <v>1.6851326834005591E-5</v>
      </c>
      <c r="AL6" s="4">
        <f t="shared" si="3"/>
        <v>2.5238687140487474E-7</v>
      </c>
      <c r="AM6" s="4">
        <f t="shared" si="3"/>
        <v>3.1500550189399551E-9</v>
      </c>
      <c r="AN6" s="4">
        <f t="shared" si="3"/>
        <v>3.3699440899396211E-11</v>
      </c>
      <c r="AO6" s="4">
        <f t="shared" si="3"/>
        <v>3.1545344307079884E-13</v>
      </c>
      <c r="AP6" s="4">
        <f t="shared" si="3"/>
        <v>2.6247944115074684E-15</v>
      </c>
      <c r="AQ6" s="4">
        <f t="shared" si="3"/>
        <v>1.9656119773216459E-17</v>
      </c>
      <c r="AR6" s="4">
        <f t="shared" si="3"/>
        <v>1.3381585357379887E-19</v>
      </c>
      <c r="AS6" s="4">
        <f t="shared" si="3"/>
        <v>8.3508129022921436E-22</v>
      </c>
      <c r="AT6" s="4">
        <f t="shared" si="3"/>
        <v>4.8104731955022479E-24</v>
      </c>
      <c r="AU6" s="4">
        <f t="shared" si="3"/>
        <v>2.5731323690487481E-26</v>
      </c>
      <c r="AV6" s="4">
        <f t="shared" si="3"/>
        <v>1.284615626637445E-28</v>
      </c>
      <c r="AW6" s="4">
        <f t="shared" si="3"/>
        <v>6.0125059135918134E-31</v>
      </c>
      <c r="AX6" s="4">
        <f t="shared" si="3"/>
        <v>2.6485541745055053E-33</v>
      </c>
      <c r="AY6" s="4">
        <f t="shared" si="3"/>
        <v>1.1018908780917018E-35</v>
      </c>
      <c r="AZ6" s="4">
        <f t="shared" si="3"/>
        <v>4.3429735670446412E-38</v>
      </c>
      <c r="BA6" s="4">
        <f t="shared" si="3"/>
        <v>1.6261453311366383E-40</v>
      </c>
    </row>
    <row r="7" spans="1:53">
      <c r="A7" s="1">
        <f>A6+B5</f>
        <v>41381</v>
      </c>
      <c r="B7">
        <f>A7-A6</f>
        <v>4</v>
      </c>
      <c r="C7">
        <f t="shared" si="4"/>
        <v>5.7069967380518741E-9</v>
      </c>
      <c r="D7" s="3">
        <f t="shared" si="5"/>
        <v>17670782</v>
      </c>
      <c r="E7" s="2">
        <v>35341564</v>
      </c>
      <c r="F7" s="2">
        <v>80</v>
      </c>
      <c r="G7" s="3">
        <f t="shared" si="6"/>
        <v>8810880</v>
      </c>
      <c r="H7" s="3">
        <f t="shared" si="7"/>
        <v>13659843.199999999</v>
      </c>
      <c r="I7" s="7">
        <f t="shared" si="8"/>
        <v>-1.549163400574215</v>
      </c>
      <c r="J7" s="7">
        <f t="shared" si="9"/>
        <v>-1.5522989483237362</v>
      </c>
      <c r="K7" s="4">
        <f t="shared" si="10"/>
        <v>0.95095963363979907</v>
      </c>
      <c r="L7" s="4">
        <f t="shared" si="11"/>
        <v>0.97506886602401566</v>
      </c>
      <c r="M7" s="4">
        <f t="shared" si="2"/>
        <v>2.4515014692477174E-2</v>
      </c>
      <c r="N7" s="4">
        <f t="shared" si="2"/>
        <v>4.1090149157938937E-4</v>
      </c>
      <c r="O7" s="4">
        <f t="shared" si="2"/>
        <v>5.1654063459922722E-6</v>
      </c>
      <c r="P7" s="4">
        <f t="shared" si="2"/>
        <v>5.1947087538523226E-8</v>
      </c>
      <c r="Q7" s="4">
        <f t="shared" si="2"/>
        <v>4.3534806633355604E-10</v>
      </c>
      <c r="R7" s="4">
        <f t="shared" si="2"/>
        <v>3.1272686936485461E-12</v>
      </c>
      <c r="S7" s="4">
        <f t="shared" si="2"/>
        <v>1.9656300297448595E-14</v>
      </c>
      <c r="T7" s="4">
        <f t="shared" si="2"/>
        <v>1.0982109960445597E-16</v>
      </c>
      <c r="U7" s="4">
        <f t="shared" si="2"/>
        <v>5.5222015996324288E-19</v>
      </c>
      <c r="V7" s="4">
        <f t="shared" si="2"/>
        <v>2.5243292091148791E-21</v>
      </c>
      <c r="W7" s="4">
        <f t="shared" si="2"/>
        <v>1.0577696880457382E-23</v>
      </c>
      <c r="X7" s="4">
        <f t="shared" si="2"/>
        <v>4.0914202178606053E-26</v>
      </c>
      <c r="Y7" s="4">
        <f t="shared" si="2"/>
        <v>1.4695092483558468E-28</v>
      </c>
      <c r="Z7" s="4">
        <f t="shared" si="2"/>
        <v>4.9261460964593548E-31</v>
      </c>
      <c r="AA7" s="4">
        <f t="shared" si="2"/>
        <v>1.5481515748758916E-33</v>
      </c>
      <c r="AB7" s="4">
        <f t="shared" si="2"/>
        <v>4.5792112819268488E-36</v>
      </c>
      <c r="AC7" s="4">
        <f t="shared" si="2"/>
        <v>1.2792170881689907E-38</v>
      </c>
      <c r="AD7" s="4">
        <f t="shared" si="2"/>
        <v>3.3854521294793069E-41</v>
      </c>
      <c r="AE7" s="4">
        <f t="shared" si="2"/>
        <v>8.5116284639053476E-44</v>
      </c>
      <c r="AF7" s="6"/>
      <c r="AG7" s="4">
        <f t="shared" si="12"/>
        <v>0.92500449717959687</v>
      </c>
      <c r="AH7" s="4">
        <f t="shared" si="13"/>
        <v>0.96152804861462116</v>
      </c>
      <c r="AI7" s="4">
        <f t="shared" si="3"/>
        <v>3.7478764400968687E-2</v>
      </c>
      <c r="AJ7" s="4">
        <f t="shared" si="3"/>
        <v>9.739065370763957E-4</v>
      </c>
      <c r="AK7" s="4">
        <f t="shared" si="3"/>
        <v>1.8980625869411213E-5</v>
      </c>
      <c r="AL7" s="4">
        <f t="shared" si="3"/>
        <v>2.9593322833797624E-7</v>
      </c>
      <c r="AM7" s="4">
        <f t="shared" si="3"/>
        <v>3.8449939175625056E-9</v>
      </c>
      <c r="AN7" s="4">
        <f t="shared" si="3"/>
        <v>4.2820404049041149E-11</v>
      </c>
      <c r="AO7" s="4">
        <f t="shared" si="3"/>
        <v>4.1726685256288589E-13</v>
      </c>
      <c r="AP7" s="4">
        <f t="shared" si="3"/>
        <v>3.6143021558307447E-15</v>
      </c>
      <c r="AQ7" s="4">
        <f t="shared" si="3"/>
        <v>2.8175881054002743E-17</v>
      </c>
      <c r="AR7" s="4">
        <f t="shared" si="3"/>
        <v>1.9968150289984033E-19</v>
      </c>
      <c r="AS7" s="4">
        <f t="shared" si="3"/>
        <v>1.2972078721465695E-21</v>
      </c>
      <c r="AT7" s="4">
        <f t="shared" si="3"/>
        <v>7.7789176922652142E-24</v>
      </c>
      <c r="AU7" s="4">
        <f t="shared" si="3"/>
        <v>4.3315572806229623E-26</v>
      </c>
      <c r="AV7" s="4">
        <f t="shared" si="3"/>
        <v>2.2511565217357256E-28</v>
      </c>
      <c r="AW7" s="4">
        <f t="shared" si="3"/>
        <v>1.0968280977064814E-30</v>
      </c>
      <c r="AX7" s="4">
        <f t="shared" si="3"/>
        <v>5.0297045148103369E-33</v>
      </c>
      <c r="AY7" s="4">
        <f t="shared" si="3"/>
        <v>2.1783254267593029E-35</v>
      </c>
      <c r="AZ7" s="4">
        <f t="shared" si="3"/>
        <v>8.9376207481930014E-38</v>
      </c>
      <c r="BA7" s="4">
        <f t="shared" si="3"/>
        <v>3.4837313524826993E-40</v>
      </c>
    </row>
    <row r="8" spans="1:53">
      <c r="A8" s="1">
        <f t="shared" ref="A8:A71" si="14">A7+B6</f>
        <v>41384</v>
      </c>
      <c r="B8">
        <f t="shared" ref="B8:B71" si="15">A8-A7</f>
        <v>3</v>
      </c>
      <c r="C8">
        <f t="shared" si="4"/>
        <v>5.7069967380518741E-9</v>
      </c>
      <c r="D8" s="3">
        <f t="shared" si="5"/>
        <v>20291902</v>
      </c>
      <c r="E8" s="2">
        <v>40583804</v>
      </c>
      <c r="F8" s="2">
        <v>95</v>
      </c>
      <c r="G8" s="3">
        <f t="shared" si="6"/>
        <v>8350387.5</v>
      </c>
      <c r="H8" s="3">
        <f t="shared" si="7"/>
        <v>14559208.887499999</v>
      </c>
      <c r="I8" s="7">
        <f t="shared" si="8"/>
        <v>-1.464277305175675</v>
      </c>
      <c r="J8" s="7">
        <f t="shared" si="9"/>
        <v>-1.4690442791270493</v>
      </c>
      <c r="K8" s="4">
        <f t="shared" si="10"/>
        <v>0.95346207284630002</v>
      </c>
      <c r="L8" s="4">
        <f t="shared" si="11"/>
        <v>0.97636143480424198</v>
      </c>
      <c r="M8" s="4">
        <f t="shared" si="2"/>
        <v>2.3264557657412442E-2</v>
      </c>
      <c r="N8" s="4">
        <f t="shared" si="2"/>
        <v>3.695623081681577E-4</v>
      </c>
      <c r="O8" s="4">
        <f t="shared" si="2"/>
        <v>4.4029297249298487E-6</v>
      </c>
      <c r="P8" s="4">
        <f t="shared" si="2"/>
        <v>4.196485932175785E-8</v>
      </c>
      <c r="Q8" s="4">
        <f t="shared" si="2"/>
        <v>3.3331011338299545E-10</v>
      </c>
      <c r="R8" s="4">
        <f t="shared" si="2"/>
        <v>2.2691560818402794E-12</v>
      </c>
      <c r="S8" s="4">
        <f t="shared" si="2"/>
        <v>1.3517246965615161E-14</v>
      </c>
      <c r="T8" s="4">
        <f t="shared" si="2"/>
        <v>7.1574702785576339E-17</v>
      </c>
      <c r="U8" s="4">
        <f t="shared" si="2"/>
        <v>3.4109339945772503E-19</v>
      </c>
      <c r="V8" s="4">
        <f t="shared" si="2"/>
        <v>1.477727448548724E-21</v>
      </c>
      <c r="W8" s="4">
        <f t="shared" si="2"/>
        <v>5.8684951823932512E-24</v>
      </c>
      <c r="X8" s="4">
        <f t="shared" si="2"/>
        <v>2.151280329305966E-26</v>
      </c>
      <c r="Y8" s="4">
        <f t="shared" si="2"/>
        <v>7.3228902376776802E-29</v>
      </c>
      <c r="Z8" s="4">
        <f t="shared" si="2"/>
        <v>2.3265091642722436E-31</v>
      </c>
      <c r="AA8" s="4">
        <f t="shared" si="2"/>
        <v>6.9294415365386836E-34</v>
      </c>
      <c r="AB8" s="4">
        <f t="shared" si="2"/>
        <v>1.9425075330136103E-36</v>
      </c>
      <c r="AC8" s="4">
        <f t="shared" si="2"/>
        <v>5.142846388662956E-39</v>
      </c>
      <c r="AD8" s="4">
        <f t="shared" si="2"/>
        <v>1.2899213936212683E-41</v>
      </c>
      <c r="AE8" s="4">
        <f t="shared" si="2"/>
        <v>3.0735939456076589E-44</v>
      </c>
      <c r="AF8" s="6"/>
      <c r="AG8" s="4">
        <f t="shared" si="12"/>
        <v>0.92026891494045682</v>
      </c>
      <c r="AH8" s="4">
        <f t="shared" si="13"/>
        <v>0.95903058019373466</v>
      </c>
      <c r="AI8" s="4">
        <f t="shared" si="3"/>
        <v>3.9842612489773492E-2</v>
      </c>
      <c r="AJ8" s="4">
        <f t="shared" si="3"/>
        <v>1.1034988134626461E-3</v>
      </c>
      <c r="AK8" s="4">
        <f t="shared" si="3"/>
        <v>2.2922245899178205E-5</v>
      </c>
      <c r="AL8" s="4">
        <f t="shared" si="3"/>
        <v>3.809188117380976E-7</v>
      </c>
      <c r="AM8" s="4">
        <f t="shared" si="3"/>
        <v>5.2750477930197409E-9</v>
      </c>
      <c r="AN8" s="4">
        <f t="shared" si="3"/>
        <v>6.2614303963246537E-11</v>
      </c>
      <c r="AO8" s="4">
        <f t="shared" si="3"/>
        <v>6.5032243823800959E-13</v>
      </c>
      <c r="AP8" s="4">
        <f t="shared" si="3"/>
        <v>6.0038712187459139E-15</v>
      </c>
      <c r="AQ8" s="4">
        <f t="shared" si="3"/>
        <v>4.9885746691726402E-17</v>
      </c>
      <c r="AR8" s="4">
        <f t="shared" si="3"/>
        <v>3.7681559740867957E-19</v>
      </c>
      <c r="AS8" s="4">
        <f t="shared" si="3"/>
        <v>2.6091117123566855E-21</v>
      </c>
      <c r="AT8" s="4">
        <f t="shared" si="3"/>
        <v>1.6676094269491574E-23</v>
      </c>
      <c r="AU8" s="4">
        <f t="shared" si="3"/>
        <v>9.8971760489345975E-26</v>
      </c>
      <c r="AV8" s="4">
        <f t="shared" si="3"/>
        <v>5.482327760353709E-28</v>
      </c>
      <c r="AW8" s="4">
        <f t="shared" si="3"/>
        <v>2.8470162340006049E-30</v>
      </c>
      <c r="AX8" s="4">
        <f t="shared" si="3"/>
        <v>1.3915086882794021E-32</v>
      </c>
      <c r="AY8" s="4">
        <f t="shared" si="3"/>
        <v>6.4233012030173854E-35</v>
      </c>
      <c r="AZ8" s="4">
        <f t="shared" si="3"/>
        <v>2.8089856920655058E-37</v>
      </c>
      <c r="BA8" s="4">
        <f t="shared" si="3"/>
        <v>1.1669824963121321E-39</v>
      </c>
    </row>
    <row r="9" spans="1:53">
      <c r="A9" s="1">
        <f t="shared" si="14"/>
        <v>41388</v>
      </c>
      <c r="B9">
        <f t="shared" si="15"/>
        <v>4</v>
      </c>
      <c r="C9">
        <f t="shared" si="4"/>
        <v>5.7069967380518741E-9</v>
      </c>
      <c r="D9" s="3">
        <f t="shared" si="5"/>
        <v>22139326</v>
      </c>
      <c r="E9" s="2">
        <v>44278652</v>
      </c>
      <c r="F9" s="2">
        <v>116</v>
      </c>
      <c r="G9" s="3">
        <f t="shared" si="6"/>
        <v>8574417.5999999996</v>
      </c>
      <c r="H9" s="3">
        <f t="shared" si="7"/>
        <v>16052639.648</v>
      </c>
      <c r="I9" s="7">
        <f t="shared" si="8"/>
        <v>-1.3460648395966528</v>
      </c>
      <c r="J9" s="7">
        <f t="shared" si="9"/>
        <v>-1.3530715672497298</v>
      </c>
      <c r="K9" s="4">
        <f t="shared" si="10"/>
        <v>0.95224381385565926</v>
      </c>
      <c r="L9" s="4">
        <f t="shared" si="11"/>
        <v>0.97573245590902313</v>
      </c>
      <c r="M9" s="4">
        <f t="shared" si="2"/>
        <v>2.3873326214650867E-2</v>
      </c>
      <c r="N9" s="4">
        <f t="shared" si="2"/>
        <v>3.8940704468066041E-4</v>
      </c>
      <c r="O9" s="4">
        <f t="shared" si="2"/>
        <v>4.7638259766965527E-6</v>
      </c>
      <c r="P9" s="4">
        <f t="shared" si="2"/>
        <v>4.6622752411977622E-8</v>
      </c>
      <c r="Q9" s="4">
        <f t="shared" si="2"/>
        <v>3.8024072800479768E-10</v>
      </c>
      <c r="R9" s="4">
        <f t="shared" si="2"/>
        <v>2.6581073505645838E-12</v>
      </c>
      <c r="S9" s="4">
        <f t="shared" si="2"/>
        <v>1.6259021390613168E-14</v>
      </c>
      <c r="T9" s="4">
        <f t="shared" si="2"/>
        <v>8.8402330726363589E-17</v>
      </c>
      <c r="U9" s="4">
        <f t="shared" si="2"/>
        <v>4.3258901509544044E-19</v>
      </c>
      <c r="V9" s="4">
        <f t="shared" si="2"/>
        <v>1.9243963429781952E-21</v>
      </c>
      <c r="W9" s="4">
        <f t="shared" si="2"/>
        <v>7.8473847695907625E-24</v>
      </c>
      <c r="X9" s="4">
        <f t="shared" si="2"/>
        <v>2.9538824920199966E-26</v>
      </c>
      <c r="Y9" s="4">
        <f t="shared" si="2"/>
        <v>1.0324683518150024E-28</v>
      </c>
      <c r="Z9" s="4">
        <f t="shared" si="2"/>
        <v>3.3681932992250908E-31</v>
      </c>
      <c r="AA9" s="4">
        <f t="shared" si="2"/>
        <v>1.0301215974843368E-33</v>
      </c>
      <c r="AB9" s="4">
        <f t="shared" si="2"/>
        <v>2.9651794966122201E-36</v>
      </c>
      <c r="AC9" s="4">
        <f t="shared" si="2"/>
        <v>8.061017237308395E-39</v>
      </c>
      <c r="AD9" s="4">
        <f t="shared" si="2"/>
        <v>2.0760966359335211E-41</v>
      </c>
      <c r="AE9" s="4">
        <f t="shared" si="2"/>
        <v>5.0795920434840261E-44</v>
      </c>
      <c r="AF9" s="6"/>
      <c r="AG9" s="4">
        <f t="shared" si="12"/>
        <v>0.91245878773491584</v>
      </c>
      <c r="AH9" s="4">
        <f t="shared" si="13"/>
        <v>0.95489312759770495</v>
      </c>
      <c r="AI9" s="4">
        <f t="shared" si="3"/>
        <v>4.374000324926075E-2</v>
      </c>
      <c r="AJ9" s="4">
        <f t="shared" si="3"/>
        <v>1.3357081260506039E-3</v>
      </c>
      <c r="AK9" s="4">
        <f t="shared" si="3"/>
        <v>3.0591837351191978E-5</v>
      </c>
      <c r="AL9" s="4">
        <f t="shared" si="3"/>
        <v>5.6051793709718541E-7</v>
      </c>
      <c r="AM9" s="4">
        <f t="shared" si="3"/>
        <v>8.5583924078894806E-9</v>
      </c>
      <c r="AN9" s="4">
        <f t="shared" si="3"/>
        <v>1.1200774630062138E-10</v>
      </c>
      <c r="AO9" s="4">
        <f t="shared" si="3"/>
        <v>1.2826611728461317E-12</v>
      </c>
      <c r="AP9" s="4">
        <f t="shared" si="3"/>
        <v>1.3056395243888907E-14</v>
      </c>
      <c r="AQ9" s="4">
        <f t="shared" si="3"/>
        <v>1.1961264968384375E-16</v>
      </c>
      <c r="AR9" s="4">
        <f t="shared" si="3"/>
        <v>9.9618092449709468E-19</v>
      </c>
      <c r="AS9" s="4">
        <f t="shared" si="3"/>
        <v>7.6052018233314341E-21</v>
      </c>
      <c r="AT9" s="4">
        <f t="shared" si="3"/>
        <v>5.3594612181712585E-23</v>
      </c>
      <c r="AU9" s="4">
        <f t="shared" si="3"/>
        <v>3.5070891941628856E-25</v>
      </c>
      <c r="AV9" s="4">
        <f t="shared" si="3"/>
        <v>2.1419495590419041E-27</v>
      </c>
      <c r="AW9" s="4">
        <f t="shared" si="3"/>
        <v>1.2264304278609096E-29</v>
      </c>
      <c r="AX9" s="4">
        <f t="shared" si="3"/>
        <v>6.6091807397495246E-32</v>
      </c>
      <c r="AY9" s="4">
        <f t="shared" si="3"/>
        <v>3.3637888720387022E-34</v>
      </c>
      <c r="AZ9" s="4">
        <f t="shared" si="3"/>
        <v>1.6219173051132004E-36</v>
      </c>
      <c r="BA9" s="4">
        <f t="shared" si="3"/>
        <v>7.4293747223171776E-39</v>
      </c>
    </row>
    <row r="10" spans="1:53">
      <c r="A10" s="1">
        <f t="shared" si="14"/>
        <v>41391</v>
      </c>
      <c r="B10">
        <f t="shared" si="15"/>
        <v>3</v>
      </c>
      <c r="C10">
        <f t="shared" si="4"/>
        <v>5.7069967380518741E-9</v>
      </c>
      <c r="D10" s="3">
        <f t="shared" si="5"/>
        <v>25672662</v>
      </c>
      <c r="E10" s="2">
        <v>51345324</v>
      </c>
      <c r="F10" s="2">
        <v>140</v>
      </c>
      <c r="G10" s="3">
        <f t="shared" si="6"/>
        <v>10071480</v>
      </c>
      <c r="H10" s="3">
        <f t="shared" si="7"/>
        <v>18183744.800000001</v>
      </c>
      <c r="I10" s="7">
        <f t="shared" si="8"/>
        <v>-1.2124641876559714</v>
      </c>
      <c r="J10" s="7">
        <f t="shared" si="9"/>
        <v>-1.2216263183435019</v>
      </c>
      <c r="K10" s="4">
        <f t="shared" si="10"/>
        <v>0.94414275224446542</v>
      </c>
      <c r="L10" s="4">
        <f t="shared" si="11"/>
        <v>0.97153634489630247</v>
      </c>
      <c r="M10" s="4">
        <f t="shared" si="2"/>
        <v>2.7920933529986161E-2</v>
      </c>
      <c r="N10" s="4">
        <f t="shared" si="2"/>
        <v>5.3494547124708475E-4</v>
      </c>
      <c r="O10" s="4">
        <f t="shared" si="2"/>
        <v>7.6868837986790476E-6</v>
      </c>
      <c r="P10" s="4">
        <f t="shared" si="2"/>
        <v>8.8365158459627382E-8</v>
      </c>
      <c r="Q10" s="4">
        <f t="shared" si="2"/>
        <v>8.4650692647371869E-10</v>
      </c>
      <c r="R10" s="4">
        <f t="shared" si="2"/>
        <v>6.9507735328237617E-12</v>
      </c>
      <c r="S10" s="4">
        <f t="shared" si="2"/>
        <v>4.9939451878107362E-14</v>
      </c>
      <c r="T10" s="4">
        <f t="shared" si="2"/>
        <v>3.1893474806746425E-16</v>
      </c>
      <c r="U10" s="4">
        <f t="shared" si="2"/>
        <v>1.8331684397746834E-18</v>
      </c>
      <c r="V10" s="4">
        <f t="shared" si="2"/>
        <v>9.5787795160510172E-21</v>
      </c>
      <c r="W10" s="4">
        <f t="shared" si="2"/>
        <v>4.5880630546432919E-23</v>
      </c>
      <c r="X10" s="4">
        <f t="shared" si="2"/>
        <v>2.0285533295132232E-25</v>
      </c>
      <c r="Y10" s="4">
        <f t="shared" si="2"/>
        <v>8.3283459070276521E-28</v>
      </c>
      <c r="Z10" s="4">
        <f t="shared" si="2"/>
        <v>3.1913013315608334E-30</v>
      </c>
      <c r="AA10" s="4">
        <f t="shared" si="2"/>
        <v>1.1464314865873743E-32</v>
      </c>
      <c r="AB10" s="4">
        <f t="shared" si="2"/>
        <v>3.8761396504134862E-35</v>
      </c>
      <c r="AC10" s="4">
        <f t="shared" si="2"/>
        <v>1.2377333667777421E-37</v>
      </c>
      <c r="AD10" s="4">
        <f t="shared" si="2"/>
        <v>3.7443259095877164E-40</v>
      </c>
      <c r="AE10" s="4">
        <f t="shared" si="2"/>
        <v>1.0760779927567359E-42</v>
      </c>
      <c r="AF10" s="6"/>
      <c r="AG10" s="4">
        <f t="shared" si="12"/>
        <v>0.90142848535341535</v>
      </c>
      <c r="AH10" s="4">
        <f t="shared" si="13"/>
        <v>0.94900998775841472</v>
      </c>
      <c r="AI10" s="4">
        <f t="shared" si="3"/>
        <v>4.9241548181277829E-2</v>
      </c>
      <c r="AJ10" s="4">
        <f t="shared" si="3"/>
        <v>1.7033399473981269E-3</v>
      </c>
      <c r="AK10" s="4">
        <f t="shared" si="3"/>
        <v>4.4190834630587776E-5</v>
      </c>
      <c r="AL10" s="4">
        <f t="shared" si="3"/>
        <v>9.1717675543822292E-7</v>
      </c>
      <c r="AM10" s="4">
        <f t="shared" si="3"/>
        <v>1.5863265944293247E-8</v>
      </c>
      <c r="AN10" s="4">
        <f t="shared" si="3"/>
        <v>2.3517186168319947E-10</v>
      </c>
      <c r="AO10" s="4">
        <f t="shared" si="3"/>
        <v>3.050606128033654E-12</v>
      </c>
      <c r="AP10" s="4">
        <f t="shared" si="3"/>
        <v>3.5175021629816495E-14</v>
      </c>
      <c r="AQ10" s="4">
        <f t="shared" si="3"/>
        <v>3.6502708773846444E-16</v>
      </c>
      <c r="AR10" s="4">
        <f t="shared" si="3"/>
        <v>3.4436825100547888E-18</v>
      </c>
      <c r="AS10" s="4">
        <f t="shared" si="3"/>
        <v>2.9780537467533027E-20</v>
      </c>
      <c r="AT10" s="4">
        <f t="shared" si="3"/>
        <v>2.3772772150181043E-22</v>
      </c>
      <c r="AU10" s="4">
        <f t="shared" si="3"/>
        <v>1.7621481450837486E-24</v>
      </c>
      <c r="AV10" s="4">
        <f t="shared" si="3"/>
        <v>1.2191068147978456E-26</v>
      </c>
      <c r="AW10" s="4">
        <f t="shared" si="3"/>
        <v>7.9070111898971981E-29</v>
      </c>
      <c r="AX10" s="4">
        <f t="shared" si="3"/>
        <v>4.8267408862239928E-31</v>
      </c>
      <c r="AY10" s="4">
        <f t="shared" si="3"/>
        <v>2.7827360189447116E-33</v>
      </c>
      <c r="AZ10" s="4">
        <f t="shared" si="3"/>
        <v>1.5198786482115492E-35</v>
      </c>
      <c r="BA10" s="4">
        <f t="shared" si="3"/>
        <v>7.886229288003307E-38</v>
      </c>
    </row>
    <row r="11" spans="1:53">
      <c r="A11" s="1">
        <f t="shared" si="14"/>
        <v>41395</v>
      </c>
      <c r="B11">
        <f t="shared" si="15"/>
        <v>4</v>
      </c>
      <c r="C11">
        <f t="shared" si="4"/>
        <v>5.7069967380518741E-9</v>
      </c>
      <c r="D11" s="3">
        <f t="shared" si="5"/>
        <v>26601158</v>
      </c>
      <c r="E11" s="2">
        <v>53202316</v>
      </c>
      <c r="F11" s="2">
        <v>165</v>
      </c>
      <c r="G11" s="3">
        <f t="shared" si="6"/>
        <v>13038567.499999996</v>
      </c>
      <c r="H11" s="3">
        <f t="shared" si="7"/>
        <v>21003492.362500001</v>
      </c>
      <c r="I11" s="7">
        <f t="shared" si="8"/>
        <v>-1.0757891592570616</v>
      </c>
      <c r="J11" s="7">
        <f t="shared" si="9"/>
        <v>-1.0863703439514087</v>
      </c>
      <c r="K11" s="4">
        <f t="shared" si="10"/>
        <v>0.9282900329205882</v>
      </c>
      <c r="L11" s="4">
        <f t="shared" si="11"/>
        <v>0.96325584754661842</v>
      </c>
      <c r="M11" s="4">
        <f t="shared" si="2"/>
        <v>3.5838441470552075E-2</v>
      </c>
      <c r="N11" s="4">
        <f t="shared" si="2"/>
        <v>8.8892533366720123E-4</v>
      </c>
      <c r="O11" s="4">
        <f t="shared" si="2"/>
        <v>1.6536465227164781E-5</v>
      </c>
      <c r="P11" s="4">
        <f t="shared" si="2"/>
        <v>2.4609910495708317E-7</v>
      </c>
      <c r="Q11" s="4">
        <f t="shared" si="2"/>
        <v>3.0520813640056237E-9</v>
      </c>
      <c r="R11" s="4">
        <f t="shared" si="2"/>
        <v>3.2444072038261328E-11</v>
      </c>
      <c r="S11" s="4">
        <f t="shared" si="2"/>
        <v>3.0177456090894373E-13</v>
      </c>
      <c r="T11" s="4">
        <f t="shared" si="2"/>
        <v>2.4950390120884822E-15</v>
      </c>
      <c r="U11" s="4">
        <f t="shared" si="2"/>
        <v>1.8565836888575578E-17</v>
      </c>
      <c r="V11" s="4">
        <f t="shared" si="2"/>
        <v>1.2559113988232145E-19</v>
      </c>
      <c r="W11" s="4">
        <f t="shared" si="2"/>
        <v>7.7878016093315313E-22</v>
      </c>
      <c r="X11" s="4">
        <f t="shared" si="2"/>
        <v>4.4576772125478869E-24</v>
      </c>
      <c r="Y11" s="4">
        <f t="shared" si="2"/>
        <v>2.3692868196117712E-26</v>
      </c>
      <c r="Z11" s="4">
        <f t="shared" si="2"/>
        <v>1.1753396921836122E-28</v>
      </c>
      <c r="AA11" s="4">
        <f t="shared" si="2"/>
        <v>5.4661357163411067E-31</v>
      </c>
      <c r="AB11" s="4">
        <f t="shared" si="2"/>
        <v>2.3925908960898948E-33</v>
      </c>
      <c r="AC11" s="4">
        <f t="shared" si="2"/>
        <v>9.8908328905328392E-36</v>
      </c>
      <c r="AD11" s="4">
        <f t="shared" si="2"/>
        <v>3.8736123224924715E-38</v>
      </c>
      <c r="AE11" s="4">
        <f t="shared" si="2"/>
        <v>1.4411958899935811E-40</v>
      </c>
      <c r="AF11" s="6"/>
      <c r="AG11" s="4">
        <f t="shared" si="12"/>
        <v>0.88703852856770982</v>
      </c>
      <c r="AH11" s="4">
        <f t="shared" si="13"/>
        <v>0.94126362441373645</v>
      </c>
      <c r="AI11" s="4">
        <f t="shared" si="3"/>
        <v>5.6413155337510464E-2</v>
      </c>
      <c r="AJ11" s="4">
        <f t="shared" si="3"/>
        <v>2.2540224021344942E-3</v>
      </c>
      <c r="AK11" s="4">
        <f t="shared" si="3"/>
        <v>6.7545637853002829E-5</v>
      </c>
      <c r="AL11" s="4">
        <f t="shared" si="3"/>
        <v>1.6192964085634012E-6</v>
      </c>
      <c r="AM11" s="4">
        <f t="shared" si="3"/>
        <v>3.2349988557003822E-8</v>
      </c>
      <c r="AN11" s="4">
        <f t="shared" si="3"/>
        <v>5.5395578207095682E-10</v>
      </c>
      <c r="AO11" s="4">
        <f t="shared" si="3"/>
        <v>8.300114826052407E-12</v>
      </c>
      <c r="AP11" s="4">
        <f t="shared" si="3"/>
        <v>1.1054537014662187E-13</v>
      </c>
      <c r="AQ11" s="4">
        <f t="shared" si="3"/>
        <v>1.3250720841364212E-15</v>
      </c>
      <c r="AR11" s="4">
        <f t="shared" si="3"/>
        <v>1.4439286883931704E-17</v>
      </c>
      <c r="AS11" s="4">
        <f t="shared" si="3"/>
        <v>1.442325906357155E-19</v>
      </c>
      <c r="AT11" s="4">
        <f t="shared" si="3"/>
        <v>1.3298998475429087E-21</v>
      </c>
      <c r="AU11" s="4">
        <f t="shared" si="3"/>
        <v>1.1386487251699124E-23</v>
      </c>
      <c r="AV11" s="4">
        <f t="shared" si="3"/>
        <v>9.0990771673353433E-26</v>
      </c>
      <c r="AW11" s="4">
        <f t="shared" si="3"/>
        <v>6.8167314953923211E-28</v>
      </c>
      <c r="AX11" s="4">
        <f t="shared" si="3"/>
        <v>4.8064681428884877E-30</v>
      </c>
      <c r="AY11" s="4">
        <f t="shared" si="3"/>
        <v>3.2007543474550278E-32</v>
      </c>
      <c r="AZ11" s="4">
        <f t="shared" si="3"/>
        <v>2.0192844616396684E-34</v>
      </c>
      <c r="BA11" s="4">
        <f t="shared" si="3"/>
        <v>1.2102253547886731E-36</v>
      </c>
    </row>
    <row r="12" spans="1:53">
      <c r="A12" s="1">
        <f t="shared" si="14"/>
        <v>41398</v>
      </c>
      <c r="B12">
        <f t="shared" si="15"/>
        <v>3</v>
      </c>
      <c r="C12">
        <f t="shared" si="4"/>
        <v>5.7069967380518741E-9</v>
      </c>
      <c r="D12" s="3">
        <f t="shared" si="5"/>
        <v>32117305</v>
      </c>
      <c r="E12" s="2">
        <v>64234610</v>
      </c>
      <c r="F12" s="2">
        <v>191</v>
      </c>
      <c r="G12" s="3">
        <f t="shared" si="6"/>
        <v>17648045.099999994</v>
      </c>
      <c r="H12" s="3">
        <f t="shared" si="7"/>
        <v>24722822.535500001</v>
      </c>
      <c r="I12" s="7">
        <f t="shared" si="8"/>
        <v>-0.9372526054232162</v>
      </c>
      <c r="J12" s="7">
        <f t="shared" si="9"/>
        <v>-0.94810088516460955</v>
      </c>
      <c r="K12" s="4">
        <f t="shared" si="10"/>
        <v>0.90418857874781422</v>
      </c>
      <c r="L12" s="4">
        <f t="shared" si="11"/>
        <v>0.9504865238682999</v>
      </c>
      <c r="M12" s="4">
        <f t="shared" si="2"/>
        <v>4.7865232497526292E-2</v>
      </c>
      <c r="N12" s="4">
        <f t="shared" si="2"/>
        <v>1.6069527164518805E-3</v>
      </c>
      <c r="O12" s="4">
        <f t="shared" si="2"/>
        <v>4.0461992220400214E-5</v>
      </c>
      <c r="P12" s="4">
        <f t="shared" si="2"/>
        <v>8.1504462697103372E-7</v>
      </c>
      <c r="Q12" s="4">
        <f t="shared" si="2"/>
        <v>1.3681516691318931E-8</v>
      </c>
      <c r="R12" s="4">
        <f t="shared" si="2"/>
        <v>1.968522060974856E-10</v>
      </c>
      <c r="S12" s="4">
        <f t="shared" si="2"/>
        <v>2.478302735616551E-12</v>
      </c>
      <c r="T12" s="4">
        <f t="shared" si="2"/>
        <v>2.7734215082699681E-14</v>
      </c>
      <c r="U12" s="4">
        <f t="shared" si="2"/>
        <v>2.7933148297539605E-16</v>
      </c>
      <c r="V12" s="4">
        <f t="shared" si="2"/>
        <v>2.5575915304791969E-18</v>
      </c>
      <c r="W12" s="4">
        <f t="shared" si="2"/>
        <v>2.1466137042912672E-20</v>
      </c>
      <c r="X12" s="4">
        <f t="shared" si="2"/>
        <v>1.6630851256022269E-22</v>
      </c>
      <c r="Y12" s="4">
        <f t="shared" si="2"/>
        <v>1.1964384265091633E-24</v>
      </c>
      <c r="Z12" s="4">
        <f t="shared" si="2"/>
        <v>8.0334663467350362E-27</v>
      </c>
      <c r="AA12" s="4">
        <f t="shared" si="2"/>
        <v>5.0569290010041115E-29</v>
      </c>
      <c r="AB12" s="4">
        <f t="shared" si="2"/>
        <v>2.9959997333416361E-31</v>
      </c>
      <c r="AC12" s="4">
        <f t="shared" si="2"/>
        <v>1.6763823366623131E-33</v>
      </c>
      <c r="AD12" s="4">
        <f t="shared" si="2"/>
        <v>8.8863468716342215E-36</v>
      </c>
      <c r="AE12" s="4">
        <f t="shared" si="2"/>
        <v>4.4750410926771959E-38</v>
      </c>
      <c r="AF12" s="6"/>
      <c r="AG12" s="4">
        <f t="shared" si="12"/>
        <v>0.86840848957717198</v>
      </c>
      <c r="AH12" s="4">
        <f t="shared" si="13"/>
        <v>0.93111185779396044</v>
      </c>
      <c r="AI12" s="4">
        <f t="shared" si="3"/>
        <v>6.5686710426560199E-2</v>
      </c>
      <c r="AJ12" s="4">
        <f t="shared" si="3"/>
        <v>3.0893128582572655E-3</v>
      </c>
      <c r="AK12" s="4">
        <f t="shared" si="3"/>
        <v>1.0897014199884996E-4</v>
      </c>
      <c r="AL12" s="4">
        <f t="shared" si="3"/>
        <v>3.0749857749643839E-6</v>
      </c>
      <c r="AM12" s="4">
        <f t="shared" si="3"/>
        <v>7.2309846840669004E-8</v>
      </c>
      <c r="AN12" s="4">
        <f t="shared" si="3"/>
        <v>1.4574879238786976E-9</v>
      </c>
      <c r="AO12" s="4">
        <f t="shared" si="3"/>
        <v>2.5705172576748179E-11</v>
      </c>
      <c r="AP12" s="4">
        <f t="shared" si="3"/>
        <v>4.0298004663343367E-13</v>
      </c>
      <c r="AQ12" s="4">
        <f t="shared" si="3"/>
        <v>5.6857669341900787E-15</v>
      </c>
      <c r="AR12" s="4">
        <f t="shared" si="3"/>
        <v>7.2929269174822877E-17</v>
      </c>
      <c r="AS12" s="4">
        <f t="shared" si="3"/>
        <v>8.5748413006294031E-19</v>
      </c>
      <c r="AT12" s="4">
        <f t="shared" si="3"/>
        <v>9.3065388957953823E-21</v>
      </c>
      <c r="AU12" s="4">
        <f t="shared" si="3"/>
        <v>9.379195784405701E-23</v>
      </c>
      <c r="AV12" s="4">
        <f t="shared" si="3"/>
        <v>8.8222582268635118E-25</v>
      </c>
      <c r="AW12" s="4">
        <f t="shared" si="3"/>
        <v>7.7797418812288492E-27</v>
      </c>
      <c r="AX12" s="4">
        <f t="shared" si="3"/>
        <v>6.4568642293881963E-29</v>
      </c>
      <c r="AY12" s="4">
        <f t="shared" si="3"/>
        <v>5.0612118889264825E-31</v>
      </c>
      <c r="AZ12" s="4">
        <f t="shared" si="3"/>
        <v>3.7584283141992123E-33</v>
      </c>
      <c r="BA12" s="4">
        <f t="shared" si="3"/>
        <v>2.6514388203917006E-35</v>
      </c>
    </row>
    <row r="13" spans="1:53">
      <c r="A13" s="1">
        <f t="shared" si="14"/>
        <v>41402</v>
      </c>
      <c r="B13">
        <f t="shared" si="15"/>
        <v>4</v>
      </c>
      <c r="C13">
        <f t="shared" si="4"/>
        <v>5.7069967380518741E-9</v>
      </c>
      <c r="D13" s="3">
        <f t="shared" si="5"/>
        <v>38955958</v>
      </c>
      <c r="E13" s="2">
        <v>77911916</v>
      </c>
      <c r="F13" s="2">
        <v>222</v>
      </c>
      <c r="G13" s="3">
        <f t="shared" si="6"/>
        <v>25174420.399999999</v>
      </c>
      <c r="H13" s="3">
        <f t="shared" si="7"/>
        <v>30406188.052000001</v>
      </c>
      <c r="I13" s="7">
        <f t="shared" si="8"/>
        <v>-0.77817653132974152</v>
      </c>
      <c r="J13" s="7">
        <f t="shared" si="9"/>
        <v>-0.78745720188771084</v>
      </c>
      <c r="K13" s="4">
        <f t="shared" si="10"/>
        <v>0.86617324953187746</v>
      </c>
      <c r="L13" s="4">
        <f t="shared" si="11"/>
        <v>0.92988434163541833</v>
      </c>
      <c r="M13" s="4">
        <f t="shared" si="2"/>
        <v>6.6798394152319959E-2</v>
      </c>
      <c r="N13" s="4">
        <f t="shared" si="2"/>
        <v>3.1989822707318223E-3</v>
      </c>
      <c r="O13" s="4">
        <f t="shared" si="2"/>
        <v>1.1489969884550383E-4</v>
      </c>
      <c r="P13" s="4">
        <f t="shared" si="2"/>
        <v>3.3015350891203098E-6</v>
      </c>
      <c r="Q13" s="4">
        <f t="shared" si="2"/>
        <v>7.9055425596056247E-8</v>
      </c>
      <c r="R13" s="4">
        <f t="shared" si="2"/>
        <v>1.6225595235147204E-9</v>
      </c>
      <c r="S13" s="4">
        <f t="shared" si="2"/>
        <v>2.9139200409776971E-11</v>
      </c>
      <c r="T13" s="4">
        <f t="shared" si="2"/>
        <v>4.651597016181299E-13</v>
      </c>
      <c r="U13" s="4">
        <f t="shared" si="2"/>
        <v>6.6829625636432716E-15</v>
      </c>
      <c r="V13" s="4">
        <f t="shared" si="2"/>
        <v>8.7285734531000511E-17</v>
      </c>
      <c r="W13" s="4">
        <f t="shared" si="2"/>
        <v>1.0450304268955184E-18</v>
      </c>
      <c r="X13" s="4">
        <f t="shared" si="2"/>
        <v>1.1549215271583472E-20</v>
      </c>
      <c r="Y13" s="4">
        <f t="shared" si="2"/>
        <v>1.1851991103767865E-22</v>
      </c>
      <c r="Z13" s="4">
        <f t="shared" si="2"/>
        <v>1.1351857128358245E-24</v>
      </c>
      <c r="AA13" s="4">
        <f t="shared" si="2"/>
        <v>1.0193275808221775E-26</v>
      </c>
      <c r="AB13" s="4">
        <f t="shared" si="2"/>
        <v>8.6145317971003406E-29</v>
      </c>
      <c r="AC13" s="4">
        <f t="shared" si="2"/>
        <v>6.8758434538254952E-31</v>
      </c>
      <c r="AD13" s="4">
        <f t="shared" si="2"/>
        <v>5.1992316671349996E-33</v>
      </c>
      <c r="AE13" s="4">
        <f t="shared" si="2"/>
        <v>3.7348739226639888E-35</v>
      </c>
      <c r="AF13" s="6"/>
      <c r="AG13" s="4">
        <f t="shared" si="12"/>
        <v>0.84069359776863783</v>
      </c>
      <c r="AH13" s="4">
        <f t="shared" si="13"/>
        <v>0.91574406708762335</v>
      </c>
      <c r="AI13" s="4">
        <f t="shared" si="3"/>
        <v>7.9453623280671862E-2</v>
      </c>
      <c r="AJ13" s="4">
        <f t="shared" si="3"/>
        <v>4.5958095874871745E-3</v>
      </c>
      <c r="AK13" s="4">
        <f t="shared" si="3"/>
        <v>1.9937541106700054E-4</v>
      </c>
      <c r="AL13" s="4">
        <f t="shared" si="3"/>
        <v>6.9194430228866832E-6</v>
      </c>
      <c r="AM13" s="4">
        <f t="shared" si="3"/>
        <v>2.0011950452375721E-7</v>
      </c>
      <c r="AN13" s="4">
        <f t="shared" si="3"/>
        <v>4.9609048392988728E-9</v>
      </c>
      <c r="AO13" s="4">
        <f t="shared" si="3"/>
        <v>1.0760697246644655E-10</v>
      </c>
      <c r="AP13" s="4">
        <f t="shared" si="3"/>
        <v>2.0747577338620825E-12</v>
      </c>
      <c r="AQ13" s="4">
        <f t="shared" si="3"/>
        <v>3.6002848817189477E-14</v>
      </c>
      <c r="AR13" s="4">
        <f t="shared" si="3"/>
        <v>5.6795462699458583E-16</v>
      </c>
      <c r="AS13" s="4">
        <f t="shared" si="3"/>
        <v>8.2130003630422636E-18</v>
      </c>
      <c r="AT13" s="4">
        <f t="shared" si="3"/>
        <v>1.0962962322188577E-19</v>
      </c>
      <c r="AU13" s="4">
        <f t="shared" si="3"/>
        <v>1.3588430684462478E-21</v>
      </c>
      <c r="AV13" s="4">
        <f t="shared" si="3"/>
        <v>1.5719815609091933E-23</v>
      </c>
      <c r="AW13" s="4">
        <f t="shared" si="3"/>
        <v>1.7048919251260033E-25</v>
      </c>
      <c r="AX13" s="4">
        <f t="shared" si="3"/>
        <v>1.7402726989236566E-27</v>
      </c>
      <c r="AY13" s="4">
        <f t="shared" si="3"/>
        <v>1.6776994508990807E-29</v>
      </c>
      <c r="AZ13" s="4">
        <f t="shared" si="3"/>
        <v>1.5322509790967736E-31</v>
      </c>
      <c r="BA13" s="4">
        <f t="shared" si="3"/>
        <v>1.3294415368896853E-33</v>
      </c>
    </row>
    <row r="14" spans="1:53">
      <c r="A14" s="1">
        <f t="shared" si="14"/>
        <v>41405</v>
      </c>
      <c r="B14">
        <f t="shared" si="15"/>
        <v>3</v>
      </c>
      <c r="C14">
        <f t="shared" si="4"/>
        <v>5.7069967380518741E-9</v>
      </c>
      <c r="D14" s="3">
        <f t="shared" si="5"/>
        <v>46814428</v>
      </c>
      <c r="E14" s="2">
        <v>93628856</v>
      </c>
      <c r="F14" s="2">
        <v>270</v>
      </c>
      <c r="G14" s="3">
        <f t="shared" si="6"/>
        <v>41185550</v>
      </c>
      <c r="H14" s="3">
        <f t="shared" si="7"/>
        <v>42436587.700000003</v>
      </c>
      <c r="I14" s="7">
        <f t="shared" si="8"/>
        <v>-0.54840544007354919</v>
      </c>
      <c r="J14" s="7">
        <f t="shared" si="9"/>
        <v>-0.55107654652990945</v>
      </c>
      <c r="K14" s="4">
        <f t="shared" si="10"/>
        <v>0.79053464217417813</v>
      </c>
      <c r="L14" s="4">
        <f t="shared" si="11"/>
        <v>0.88707674622294752</v>
      </c>
      <c r="M14" s="4">
        <f t="shared" si="2"/>
        <v>0.10425182958276953</v>
      </c>
      <c r="N14" s="4">
        <f t="shared" si="2"/>
        <v>8.1679845280140124E-3</v>
      </c>
      <c r="O14" s="4">
        <f t="shared" si="2"/>
        <v>4.7996258121076908E-4</v>
      </c>
      <c r="P14" s="4">
        <f t="shared" si="2"/>
        <v>2.2562635664070458E-5</v>
      </c>
      <c r="Q14" s="4">
        <f t="shared" si="2"/>
        <v>8.8387535417330091E-7</v>
      </c>
      <c r="R14" s="4">
        <f t="shared" si="2"/>
        <v>2.9678737172044025E-8</v>
      </c>
      <c r="S14" s="4">
        <f t="shared" si="2"/>
        <v>8.7198267013425888E-10</v>
      </c>
      <c r="T14" s="4">
        <f t="shared" si="2"/>
        <v>2.2772869468285095E-11</v>
      </c>
      <c r="U14" s="4">
        <f t="shared" si="2"/>
        <v>5.3526661720585702E-13</v>
      </c>
      <c r="V14" s="4">
        <f t="shared" si="2"/>
        <v>1.1437467287252746E-14</v>
      </c>
      <c r="W14" s="4">
        <f t="shared" si="2"/>
        <v>2.2402732834799471E-16</v>
      </c>
      <c r="X14" s="4">
        <f t="shared" si="2"/>
        <v>4.0505128815944487E-18</v>
      </c>
      <c r="Y14" s="4">
        <f t="shared" si="2"/>
        <v>6.8003981684363983E-20</v>
      </c>
      <c r="Z14" s="4">
        <f t="shared" si="2"/>
        <v>1.0656029934905372E-21</v>
      </c>
      <c r="AA14" s="4">
        <f t="shared" si="2"/>
        <v>1.5654088610517477E-23</v>
      </c>
      <c r="AB14" s="4">
        <f t="shared" si="2"/>
        <v>2.1643684497484432E-25</v>
      </c>
      <c r="AC14" s="4">
        <f t="shared" si="2"/>
        <v>2.8262528089599624E-27</v>
      </c>
      <c r="AD14" s="4">
        <f t="shared" si="2"/>
        <v>3.4963082344555332E-29</v>
      </c>
      <c r="AE14" s="4">
        <f t="shared" si="2"/>
        <v>4.1089609492903595E-31</v>
      </c>
      <c r="AF14" s="6"/>
      <c r="AG14" s="4">
        <f t="shared" si="12"/>
        <v>0.78491059117866113</v>
      </c>
      <c r="AH14" s="4">
        <f t="shared" si="13"/>
        <v>0.88379031548976827</v>
      </c>
      <c r="AI14" s="4">
        <f t="shared" si="3"/>
        <v>0.10702058172242362</v>
      </c>
      <c r="AJ14" s="4">
        <f t="shared" si="3"/>
        <v>8.6396093745865956E-3</v>
      </c>
      <c r="AK14" s="4">
        <f t="shared" si="3"/>
        <v>5.2309691639583521E-4</v>
      </c>
      <c r="AL14" s="4">
        <f t="shared" si="3"/>
        <v>2.5337291595588257E-5</v>
      </c>
      <c r="AM14" s="4">
        <f t="shared" si="3"/>
        <v>1.022720503839558E-6</v>
      </c>
      <c r="AN14" s="4">
        <f t="shared" si="3"/>
        <v>3.5384000818836717E-8</v>
      </c>
      <c r="AO14" s="4">
        <f t="shared" si="3"/>
        <v>1.0711861596355688E-9</v>
      </c>
      <c r="AP14" s="4">
        <f t="shared" si="3"/>
        <v>2.8825074358842868E-11</v>
      </c>
      <c r="AQ14" s="4">
        <f t="shared" si="3"/>
        <v>6.9810125557115931E-13</v>
      </c>
      <c r="AR14" s="4">
        <f t="shared" si="3"/>
        <v>1.536999430297084E-14</v>
      </c>
      <c r="AS14" s="4">
        <f t="shared" si="3"/>
        <v>3.1019902099133263E-16</v>
      </c>
      <c r="AT14" s="4">
        <f t="shared" si="3"/>
        <v>5.7788979143753999E-18</v>
      </c>
      <c r="AU14" s="4">
        <f t="shared" si="3"/>
        <v>9.9968903545534047E-20</v>
      </c>
      <c r="AV14" s="4">
        <f t="shared" si="3"/>
        <v>1.6140671599950873E-21</v>
      </c>
      <c r="AW14" s="4">
        <f t="shared" si="3"/>
        <v>2.4431466716021302E-23</v>
      </c>
      <c r="AX14" s="4">
        <f t="shared" si="3"/>
        <v>3.4805552326568717E-25</v>
      </c>
      <c r="AY14" s="4">
        <f t="shared" si="3"/>
        <v>4.6829974982127482E-27</v>
      </c>
      <c r="AZ14" s="4">
        <f t="shared" si="3"/>
        <v>5.969228660369578E-29</v>
      </c>
      <c r="BA14" s="4">
        <f t="shared" si="3"/>
        <v>7.2282988566712969E-31</v>
      </c>
    </row>
    <row r="15" spans="1:53">
      <c r="A15" s="1">
        <f t="shared" si="14"/>
        <v>41409</v>
      </c>
      <c r="B15">
        <f t="shared" si="15"/>
        <v>4</v>
      </c>
      <c r="C15">
        <f t="shared" si="4"/>
        <v>5.7069967380518741E-9</v>
      </c>
      <c r="D15" s="3">
        <f t="shared" si="5"/>
        <v>90135085</v>
      </c>
      <c r="E15" s="2">
        <v>180270170</v>
      </c>
      <c r="F15" s="2">
        <v>350</v>
      </c>
      <c r="G15" s="3">
        <f t="shared" si="6"/>
        <v>79637550</v>
      </c>
      <c r="H15" s="3">
        <f t="shared" si="7"/>
        <v>73461492.5</v>
      </c>
      <c r="I15" s="7">
        <f t="shared" si="8"/>
        <v>-0.22315389014712883</v>
      </c>
      <c r="J15" s="7">
        <f t="shared" si="9"/>
        <v>-0.2065393404989293</v>
      </c>
      <c r="K15" s="4">
        <f t="shared" si="10"/>
        <v>0.63477083221733899</v>
      </c>
      <c r="L15" s="4">
        <f t="shared" si="11"/>
        <v>0.78990893533291429</v>
      </c>
      <c r="M15" s="4">
        <f t="shared" si="2"/>
        <v>0.17950334376397187</v>
      </c>
      <c r="N15" s="4">
        <f t="shared" si="2"/>
        <v>2.7194231787630346E-2</v>
      </c>
      <c r="O15" s="4">
        <f t="shared" si="2"/>
        <v>3.0898849196603901E-3</v>
      </c>
      <c r="P15" s="4">
        <f t="shared" si="2"/>
        <v>2.8086511202576186E-4</v>
      </c>
      <c r="Q15" s="4">
        <f t="shared" si="2"/>
        <v>2.1275120868514733E-5</v>
      </c>
      <c r="R15" s="4">
        <f t="shared" si="2"/>
        <v>1.3813364786339925E-6</v>
      </c>
      <c r="S15" s="4">
        <f t="shared" si="2"/>
        <v>7.847565934680258E-8</v>
      </c>
      <c r="T15" s="4">
        <f t="shared" si="2"/>
        <v>3.9629440217843697E-9</v>
      </c>
      <c r="U15" s="4">
        <f t="shared" si="2"/>
        <v>1.8011231416188454E-10</v>
      </c>
      <c r="V15" s="4">
        <f t="shared" si="2"/>
        <v>7.441768985855949E-12</v>
      </c>
      <c r="W15" s="4">
        <f t="shared" si="2"/>
        <v>2.8185152933260087E-13</v>
      </c>
      <c r="X15" s="4">
        <f t="shared" si="2"/>
        <v>9.85377168837411E-15</v>
      </c>
      <c r="Y15" s="4">
        <f t="shared" si="2"/>
        <v>3.1988944206210958E-16</v>
      </c>
      <c r="Z15" s="4">
        <f t="shared" si="2"/>
        <v>9.6924615894400843E-18</v>
      </c>
      <c r="AA15" s="4">
        <f t="shared" si="2"/>
        <v>2.7532112895065131E-19</v>
      </c>
      <c r="AB15" s="4">
        <f t="shared" si="2"/>
        <v>7.3606480199646145E-21</v>
      </c>
      <c r="AC15" s="4">
        <f t="shared" si="2"/>
        <v>1.8585274092268174E-22</v>
      </c>
      <c r="AD15" s="4">
        <f t="shared" si="2"/>
        <v>4.4457065111585826E-24</v>
      </c>
      <c r="AE15" s="4">
        <f t="shared" si="2"/>
        <v>1.0102670929255627E-25</v>
      </c>
      <c r="AF15" s="6"/>
      <c r="AG15" s="4">
        <f t="shared" si="12"/>
        <v>0.65754340860811344</v>
      </c>
      <c r="AH15" s="4">
        <f t="shared" si="13"/>
        <v>0.80498218731199622</v>
      </c>
      <c r="AI15" s="4">
        <f t="shared" si="3"/>
        <v>0.16874217405491093</v>
      </c>
      <c r="AJ15" s="4">
        <f t="shared" si="3"/>
        <v>2.3581408687029355E-2</v>
      </c>
      <c r="AK15" s="4">
        <f t="shared" si="3"/>
        <v>2.4715938585425645E-3</v>
      </c>
      <c r="AL15" s="4">
        <f t="shared" si="3"/>
        <v>2.0724041381935617E-4</v>
      </c>
      <c r="AM15" s="4">
        <f t="shared" si="3"/>
        <v>1.4480732877064278E-5</v>
      </c>
      <c r="AN15" s="4">
        <f t="shared" si="3"/>
        <v>8.6728101202953401E-7</v>
      </c>
      <c r="AO15" s="4">
        <f t="shared" si="3"/>
        <v>4.5450344690900036E-8</v>
      </c>
      <c r="AP15" s="4">
        <f t="shared" si="3"/>
        <v>2.1172005390016331E-9</v>
      </c>
      <c r="AQ15" s="4">
        <f t="shared" si="3"/>
        <v>8.8762456756564599E-11</v>
      </c>
      <c r="AR15" s="4">
        <f t="shared" si="3"/>
        <v>3.3830151385255031E-12</v>
      </c>
      <c r="AS15" s="4">
        <f t="shared" si="3"/>
        <v>1.1819252248162549E-13</v>
      </c>
      <c r="AT15" s="4">
        <f t="shared" si="3"/>
        <v>3.81165820112795E-15</v>
      </c>
      <c r="AU15" s="4">
        <f t="shared" si="3"/>
        <v>1.1414403177133826E-16</v>
      </c>
      <c r="AV15" s="4">
        <f t="shared" si="3"/>
        <v>3.1902832090114545E-18</v>
      </c>
      <c r="AW15" s="4">
        <f t="shared" si="3"/>
        <v>8.3594275505534804E-20</v>
      </c>
      <c r="AX15" s="4">
        <f t="shared" si="3"/>
        <v>2.0615548473031922E-21</v>
      </c>
      <c r="AY15" s="4">
        <f t="shared" si="3"/>
        <v>4.8016407013402992E-23</v>
      </c>
      <c r="AZ15" s="4">
        <f t="shared" si="3"/>
        <v>1.0595057633050017E-24</v>
      </c>
      <c r="BA15" s="4">
        <f t="shared" si="3"/>
        <v>2.2209592328268961E-26</v>
      </c>
    </row>
    <row r="16" spans="1:53">
      <c r="A16" s="1">
        <f t="shared" si="14"/>
        <v>41412</v>
      </c>
      <c r="B16">
        <f t="shared" si="15"/>
        <v>3</v>
      </c>
      <c r="C16">
        <f t="shared" si="4"/>
        <v>5.7069967380518741E-9</v>
      </c>
      <c r="D16" s="3">
        <f t="shared" si="5"/>
        <v>232268274</v>
      </c>
      <c r="E16" s="2">
        <v>464536548</v>
      </c>
      <c r="F16" s="2">
        <v>590.5</v>
      </c>
      <c r="G16" s="3">
        <f t="shared" si="6"/>
        <v>283806790.27499998</v>
      </c>
      <c r="H16" s="3">
        <f t="shared" si="7"/>
        <v>288605877.43356252</v>
      </c>
      <c r="I16" s="7">
        <f t="shared" si="8"/>
        <v>0.1684985579524434</v>
      </c>
      <c r="J16" s="7">
        <f t="shared" si="9"/>
        <v>0.15149298186054727</v>
      </c>
      <c r="K16" s="4">
        <f t="shared" si="10"/>
        <v>0.19796115995194091</v>
      </c>
      <c r="L16" s="4">
        <f t="shared" si="11"/>
        <v>0.39977441652777074</v>
      </c>
      <c r="M16" s="4">
        <f t="shared" si="2"/>
        <v>0.323754198642076</v>
      </c>
      <c r="N16" s="4">
        <f t="shared" si="2"/>
        <v>0.17479321076359577</v>
      </c>
      <c r="O16" s="4">
        <f t="shared" si="2"/>
        <v>7.0777459912970297E-2</v>
      </c>
      <c r="P16" s="4">
        <f t="shared" si="2"/>
        <v>2.2927429696826762E-2</v>
      </c>
      <c r="Q16" s="4">
        <f t="shared" si="2"/>
        <v>6.1892000562644486E-3</v>
      </c>
      <c r="R16" s="4">
        <f t="shared" si="2"/>
        <v>1.4320786825968565E-3</v>
      </c>
      <c r="S16" s="4">
        <f t="shared" si="2"/>
        <v>2.8993943665879096E-4</v>
      </c>
      <c r="T16" s="4">
        <f t="shared" si="2"/>
        <v>5.2178931013839029E-5</v>
      </c>
      <c r="U16" s="4">
        <f t="shared" si="2"/>
        <v>8.4513399666358323E-6</v>
      </c>
      <c r="V16" s="4">
        <f t="shared" si="2"/>
        <v>1.2444093916521156E-6</v>
      </c>
      <c r="W16" s="4">
        <f t="shared" si="2"/>
        <v>1.6796253692293125E-7</v>
      </c>
      <c r="X16" s="4">
        <f t="shared" si="2"/>
        <v>2.0926638080634317E-8</v>
      </c>
      <c r="Y16" s="4">
        <f t="shared" si="2"/>
        <v>2.4210391716291103E-9</v>
      </c>
      <c r="Z16" s="4">
        <f t="shared" si="2"/>
        <v>2.6142128446541835E-10</v>
      </c>
      <c r="AA16" s="4">
        <f t="shared" si="2"/>
        <v>2.6463747674294674E-11</v>
      </c>
      <c r="AB16" s="4">
        <f t="shared" si="2"/>
        <v>2.5213481033635737E-12</v>
      </c>
      <c r="AC16" s="4">
        <f t="shared" si="2"/>
        <v>2.268771128400757E-13</v>
      </c>
      <c r="AD16" s="4">
        <f t="shared" si="2"/>
        <v>1.934048972600781E-14</v>
      </c>
      <c r="AE16" s="4">
        <f t="shared" si="2"/>
        <v>1.5662744029104456E-15</v>
      </c>
      <c r="AF16" s="6"/>
      <c r="AG16" s="4">
        <f t="shared" si="12"/>
        <v>0.19261290006671816</v>
      </c>
      <c r="AH16" s="4">
        <f t="shared" si="13"/>
        <v>0.3929310614453192</v>
      </c>
      <c r="AI16" s="4">
        <f t="shared" si="3"/>
        <v>0.32359303224556468</v>
      </c>
      <c r="AJ16" s="4">
        <f t="shared" si="3"/>
        <v>0.17766042686112851</v>
      </c>
      <c r="AK16" s="4">
        <f t="shared" si="3"/>
        <v>7.3154913775681049E-2</v>
      </c>
      <c r="AL16" s="4">
        <f t="shared" si="3"/>
        <v>2.4098293516619552E-2</v>
      </c>
      <c r="AM16" s="4">
        <f t="shared" si="3"/>
        <v>6.6152738805498349E-3</v>
      </c>
      <c r="AN16" s="4">
        <f t="shared" si="3"/>
        <v>1.5565482142497198E-3</v>
      </c>
      <c r="AO16" s="4">
        <f t="shared" si="3"/>
        <v>3.2046852198531648E-4</v>
      </c>
      <c r="AP16" s="4">
        <f t="shared" si="3"/>
        <v>5.8648330417503787E-5</v>
      </c>
      <c r="AQ16" s="4">
        <f t="shared" si="3"/>
        <v>9.6598067254174322E-6</v>
      </c>
      <c r="AR16" s="4">
        <f t="shared" si="3"/>
        <v>1.4464004033538947E-6</v>
      </c>
      <c r="AS16" s="4">
        <f t="shared" si="3"/>
        <v>1.9852722358956776E-7</v>
      </c>
      <c r="AT16" s="4">
        <f t="shared" si="3"/>
        <v>2.5152982925418413E-8</v>
      </c>
      <c r="AU16" s="4">
        <f t="shared" si="3"/>
        <v>2.9591994536400096E-9</v>
      </c>
      <c r="AV16" s="4">
        <f t="shared" si="3"/>
        <v>3.2493444781122732E-10</v>
      </c>
      <c r="AW16" s="4">
        <f t="shared" si="3"/>
        <v>3.3449416597708578E-11</v>
      </c>
      <c r="AX16" s="4">
        <f t="shared" si="3"/>
        <v>3.240801262819719E-12</v>
      </c>
      <c r="AY16" s="4">
        <f t="shared" si="3"/>
        <v>2.9654640676515296E-13</v>
      </c>
      <c r="AZ16" s="4">
        <f t="shared" si="3"/>
        <v>2.5707025917702002E-14</v>
      </c>
      <c r="BA16" s="4">
        <f t="shared" si="3"/>
        <v>2.1170670288330582E-15</v>
      </c>
    </row>
    <row r="17" spans="1:53">
      <c r="A17" s="1">
        <f t="shared" si="14"/>
        <v>41416</v>
      </c>
      <c r="B17">
        <f t="shared" si="15"/>
        <v>4</v>
      </c>
      <c r="C17">
        <f t="shared" si="4"/>
        <v>5.7069967380518741E-9</v>
      </c>
      <c r="D17" s="3">
        <f t="shared" si="5"/>
        <v>16459483</v>
      </c>
      <c r="E17" s="2">
        <v>32918966</v>
      </c>
      <c r="F17" s="2">
        <v>40</v>
      </c>
      <c r="G17" s="3">
        <f t="shared" si="6"/>
        <v>12566880</v>
      </c>
      <c r="H17" s="3">
        <f t="shared" si="7"/>
        <v>11712260.800000001</v>
      </c>
      <c r="I17" s="7">
        <f t="shared" si="8"/>
        <v>-1.7757965406063383</v>
      </c>
      <c r="J17" s="7">
        <f t="shared" si="9"/>
        <v>-1.7755203903906029</v>
      </c>
      <c r="K17" s="4">
        <f t="shared" si="10"/>
        <v>0.93079227828450484</v>
      </c>
      <c r="L17" s="4">
        <f t="shared" si="11"/>
        <v>0.96456903061884769</v>
      </c>
      <c r="M17" s="4">
        <f t="shared" si="2"/>
        <v>3.4589029645943133E-2</v>
      </c>
      <c r="N17" s="4">
        <f t="shared" si="2"/>
        <v>8.2689839618676608E-4</v>
      </c>
      <c r="O17" s="4">
        <f t="shared" si="2"/>
        <v>1.4826107660554173E-5</v>
      </c>
      <c r="P17" s="4">
        <f t="shared" si="2"/>
        <v>2.1266308110840829E-7</v>
      </c>
      <c r="Q17" s="4">
        <f t="shared" si="2"/>
        <v>2.542001329859814E-9</v>
      </c>
      <c r="R17" s="4">
        <f t="shared" si="2"/>
        <v>2.6044295900778435E-11</v>
      </c>
      <c r="S17" s="4">
        <f t="shared" si="2"/>
        <v>2.3348419457766845E-13</v>
      </c>
      <c r="T17" s="4">
        <f t="shared" si="2"/>
        <v>1.860586201542059E-15</v>
      </c>
      <c r="U17" s="4">
        <f t="shared" si="2"/>
        <v>1.334395533601551E-17</v>
      </c>
      <c r="V17" s="4">
        <f t="shared" si="2"/>
        <v>8.7001480644261722E-20</v>
      </c>
      <c r="W17" s="4">
        <f t="shared" si="2"/>
        <v>5.1997218500251735E-22</v>
      </c>
      <c r="X17" s="4">
        <f t="shared" si="2"/>
        <v>2.868609552490623E-24</v>
      </c>
      <c r="Y17" s="4">
        <f t="shared" si="2"/>
        <v>1.469528625256681E-26</v>
      </c>
      <c r="Z17" s="4">
        <f t="shared" si="2"/>
        <v>7.0262144701770978E-29</v>
      </c>
      <c r="AA17" s="4">
        <f t="shared" si="2"/>
        <v>3.1494592681825164E-31</v>
      </c>
      <c r="AB17" s="4">
        <f t="shared" si="2"/>
        <v>1.3286837285927827E-33</v>
      </c>
      <c r="AC17" s="4">
        <f t="shared" si="2"/>
        <v>5.2939961217553917E-36</v>
      </c>
      <c r="AD17" s="4">
        <f t="shared" si="2"/>
        <v>1.9983174953705515E-38</v>
      </c>
      <c r="AE17" s="4">
        <f t="shared" si="2"/>
        <v>7.1658701339527806E-41</v>
      </c>
      <c r="AF17" s="6"/>
      <c r="AG17" s="4">
        <f t="shared" si="12"/>
        <v>0.9353431330421329</v>
      </c>
      <c r="AH17" s="4">
        <f t="shared" si="13"/>
        <v>0.96695137931917197</v>
      </c>
      <c r="AI17" s="4">
        <f t="shared" si="3"/>
        <v>3.2316397096560139E-2</v>
      </c>
      <c r="AJ17" s="4">
        <f t="shared" si="3"/>
        <v>7.2002891732479376E-4</v>
      </c>
      <c r="AK17" s="4">
        <f t="shared" si="3"/>
        <v>1.2032009539227621E-5</v>
      </c>
      <c r="AL17" s="4">
        <f t="shared" si="3"/>
        <v>1.6084825229458887E-7</v>
      </c>
      <c r="AM17" s="4">
        <f t="shared" si="3"/>
        <v>1.7918978242226629E-9</v>
      </c>
      <c r="AN17" s="4">
        <f t="shared" si="3"/>
        <v>1.7110524054283438E-11</v>
      </c>
      <c r="AO17" s="4">
        <f t="shared" si="3"/>
        <v>1.42962257055326E-13</v>
      </c>
      <c r="AP17" s="4">
        <f t="shared" si="3"/>
        <v>1.061761372772547E-15</v>
      </c>
      <c r="AQ17" s="4">
        <f t="shared" si="3"/>
        <v>7.0970018640686448E-18</v>
      </c>
      <c r="AR17" s="4">
        <f t="shared" si="3"/>
        <v>4.3125107914412942E-20</v>
      </c>
      <c r="AS17" s="4">
        <f t="shared" si="3"/>
        <v>2.4021320204503172E-22</v>
      </c>
      <c r="AT17" s="4">
        <f t="shared" si="3"/>
        <v>1.2350979664077719E-24</v>
      </c>
      <c r="AU17" s="4">
        <f t="shared" si="3"/>
        <v>5.8968654761980735E-27</v>
      </c>
      <c r="AV17" s="4">
        <f t="shared" si="3"/>
        <v>2.6277120568389184E-29</v>
      </c>
      <c r="AW17" s="4">
        <f t="shared" si="3"/>
        <v>1.0977553602393415E-31</v>
      </c>
      <c r="AX17" s="4">
        <f t="shared" si="3"/>
        <v>4.3162280546401674E-34</v>
      </c>
      <c r="AY17" s="4">
        <f t="shared" si="3"/>
        <v>1.602800906107085E-36</v>
      </c>
      <c r="AZ17" s="4">
        <f t="shared" si="3"/>
        <v>5.6386305808055328E-39</v>
      </c>
      <c r="BA17" s="4">
        <f t="shared" si="3"/>
        <v>1.8844788764150276E-41</v>
      </c>
    </row>
    <row r="18" spans="1:53">
      <c r="A18" s="1">
        <f t="shared" si="14"/>
        <v>41419</v>
      </c>
      <c r="B18">
        <f t="shared" si="15"/>
        <v>3</v>
      </c>
      <c r="C18">
        <f t="shared" si="4"/>
        <v>5.7069967380518741E-9</v>
      </c>
      <c r="D18" s="3">
        <f t="shared" si="5"/>
        <v>18245160</v>
      </c>
      <c r="E18" s="2">
        <v>36490320</v>
      </c>
      <c r="F18" s="2">
        <v>50</v>
      </c>
      <c r="G18" s="3">
        <f t="shared" si="6"/>
        <v>11283150</v>
      </c>
      <c r="H18" s="3">
        <f t="shared" si="7"/>
        <v>12156357.5</v>
      </c>
      <c r="I18" s="7">
        <f t="shared" si="8"/>
        <v>-1.7192270923995994</v>
      </c>
      <c r="J18" s="7">
        <f t="shared" si="9"/>
        <v>-1.7195798870161125</v>
      </c>
      <c r="K18" s="4">
        <f t="shared" si="10"/>
        <v>0.93763652935508079</v>
      </c>
      <c r="L18" s="4">
        <f t="shared" si="11"/>
        <v>0.96814906580690685</v>
      </c>
      <c r="M18" s="4">
        <f t="shared" si="2"/>
        <v>3.1170960523653646E-2</v>
      </c>
      <c r="N18" s="4">
        <f t="shared" si="2"/>
        <v>6.6906273573626033E-4</v>
      </c>
      <c r="O18" s="4">
        <f t="shared" si="2"/>
        <v>1.0770719697683907E-5</v>
      </c>
      <c r="P18" s="4">
        <f t="shared" si="2"/>
        <v>1.3871152742871197E-7</v>
      </c>
      <c r="Q18" s="4">
        <f t="shared" si="2"/>
        <v>1.4886722735642617E-9</v>
      </c>
      <c r="R18" s="4">
        <f t="shared" si="2"/>
        <v>1.369426782586175E-11</v>
      </c>
      <c r="S18" s="4">
        <f t="shared" si="2"/>
        <v>1.1022663499985657E-13</v>
      </c>
      <c r="T18" s="4">
        <f t="shared" si="2"/>
        <v>7.8864530220944652E-16</v>
      </c>
      <c r="U18" s="4">
        <f t="shared" ref="U18:AE81" si="16">_xlfn.BINOM.DIST(U$4,$G18,$C18,FALSE)/(1-$K18)</f>
        <v>5.078311805647498E-18</v>
      </c>
      <c r="V18" s="4">
        <f t="shared" si="16"/>
        <v>2.9727903414631721E-20</v>
      </c>
      <c r="W18" s="4">
        <f t="shared" si="16"/>
        <v>1.5952200531392598E-22</v>
      </c>
      <c r="X18" s="4">
        <f t="shared" si="16"/>
        <v>7.9015951607521128E-25</v>
      </c>
      <c r="Y18" s="4">
        <f t="shared" si="16"/>
        <v>3.6343288974223483E-27</v>
      </c>
      <c r="Z18" s="4">
        <f t="shared" si="16"/>
        <v>1.5601645940612794E-29</v>
      </c>
      <c r="AA18" s="4">
        <f t="shared" si="16"/>
        <v>6.2789618804138486E-32</v>
      </c>
      <c r="AB18" s="4">
        <f t="shared" si="16"/>
        <v>2.3783529115914718E-34</v>
      </c>
      <c r="AC18" s="4">
        <f t="shared" si="16"/>
        <v>8.5082673284515579E-37</v>
      </c>
      <c r="AD18" s="4">
        <f t="shared" si="16"/>
        <v>2.8835323076067034E-39</v>
      </c>
      <c r="AE18" s="4">
        <f t="shared" si="16"/>
        <v>9.2839348313297677E-42</v>
      </c>
      <c r="AF18" s="6"/>
      <c r="AG18" s="4">
        <f t="shared" si="12"/>
        <v>0.93297554470293154</v>
      </c>
      <c r="AH18" s="4">
        <f t="shared" si="13"/>
        <v>0.96571291474692955</v>
      </c>
      <c r="AI18" s="4">
        <f t="shared" si="3"/>
        <v>3.3498786927789841E-2</v>
      </c>
      <c r="AJ18" s="4">
        <f t="shared" si="3"/>
        <v>7.7467372631216907E-4</v>
      </c>
      <c r="AK18" s="4">
        <f t="shared" si="3"/>
        <v>1.3435993984616881E-5</v>
      </c>
      <c r="AL18" s="4">
        <f t="shared" si="3"/>
        <v>1.8642782205997162E-7</v>
      </c>
      <c r="AM18" s="4">
        <f t="shared" si="3"/>
        <v>2.1556108923283639E-9</v>
      </c>
      <c r="AN18" s="4">
        <f t="shared" si="3"/>
        <v>2.1364030412288163E-11</v>
      </c>
      <c r="AO18" s="4">
        <f t="shared" si="3"/>
        <v>1.8526953987551044E-13</v>
      </c>
      <c r="AP18" s="4">
        <f t="shared" si="3"/>
        <v>1.4281449882365222E-15</v>
      </c>
      <c r="AQ18" s="4">
        <f t="shared" ref="AQ18:BA81" si="17">_xlfn.BINOM.DIST(AQ$4,$H18,$C18,FALSE)/(1-$AG18)</f>
        <v>9.9079327714291939E-18</v>
      </c>
      <c r="AR18" s="4">
        <f t="shared" si="17"/>
        <v>6.2488641200725642E-20</v>
      </c>
      <c r="AS18" s="4">
        <f t="shared" si="17"/>
        <v>3.6126884830366463E-22</v>
      </c>
      <c r="AT18" s="4">
        <f t="shared" si="17"/>
        <v>1.9279590536836512E-24</v>
      </c>
      <c r="AU18" s="4">
        <f t="shared" si="17"/>
        <v>9.5538931180148451E-27</v>
      </c>
      <c r="AV18" s="4">
        <f t="shared" si="17"/>
        <v>4.4187526506665448E-29</v>
      </c>
      <c r="AW18" s="4">
        <f t="shared" si="17"/>
        <v>1.9159767980573049E-31</v>
      </c>
      <c r="AX18" s="4">
        <f t="shared" si="17"/>
        <v>7.8190110173458167E-34</v>
      </c>
      <c r="AY18" s="4">
        <f t="shared" si="17"/>
        <v>3.0136289909274746E-36</v>
      </c>
      <c r="AZ18" s="4">
        <f t="shared" si="17"/>
        <v>1.1003899456611327E-38</v>
      </c>
      <c r="BA18" s="4">
        <f t="shared" si="17"/>
        <v>3.8170426410244804E-41</v>
      </c>
    </row>
    <row r="19" spans="1:53">
      <c r="A19" s="1">
        <f t="shared" si="14"/>
        <v>41423</v>
      </c>
      <c r="B19">
        <f t="shared" si="15"/>
        <v>4</v>
      </c>
      <c r="C19">
        <f t="shared" si="4"/>
        <v>5.7069967380518741E-9</v>
      </c>
      <c r="D19" s="3">
        <f t="shared" si="5"/>
        <v>14702362</v>
      </c>
      <c r="E19" s="2">
        <v>29404724</v>
      </c>
      <c r="F19" s="2">
        <v>40</v>
      </c>
      <c r="G19" s="3">
        <f t="shared" si="6"/>
        <v>12566880</v>
      </c>
      <c r="H19" s="3">
        <f t="shared" si="7"/>
        <v>11712260.800000001</v>
      </c>
      <c r="I19" s="7">
        <f t="shared" si="8"/>
        <v>-1.7757965406063383</v>
      </c>
      <c r="J19" s="7">
        <f t="shared" si="9"/>
        <v>-1.7755203903906029</v>
      </c>
      <c r="K19" s="4">
        <f t="shared" si="10"/>
        <v>0.93079227828450484</v>
      </c>
      <c r="L19" s="4">
        <f t="shared" si="11"/>
        <v>0.96456903061884769</v>
      </c>
      <c r="M19" s="4">
        <f t="shared" si="11"/>
        <v>3.4589029645943133E-2</v>
      </c>
      <c r="N19" s="4">
        <f t="shared" si="11"/>
        <v>8.2689839618676608E-4</v>
      </c>
      <c r="O19" s="4">
        <f t="shared" si="11"/>
        <v>1.4826107660554173E-5</v>
      </c>
      <c r="P19" s="4">
        <f t="shared" si="11"/>
        <v>2.1266308110840829E-7</v>
      </c>
      <c r="Q19" s="4">
        <f t="shared" si="11"/>
        <v>2.542001329859814E-9</v>
      </c>
      <c r="R19" s="4">
        <f t="shared" si="11"/>
        <v>2.6044295900778435E-11</v>
      </c>
      <c r="S19" s="4">
        <f t="shared" si="11"/>
        <v>2.3348419457766845E-13</v>
      </c>
      <c r="T19" s="4">
        <f t="shared" si="11"/>
        <v>1.860586201542059E-15</v>
      </c>
      <c r="U19" s="4">
        <f t="shared" si="11"/>
        <v>1.334395533601551E-17</v>
      </c>
      <c r="V19" s="4">
        <f t="shared" si="11"/>
        <v>8.7001480644261722E-20</v>
      </c>
      <c r="W19" s="4">
        <f t="shared" si="11"/>
        <v>5.1997218500251735E-22</v>
      </c>
      <c r="X19" s="4">
        <f t="shared" si="11"/>
        <v>2.868609552490623E-24</v>
      </c>
      <c r="Y19" s="4">
        <f t="shared" si="11"/>
        <v>1.469528625256681E-26</v>
      </c>
      <c r="Z19" s="4">
        <f t="shared" si="11"/>
        <v>7.0262144701770978E-29</v>
      </c>
      <c r="AA19" s="4">
        <f t="shared" si="11"/>
        <v>3.1494592681825164E-31</v>
      </c>
      <c r="AB19" s="4">
        <f t="shared" si="16"/>
        <v>1.3286837285927827E-33</v>
      </c>
      <c r="AC19" s="4">
        <f t="shared" si="16"/>
        <v>5.2939961217553917E-36</v>
      </c>
      <c r="AD19" s="4">
        <f t="shared" si="16"/>
        <v>1.9983174953705515E-38</v>
      </c>
      <c r="AE19" s="4">
        <f t="shared" si="16"/>
        <v>7.1658701339527806E-41</v>
      </c>
      <c r="AF19" s="6"/>
      <c r="AG19" s="4">
        <f t="shared" si="12"/>
        <v>0.9353431330421329</v>
      </c>
      <c r="AH19" s="4">
        <f t="shared" si="13"/>
        <v>0.96695137931917197</v>
      </c>
      <c r="AI19" s="4">
        <f t="shared" si="13"/>
        <v>3.2316397096560139E-2</v>
      </c>
      <c r="AJ19" s="4">
        <f t="shared" si="13"/>
        <v>7.2002891732479376E-4</v>
      </c>
      <c r="AK19" s="4">
        <f t="shared" si="13"/>
        <v>1.2032009539227621E-5</v>
      </c>
      <c r="AL19" s="4">
        <f t="shared" si="13"/>
        <v>1.6084825229458887E-7</v>
      </c>
      <c r="AM19" s="4">
        <f t="shared" si="13"/>
        <v>1.7918978242226629E-9</v>
      </c>
      <c r="AN19" s="4">
        <f t="shared" si="13"/>
        <v>1.7110524054283438E-11</v>
      </c>
      <c r="AO19" s="4">
        <f t="shared" si="13"/>
        <v>1.42962257055326E-13</v>
      </c>
      <c r="AP19" s="4">
        <f t="shared" si="13"/>
        <v>1.061761372772547E-15</v>
      </c>
      <c r="AQ19" s="4">
        <f t="shared" si="13"/>
        <v>7.0970018640686448E-18</v>
      </c>
      <c r="AR19" s="4">
        <f t="shared" si="13"/>
        <v>4.3125107914412942E-20</v>
      </c>
      <c r="AS19" s="4">
        <f t="shared" si="13"/>
        <v>2.4021320204503172E-22</v>
      </c>
      <c r="AT19" s="4">
        <f t="shared" si="13"/>
        <v>1.2350979664077719E-24</v>
      </c>
      <c r="AU19" s="4">
        <f t="shared" si="13"/>
        <v>5.8968654761980735E-27</v>
      </c>
      <c r="AV19" s="4">
        <f t="shared" si="13"/>
        <v>2.6277120568389184E-29</v>
      </c>
      <c r="AW19" s="4">
        <f t="shared" si="13"/>
        <v>1.0977553602393415E-31</v>
      </c>
      <c r="AX19" s="4">
        <f t="shared" si="17"/>
        <v>4.3162280546401674E-34</v>
      </c>
      <c r="AY19" s="4">
        <f t="shared" si="17"/>
        <v>1.602800906107085E-36</v>
      </c>
      <c r="AZ19" s="4">
        <f t="shared" si="17"/>
        <v>5.6386305808055328E-39</v>
      </c>
      <c r="BA19" s="4">
        <f t="shared" si="17"/>
        <v>1.8844788764150276E-41</v>
      </c>
    </row>
    <row r="20" spans="1:53">
      <c r="A20" s="1">
        <f t="shared" si="14"/>
        <v>41426</v>
      </c>
      <c r="B20">
        <f t="shared" si="15"/>
        <v>3</v>
      </c>
      <c r="C20">
        <f t="shared" si="4"/>
        <v>5.7069967380518741E-9</v>
      </c>
      <c r="D20" s="3">
        <f t="shared" si="5"/>
        <v>17234496</v>
      </c>
      <c r="E20" s="2">
        <v>34468992</v>
      </c>
      <c r="F20" s="2">
        <v>40</v>
      </c>
      <c r="G20" s="3">
        <f t="shared" si="6"/>
        <v>12566880</v>
      </c>
      <c r="H20" s="3">
        <f t="shared" si="7"/>
        <v>11712260.800000001</v>
      </c>
      <c r="I20" s="7">
        <f t="shared" si="8"/>
        <v>-1.7757965406063383</v>
      </c>
      <c r="J20" s="7">
        <f t="shared" si="9"/>
        <v>-1.7755203903906029</v>
      </c>
      <c r="K20" s="4">
        <f t="shared" si="10"/>
        <v>0.93079227828450484</v>
      </c>
      <c r="L20" s="4">
        <f t="shared" si="11"/>
        <v>0.96456903061884769</v>
      </c>
      <c r="M20" s="4">
        <f t="shared" si="11"/>
        <v>3.4589029645943133E-2</v>
      </c>
      <c r="N20" s="4">
        <f t="shared" si="11"/>
        <v>8.2689839618676608E-4</v>
      </c>
      <c r="O20" s="4">
        <f t="shared" si="11"/>
        <v>1.4826107660554173E-5</v>
      </c>
      <c r="P20" s="4">
        <f t="shared" si="11"/>
        <v>2.1266308110840829E-7</v>
      </c>
      <c r="Q20" s="4">
        <f t="shared" si="11"/>
        <v>2.542001329859814E-9</v>
      </c>
      <c r="R20" s="4">
        <f t="shared" si="11"/>
        <v>2.6044295900778435E-11</v>
      </c>
      <c r="S20" s="4">
        <f t="shared" si="11"/>
        <v>2.3348419457766845E-13</v>
      </c>
      <c r="T20" s="4">
        <f t="shared" si="11"/>
        <v>1.860586201542059E-15</v>
      </c>
      <c r="U20" s="4">
        <f t="shared" si="11"/>
        <v>1.334395533601551E-17</v>
      </c>
      <c r="V20" s="4">
        <f t="shared" si="11"/>
        <v>8.7001480644261722E-20</v>
      </c>
      <c r="W20" s="4">
        <f t="shared" si="11"/>
        <v>5.1997218500251735E-22</v>
      </c>
      <c r="X20" s="4">
        <f t="shared" si="11"/>
        <v>2.868609552490623E-24</v>
      </c>
      <c r="Y20" s="4">
        <f t="shared" si="11"/>
        <v>1.469528625256681E-26</v>
      </c>
      <c r="Z20" s="4">
        <f t="shared" si="11"/>
        <v>7.0262144701770978E-29</v>
      </c>
      <c r="AA20" s="4">
        <f t="shared" si="11"/>
        <v>3.1494592681825164E-31</v>
      </c>
      <c r="AB20" s="4">
        <f t="shared" si="16"/>
        <v>1.3286837285927827E-33</v>
      </c>
      <c r="AC20" s="4">
        <f t="shared" si="16"/>
        <v>5.2939961217553917E-36</v>
      </c>
      <c r="AD20" s="4">
        <f t="shared" si="16"/>
        <v>1.9983174953705515E-38</v>
      </c>
      <c r="AE20" s="4">
        <f t="shared" si="16"/>
        <v>7.1658701339527806E-41</v>
      </c>
      <c r="AF20" s="6"/>
      <c r="AG20" s="4">
        <f t="shared" si="12"/>
        <v>0.9353431330421329</v>
      </c>
      <c r="AH20" s="4">
        <f t="shared" si="13"/>
        <v>0.96695137931917197</v>
      </c>
      <c r="AI20" s="4">
        <f t="shared" si="13"/>
        <v>3.2316397096560139E-2</v>
      </c>
      <c r="AJ20" s="4">
        <f t="shared" si="13"/>
        <v>7.2002891732479376E-4</v>
      </c>
      <c r="AK20" s="4">
        <f t="shared" si="13"/>
        <v>1.2032009539227621E-5</v>
      </c>
      <c r="AL20" s="4">
        <f t="shared" si="13"/>
        <v>1.6084825229458887E-7</v>
      </c>
      <c r="AM20" s="4">
        <f t="shared" si="13"/>
        <v>1.7918978242226629E-9</v>
      </c>
      <c r="AN20" s="4">
        <f t="shared" si="13"/>
        <v>1.7110524054283438E-11</v>
      </c>
      <c r="AO20" s="4">
        <f t="shared" si="13"/>
        <v>1.42962257055326E-13</v>
      </c>
      <c r="AP20" s="4">
        <f t="shared" si="13"/>
        <v>1.061761372772547E-15</v>
      </c>
      <c r="AQ20" s="4">
        <f t="shared" si="13"/>
        <v>7.0970018640686448E-18</v>
      </c>
      <c r="AR20" s="4">
        <f t="shared" si="13"/>
        <v>4.3125107914412942E-20</v>
      </c>
      <c r="AS20" s="4">
        <f t="shared" si="13"/>
        <v>2.4021320204503172E-22</v>
      </c>
      <c r="AT20" s="4">
        <f t="shared" si="13"/>
        <v>1.2350979664077719E-24</v>
      </c>
      <c r="AU20" s="4">
        <f t="shared" si="13"/>
        <v>5.8968654761980735E-27</v>
      </c>
      <c r="AV20" s="4">
        <f t="shared" si="13"/>
        <v>2.6277120568389184E-29</v>
      </c>
      <c r="AW20" s="4">
        <f t="shared" si="13"/>
        <v>1.0977553602393415E-31</v>
      </c>
      <c r="AX20" s="4">
        <f t="shared" si="17"/>
        <v>4.3162280546401674E-34</v>
      </c>
      <c r="AY20" s="4">
        <f t="shared" si="17"/>
        <v>1.602800906107085E-36</v>
      </c>
      <c r="AZ20" s="4">
        <f t="shared" si="17"/>
        <v>5.6386305808055328E-39</v>
      </c>
      <c r="BA20" s="4">
        <f t="shared" si="17"/>
        <v>1.8844788764150276E-41</v>
      </c>
    </row>
    <row r="21" spans="1:53">
      <c r="A21" s="1">
        <f t="shared" si="14"/>
        <v>41430</v>
      </c>
      <c r="B21">
        <f t="shared" si="15"/>
        <v>4</v>
      </c>
      <c r="C21">
        <f t="shared" si="4"/>
        <v>5.7069967380518741E-9</v>
      </c>
      <c r="D21" s="3">
        <f t="shared" si="5"/>
        <v>15678200</v>
      </c>
      <c r="E21" s="2">
        <v>31356400</v>
      </c>
      <c r="F21" s="2">
        <v>50</v>
      </c>
      <c r="G21" s="3">
        <f t="shared" si="6"/>
        <v>11283150</v>
      </c>
      <c r="H21" s="3">
        <f t="shared" si="7"/>
        <v>12156357.5</v>
      </c>
      <c r="I21" s="7">
        <f t="shared" si="8"/>
        <v>-1.7192270923995994</v>
      </c>
      <c r="J21" s="7">
        <f t="shared" si="9"/>
        <v>-1.7195798870161125</v>
      </c>
      <c r="K21" s="4">
        <f t="shared" si="10"/>
        <v>0.93763652935508079</v>
      </c>
      <c r="L21" s="4">
        <f t="shared" si="11"/>
        <v>0.96814906580690685</v>
      </c>
      <c r="M21" s="4">
        <f t="shared" si="11"/>
        <v>3.1170960523653646E-2</v>
      </c>
      <c r="N21" s="4">
        <f t="shared" si="11"/>
        <v>6.6906273573626033E-4</v>
      </c>
      <c r="O21" s="4">
        <f t="shared" si="11"/>
        <v>1.0770719697683907E-5</v>
      </c>
      <c r="P21" s="4">
        <f t="shared" si="11"/>
        <v>1.3871152742871197E-7</v>
      </c>
      <c r="Q21" s="4">
        <f t="shared" si="11"/>
        <v>1.4886722735642617E-9</v>
      </c>
      <c r="R21" s="4">
        <f t="shared" si="11"/>
        <v>1.369426782586175E-11</v>
      </c>
      <c r="S21" s="4">
        <f t="shared" si="11"/>
        <v>1.1022663499985657E-13</v>
      </c>
      <c r="T21" s="4">
        <f t="shared" si="11"/>
        <v>7.8864530220944652E-16</v>
      </c>
      <c r="U21" s="4">
        <f t="shared" si="11"/>
        <v>5.078311805647498E-18</v>
      </c>
      <c r="V21" s="4">
        <f t="shared" si="11"/>
        <v>2.9727903414631721E-20</v>
      </c>
      <c r="W21" s="4">
        <f t="shared" si="11"/>
        <v>1.5952200531392598E-22</v>
      </c>
      <c r="X21" s="4">
        <f t="shared" si="11"/>
        <v>7.9015951607521128E-25</v>
      </c>
      <c r="Y21" s="4">
        <f t="shared" si="11"/>
        <v>3.6343288974223483E-27</v>
      </c>
      <c r="Z21" s="4">
        <f t="shared" si="11"/>
        <v>1.5601645940612794E-29</v>
      </c>
      <c r="AA21" s="4">
        <f t="shared" si="11"/>
        <v>6.2789618804138486E-32</v>
      </c>
      <c r="AB21" s="4">
        <f t="shared" si="16"/>
        <v>2.3783529115914718E-34</v>
      </c>
      <c r="AC21" s="4">
        <f t="shared" si="16"/>
        <v>8.5082673284515579E-37</v>
      </c>
      <c r="AD21" s="4">
        <f t="shared" si="16"/>
        <v>2.8835323076067034E-39</v>
      </c>
      <c r="AE21" s="4">
        <f t="shared" si="16"/>
        <v>9.2839348313297677E-42</v>
      </c>
      <c r="AF21" s="6"/>
      <c r="AG21" s="4">
        <f t="shared" si="12"/>
        <v>0.93297554470293154</v>
      </c>
      <c r="AH21" s="4">
        <f t="shared" si="13"/>
        <v>0.96571291474692955</v>
      </c>
      <c r="AI21" s="4">
        <f t="shared" si="13"/>
        <v>3.3498786927789841E-2</v>
      </c>
      <c r="AJ21" s="4">
        <f t="shared" si="13"/>
        <v>7.7467372631216907E-4</v>
      </c>
      <c r="AK21" s="4">
        <f t="shared" si="13"/>
        <v>1.3435993984616881E-5</v>
      </c>
      <c r="AL21" s="4">
        <f t="shared" si="13"/>
        <v>1.8642782205997162E-7</v>
      </c>
      <c r="AM21" s="4">
        <f t="shared" si="13"/>
        <v>2.1556108923283639E-9</v>
      </c>
      <c r="AN21" s="4">
        <f t="shared" si="13"/>
        <v>2.1364030412288163E-11</v>
      </c>
      <c r="AO21" s="4">
        <f t="shared" si="13"/>
        <v>1.8526953987551044E-13</v>
      </c>
      <c r="AP21" s="4">
        <f t="shared" si="13"/>
        <v>1.4281449882365222E-15</v>
      </c>
      <c r="AQ21" s="4">
        <f t="shared" si="13"/>
        <v>9.9079327714291939E-18</v>
      </c>
      <c r="AR21" s="4">
        <f t="shared" si="13"/>
        <v>6.2488641200725642E-20</v>
      </c>
      <c r="AS21" s="4">
        <f t="shared" si="13"/>
        <v>3.6126884830366463E-22</v>
      </c>
      <c r="AT21" s="4">
        <f t="shared" si="13"/>
        <v>1.9279590536836512E-24</v>
      </c>
      <c r="AU21" s="4">
        <f t="shared" si="13"/>
        <v>9.5538931180148451E-27</v>
      </c>
      <c r="AV21" s="4">
        <f t="shared" si="13"/>
        <v>4.4187526506665448E-29</v>
      </c>
      <c r="AW21" s="4">
        <f t="shared" si="13"/>
        <v>1.9159767980573049E-31</v>
      </c>
      <c r="AX21" s="4">
        <f t="shared" si="17"/>
        <v>7.8190110173458167E-34</v>
      </c>
      <c r="AY21" s="4">
        <f t="shared" si="17"/>
        <v>3.0136289909274746E-36</v>
      </c>
      <c r="AZ21" s="4">
        <f t="shared" si="17"/>
        <v>1.1003899456611327E-38</v>
      </c>
      <c r="BA21" s="4">
        <f t="shared" si="17"/>
        <v>3.8170426410244804E-41</v>
      </c>
    </row>
    <row r="22" spans="1:53">
      <c r="A22" s="1">
        <f t="shared" si="14"/>
        <v>41433</v>
      </c>
      <c r="B22">
        <f t="shared" si="15"/>
        <v>3</v>
      </c>
      <c r="C22">
        <f t="shared" si="4"/>
        <v>5.7069967380518741E-9</v>
      </c>
      <c r="D22" s="3">
        <f t="shared" si="5"/>
        <v>18281058</v>
      </c>
      <c r="E22" s="2">
        <v>36562116</v>
      </c>
      <c r="F22" s="2">
        <v>60</v>
      </c>
      <c r="G22" s="3">
        <f t="shared" si="6"/>
        <v>10229240</v>
      </c>
      <c r="H22" s="3">
        <f t="shared" si="7"/>
        <v>12623456.800000001</v>
      </c>
      <c r="I22" s="7">
        <f t="shared" si="8"/>
        <v>-1.6625612182744247</v>
      </c>
      <c r="J22" s="7">
        <f t="shared" si="9"/>
        <v>-1.6637222243011942</v>
      </c>
      <c r="K22" s="4">
        <f t="shared" si="10"/>
        <v>0.9432930892651874</v>
      </c>
      <c r="L22" s="4">
        <f t="shared" si="11"/>
        <v>0.97109486847167426</v>
      </c>
      <c r="M22" s="4">
        <f t="shared" si="11"/>
        <v>2.8345401704260819E-2</v>
      </c>
      <c r="N22" s="4">
        <f t="shared" si="11"/>
        <v>5.5158477667227037E-4</v>
      </c>
      <c r="O22" s="4">
        <f t="shared" si="11"/>
        <v>8.0501347084835621E-6</v>
      </c>
      <c r="P22" s="4">
        <f t="shared" si="11"/>
        <v>9.3990501885074773E-8</v>
      </c>
      <c r="Q22" s="4">
        <f t="shared" si="11"/>
        <v>9.1449956024486459E-10</v>
      </c>
      <c r="R22" s="4">
        <f t="shared" si="11"/>
        <v>7.6266918813973902E-12</v>
      </c>
      <c r="S22" s="4">
        <f t="shared" si="11"/>
        <v>5.5654067709902619E-14</v>
      </c>
      <c r="T22" s="4">
        <f t="shared" si="11"/>
        <v>3.6099821789977728E-16</v>
      </c>
      <c r="U22" s="4">
        <f t="shared" si="11"/>
        <v>2.1074421934359978E-18</v>
      </c>
      <c r="V22" s="4">
        <f t="shared" si="11"/>
        <v>1.1184422285150869E-20</v>
      </c>
      <c r="W22" s="4">
        <f t="shared" si="11"/>
        <v>5.4410515194963008E-23</v>
      </c>
      <c r="X22" s="4">
        <f t="shared" si="11"/>
        <v>2.4433741300473893E-25</v>
      </c>
      <c r="Y22" s="4">
        <f t="shared" si="11"/>
        <v>1.0188549945161787E-27</v>
      </c>
      <c r="Z22" s="4">
        <f t="shared" si="11"/>
        <v>3.9652586419914971E-30</v>
      </c>
      <c r="AA22" s="4">
        <f t="shared" si="11"/>
        <v>1.4467779988402288E-32</v>
      </c>
      <c r="AB22" s="4">
        <f t="shared" si="16"/>
        <v>4.9682482719184212E-35</v>
      </c>
      <c r="AC22" s="4">
        <f t="shared" si="16"/>
        <v>1.6113172568013923E-37</v>
      </c>
      <c r="AD22" s="4">
        <f t="shared" si="16"/>
        <v>4.9508262862666355E-40</v>
      </c>
      <c r="AE22" s="4">
        <f t="shared" si="16"/>
        <v>1.4450999327615731E-42</v>
      </c>
      <c r="AF22" s="6"/>
      <c r="AG22" s="4">
        <f t="shared" si="12"/>
        <v>0.93049179347219468</v>
      </c>
      <c r="AH22" s="4">
        <f t="shared" si="13"/>
        <v>0.96441145855050237</v>
      </c>
      <c r="AI22" s="4">
        <f t="shared" si="13"/>
        <v>3.4739073306928867E-2</v>
      </c>
      <c r="AJ22" s="4">
        <f t="shared" si="13"/>
        <v>8.3422423622514356E-4</v>
      </c>
      <c r="AK22" s="4">
        <f t="shared" si="13"/>
        <v>1.5024796754653809E-5</v>
      </c>
      <c r="AL22" s="4">
        <f t="shared" si="13"/>
        <v>2.1648328095304617E-7</v>
      </c>
      <c r="AM22" s="4">
        <f t="shared" si="13"/>
        <v>2.5993145412069166E-9</v>
      </c>
      <c r="AN22" s="4">
        <f t="shared" si="13"/>
        <v>2.6751398283466072E-11</v>
      </c>
      <c r="AO22" s="4">
        <f t="shared" si="13"/>
        <v>2.4090297146573403E-13</v>
      </c>
      <c r="AP22" s="4">
        <f t="shared" si="13"/>
        <v>1.9283473691517205E-15</v>
      </c>
      <c r="AQ22" s="4">
        <f t="shared" si="13"/>
        <v>1.3892194575373137E-17</v>
      </c>
      <c r="AR22" s="4">
        <f t="shared" si="13"/>
        <v>9.0983727554354583E-20</v>
      </c>
      <c r="AS22" s="4">
        <f t="shared" si="13"/>
        <v>5.4622050394951431E-22</v>
      </c>
      <c r="AT22" s="4">
        <f t="shared" si="13"/>
        <v>3.0269840382321585E-24</v>
      </c>
      <c r="AU22" s="4">
        <f t="shared" si="13"/>
        <v>1.5576416285448218E-26</v>
      </c>
      <c r="AV22" s="4">
        <f t="shared" si="13"/>
        <v>7.4810352663051159E-29</v>
      </c>
      <c r="AW22" s="4">
        <f t="shared" si="13"/>
        <v>3.3684266969251944E-31</v>
      </c>
      <c r="AX22" s="4">
        <f t="shared" si="17"/>
        <v>1.4274586160975852E-33</v>
      </c>
      <c r="AY22" s="4">
        <f t="shared" si="17"/>
        <v>5.7131593015652286E-36</v>
      </c>
      <c r="AZ22" s="4">
        <f t="shared" si="17"/>
        <v>2.1662471830532614E-38</v>
      </c>
      <c r="BA22" s="4">
        <f t="shared" si="17"/>
        <v>7.8030296841332048E-41</v>
      </c>
    </row>
    <row r="23" spans="1:53">
      <c r="A23" s="1">
        <f t="shared" si="14"/>
        <v>41437</v>
      </c>
      <c r="B23">
        <f t="shared" si="15"/>
        <v>4</v>
      </c>
      <c r="C23">
        <f t="shared" si="4"/>
        <v>5.7069967380518741E-9</v>
      </c>
      <c r="D23" s="3">
        <f t="shared" si="5"/>
        <v>16431347</v>
      </c>
      <c r="E23" s="2">
        <v>32862694</v>
      </c>
      <c r="F23" s="2">
        <v>70</v>
      </c>
      <c r="G23" s="3">
        <f t="shared" si="6"/>
        <v>9405150</v>
      </c>
      <c r="H23" s="3">
        <f t="shared" si="7"/>
        <v>13121853.699999999</v>
      </c>
      <c r="I23" s="7">
        <f t="shared" si="8"/>
        <v>-1.605854698420029</v>
      </c>
      <c r="J23" s="7">
        <f t="shared" si="9"/>
        <v>-1.6079576184152089</v>
      </c>
      <c r="K23" s="4">
        <f t="shared" si="10"/>
        <v>0.94773991984302752</v>
      </c>
      <c r="L23" s="4">
        <f t="shared" si="11"/>
        <v>0.97340249622628994</v>
      </c>
      <c r="M23" s="4">
        <f t="shared" si="11"/>
        <v>2.6123764916670504E-2</v>
      </c>
      <c r="N23" s="4">
        <f t="shared" si="11"/>
        <v>4.673989937398441E-4</v>
      </c>
      <c r="O23" s="4">
        <f t="shared" si="11"/>
        <v>6.2719270217550127E-6</v>
      </c>
      <c r="P23" s="4">
        <f t="shared" si="11"/>
        <v>6.7329309494596596E-8</v>
      </c>
      <c r="Q23" s="4">
        <f t="shared" si="11"/>
        <v>6.0231826402791355E-10</v>
      </c>
      <c r="R23" s="4">
        <f t="shared" si="11"/>
        <v>4.6185012822782242E-12</v>
      </c>
      <c r="S23" s="4">
        <f t="shared" si="11"/>
        <v>3.0987326738724286E-14</v>
      </c>
      <c r="T23" s="4">
        <f t="shared" si="11"/>
        <v>1.8480536965574552E-16</v>
      </c>
      <c r="U23" s="4">
        <f t="shared" si="11"/>
        <v>9.9194484181309929E-19</v>
      </c>
      <c r="V23" s="4">
        <f t="shared" si="11"/>
        <v>4.8402492869990806E-21</v>
      </c>
      <c r="W23" s="4">
        <f t="shared" si="11"/>
        <v>2.1650071195106798E-23</v>
      </c>
      <c r="X23" s="4">
        <f t="shared" si="11"/>
        <v>8.9389966722139955E-26</v>
      </c>
      <c r="Y23" s="4">
        <f t="shared" si="11"/>
        <v>3.4271529962959134E-28</v>
      </c>
      <c r="Z23" s="4">
        <f t="shared" si="11"/>
        <v>1.2263514261270533E-30</v>
      </c>
      <c r="AA23" s="4">
        <f t="shared" si="11"/>
        <v>4.1140315538964552E-33</v>
      </c>
      <c r="AB23" s="4">
        <f t="shared" si="16"/>
        <v>1.2989466413310666E-35</v>
      </c>
      <c r="AC23" s="4">
        <f t="shared" si="16"/>
        <v>3.8733913145631649E-38</v>
      </c>
      <c r="AD23" s="4">
        <f t="shared" si="16"/>
        <v>1.094234227774364E-40</v>
      </c>
      <c r="AE23" s="4">
        <f t="shared" si="16"/>
        <v>2.9366539671630704E-43</v>
      </c>
      <c r="AF23" s="6"/>
      <c r="AG23" s="4">
        <f t="shared" si="12"/>
        <v>0.92784890950772603</v>
      </c>
      <c r="AH23" s="4">
        <f t="shared" si="13"/>
        <v>0.96302410356523294</v>
      </c>
      <c r="AI23" s="4">
        <f t="shared" si="13"/>
        <v>3.6058688219215096E-2</v>
      </c>
      <c r="AJ23" s="4">
        <f t="shared" si="13"/>
        <v>9.0010131777465148E-4</v>
      </c>
      <c r="AK23" s="4">
        <f t="shared" si="13"/>
        <v>1.6851326834005591E-5</v>
      </c>
      <c r="AL23" s="4">
        <f t="shared" si="13"/>
        <v>2.5238687140487474E-7</v>
      </c>
      <c r="AM23" s="4">
        <f t="shared" si="13"/>
        <v>3.1500550189399551E-9</v>
      </c>
      <c r="AN23" s="4">
        <f t="shared" si="13"/>
        <v>3.3699440899396211E-11</v>
      </c>
      <c r="AO23" s="4">
        <f t="shared" si="13"/>
        <v>3.1545344307079884E-13</v>
      </c>
      <c r="AP23" s="4">
        <f t="shared" si="13"/>
        <v>2.6247944115074684E-15</v>
      </c>
      <c r="AQ23" s="4">
        <f t="shared" si="13"/>
        <v>1.9656119773216459E-17</v>
      </c>
      <c r="AR23" s="4">
        <f t="shared" si="13"/>
        <v>1.3381585357379887E-19</v>
      </c>
      <c r="AS23" s="4">
        <f t="shared" si="13"/>
        <v>8.3508129022921436E-22</v>
      </c>
      <c r="AT23" s="4">
        <f t="shared" si="13"/>
        <v>4.8104731955022479E-24</v>
      </c>
      <c r="AU23" s="4">
        <f t="shared" si="13"/>
        <v>2.5731323690487481E-26</v>
      </c>
      <c r="AV23" s="4">
        <f t="shared" si="13"/>
        <v>1.284615626637445E-28</v>
      </c>
      <c r="AW23" s="4">
        <f t="shared" si="13"/>
        <v>6.0125059135918134E-31</v>
      </c>
      <c r="AX23" s="4">
        <f t="shared" si="17"/>
        <v>2.6485541745055053E-33</v>
      </c>
      <c r="AY23" s="4">
        <f t="shared" si="17"/>
        <v>1.1018908780917018E-35</v>
      </c>
      <c r="AZ23" s="4">
        <f t="shared" si="17"/>
        <v>4.3429735670446412E-38</v>
      </c>
      <c r="BA23" s="4">
        <f t="shared" si="17"/>
        <v>1.6261453311366383E-40</v>
      </c>
    </row>
    <row r="24" spans="1:53">
      <c r="A24" s="1">
        <f t="shared" si="14"/>
        <v>41440</v>
      </c>
      <c r="B24">
        <f t="shared" si="15"/>
        <v>3</v>
      </c>
      <c r="C24">
        <f t="shared" si="4"/>
        <v>5.7069967380518741E-9</v>
      </c>
      <c r="D24" s="3">
        <f t="shared" si="5"/>
        <v>19156543</v>
      </c>
      <c r="E24" s="2">
        <v>38313086</v>
      </c>
      <c r="F24" s="2">
        <v>85</v>
      </c>
      <c r="G24" s="3">
        <f t="shared" si="6"/>
        <v>8599927.5</v>
      </c>
      <c r="H24" s="3">
        <f t="shared" si="7"/>
        <v>13946277.362500001</v>
      </c>
      <c r="I24" s="7">
        <f t="shared" si="8"/>
        <v>-1.5208409316345688</v>
      </c>
      <c r="J24" s="7">
        <f t="shared" si="9"/>
        <v>-1.5245140900619822</v>
      </c>
      <c r="K24" s="4">
        <f t="shared" si="10"/>
        <v>0.95210519106706093</v>
      </c>
      <c r="L24" s="4">
        <f t="shared" si="11"/>
        <v>0.97566085218712206</v>
      </c>
      <c r="M24" s="4">
        <f t="shared" si="11"/>
        <v>2.3942595310958485E-2</v>
      </c>
      <c r="N24" s="4">
        <f t="shared" si="11"/>
        <v>3.9169881780264744E-4</v>
      </c>
      <c r="O24" s="4">
        <f t="shared" si="11"/>
        <v>4.8061188866966132E-6</v>
      </c>
      <c r="P24" s="4">
        <f t="shared" si="11"/>
        <v>4.7176606141858212E-8</v>
      </c>
      <c r="Q24" s="4">
        <f t="shared" si="11"/>
        <v>3.8590249234640974E-10</v>
      </c>
      <c r="R24" s="4">
        <f t="shared" si="11"/>
        <v>2.7057124003037235E-12</v>
      </c>
      <c r="S24" s="4">
        <f t="shared" si="11"/>
        <v>1.6599449410652422E-14</v>
      </c>
      <c r="T24" s="4">
        <f t="shared" si="11"/>
        <v>9.0521795842289665E-17</v>
      </c>
      <c r="U24" s="4">
        <f t="shared" si="11"/>
        <v>4.4427829684453679E-19</v>
      </c>
      <c r="V24" s="4">
        <f t="shared" si="11"/>
        <v>1.982276807266645E-21</v>
      </c>
      <c r="W24" s="4">
        <f t="shared" si="11"/>
        <v>8.1074614019787436E-24</v>
      </c>
      <c r="X24" s="4">
        <f t="shared" si="11"/>
        <v>3.060858992684E-26</v>
      </c>
      <c r="Y24" s="4">
        <f t="shared" si="11"/>
        <v>1.0730427446406277E-28</v>
      </c>
      <c r="Z24" s="4">
        <f t="shared" si="11"/>
        <v>3.5109726626124891E-31</v>
      </c>
      <c r="AA24" s="4">
        <f t="shared" si="11"/>
        <v>1.0769836231305005E-33</v>
      </c>
      <c r="AB24" s="4">
        <f t="shared" si="16"/>
        <v>3.1092938049902095E-36</v>
      </c>
      <c r="AC24" s="4">
        <f t="shared" si="16"/>
        <v>8.4779488015924513E-39</v>
      </c>
      <c r="AD24" s="4">
        <f t="shared" si="16"/>
        <v>2.189972549509388E-41</v>
      </c>
      <c r="AE24" s="4">
        <f t="shared" si="16"/>
        <v>5.3741540035891639E-44</v>
      </c>
      <c r="AF24" s="6"/>
      <c r="AG24" s="4">
        <f t="shared" si="12"/>
        <v>0.92349364797529587</v>
      </c>
      <c r="AH24" s="4">
        <f t="shared" si="13"/>
        <v>0.96073216691078034</v>
      </c>
      <c r="AI24" s="4">
        <f t="shared" si="13"/>
        <v>3.823298608240927E-2</v>
      </c>
      <c r="AJ24" s="4">
        <f t="shared" si="13"/>
        <v>1.0143382795673676E-3</v>
      </c>
      <c r="AK24" s="4">
        <f t="shared" si="13"/>
        <v>2.0183135893504877E-5</v>
      </c>
      <c r="AL24" s="4">
        <f t="shared" si="13"/>
        <v>3.2128054594194653E-7</v>
      </c>
      <c r="AM24" s="4">
        <f t="shared" si="13"/>
        <v>4.2618576198156199E-9</v>
      </c>
      <c r="AN24" s="4">
        <f t="shared" si="13"/>
        <v>4.8458126968864312E-11</v>
      </c>
      <c r="AO24" s="4">
        <f t="shared" si="13"/>
        <v>4.8210577326275626E-13</v>
      </c>
      <c r="AP24" s="4">
        <f t="shared" si="13"/>
        <v>4.2634923429742996E-15</v>
      </c>
      <c r="AQ24" s="4">
        <f t="shared" si="13"/>
        <v>3.3933692556669146E-17</v>
      </c>
      <c r="AR24" s="4">
        <f t="shared" si="13"/>
        <v>2.4552970265444402E-19</v>
      </c>
      <c r="AS24" s="4">
        <f t="shared" si="13"/>
        <v>1.6285022500984825E-21</v>
      </c>
      <c r="AT24" s="4">
        <f t="shared" si="13"/>
        <v>9.9703533647195932E-24</v>
      </c>
      <c r="AU24" s="4">
        <f t="shared" si="13"/>
        <v>5.6682373024692558E-26</v>
      </c>
      <c r="AV24" s="4">
        <f t="shared" si="13"/>
        <v>3.0076150024156354E-28</v>
      </c>
      <c r="AW24" s="4">
        <f t="shared" si="13"/>
        <v>1.4961244019922876E-30</v>
      </c>
      <c r="AX24" s="4">
        <f t="shared" si="17"/>
        <v>7.0046138811783779E-33</v>
      </c>
      <c r="AY24" s="4">
        <f t="shared" si="17"/>
        <v>3.0972558338657669E-35</v>
      </c>
      <c r="AZ24" s="4">
        <f t="shared" si="17"/>
        <v>1.2974446268764632E-37</v>
      </c>
      <c r="BA24" s="4">
        <f t="shared" si="17"/>
        <v>5.1632619419615605E-40</v>
      </c>
    </row>
    <row r="25" spans="1:53">
      <c r="A25" s="1">
        <f t="shared" si="14"/>
        <v>41444</v>
      </c>
      <c r="B25">
        <f t="shared" si="15"/>
        <v>4</v>
      </c>
      <c r="C25">
        <f t="shared" si="4"/>
        <v>5.7069967380518741E-9</v>
      </c>
      <c r="D25" s="3">
        <f t="shared" si="5"/>
        <v>19604424</v>
      </c>
      <c r="E25" s="2">
        <v>39208848</v>
      </c>
      <c r="F25" s="2">
        <v>105</v>
      </c>
      <c r="G25" s="3">
        <f t="shared" si="6"/>
        <v>8330667.4999999981</v>
      </c>
      <c r="H25" s="3">
        <f t="shared" si="7"/>
        <v>15232470.512499999</v>
      </c>
      <c r="I25" s="7">
        <f t="shared" si="8"/>
        <v>-1.4078686735504156</v>
      </c>
      <c r="J25" s="7">
        <f t="shared" si="9"/>
        <v>-1.413724205088003</v>
      </c>
      <c r="K25" s="4">
        <f t="shared" si="10"/>
        <v>0.95356938339037201</v>
      </c>
      <c r="L25" s="4">
        <f t="shared" si="11"/>
        <v>0.97641681303880701</v>
      </c>
      <c r="M25" s="4">
        <f t="shared" si="11"/>
        <v>2.3210933260704038E-2</v>
      </c>
      <c r="N25" s="4">
        <f t="shared" si="11"/>
        <v>3.6783973877288099E-4</v>
      </c>
      <c r="O25" s="4">
        <f t="shared" si="11"/>
        <v>4.3720578463655902E-6</v>
      </c>
      <c r="P25" s="4">
        <f t="shared" si="11"/>
        <v>4.1572207681992806E-8</v>
      </c>
      <c r="Q25" s="4">
        <f t="shared" si="11"/>
        <v>3.2941166853024284E-10</v>
      </c>
      <c r="R25" s="4">
        <f t="shared" si="11"/>
        <v>2.2373196020418636E-12</v>
      </c>
      <c r="S25" s="4">
        <f t="shared" si="11"/>
        <v>1.3296124634127995E-14</v>
      </c>
      <c r="T25" s="4">
        <f t="shared" si="11"/>
        <v>7.0237582071644954E-17</v>
      </c>
      <c r="U25" s="4">
        <f t="shared" si="11"/>
        <v>3.3393080547530904E-19</v>
      </c>
      <c r="V25" s="4">
        <f t="shared" si="11"/>
        <v>1.4432802881430622E-21</v>
      </c>
      <c r="W25" s="4">
        <f t="shared" si="11"/>
        <v>5.7181594623149779E-24</v>
      </c>
      <c r="X25" s="4">
        <f t="shared" si="11"/>
        <v>2.091219818767902E-26</v>
      </c>
      <c r="Y25" s="4">
        <f t="shared" si="11"/>
        <v>7.1016354432612942E-29</v>
      </c>
      <c r="Z25" s="4">
        <f t="shared" si="11"/>
        <v>2.250887488326361E-31</v>
      </c>
      <c r="AA25" s="4">
        <f t="shared" si="11"/>
        <v>6.6883720624214571E-34</v>
      </c>
      <c r="AB25" s="4">
        <f t="shared" si="16"/>
        <v>1.8705015409166074E-36</v>
      </c>
      <c r="AC25" s="4">
        <f t="shared" si="16"/>
        <v>4.9405133892409628E-39</v>
      </c>
      <c r="AD25" s="4">
        <f t="shared" si="16"/>
        <v>1.2362461239077936E-41</v>
      </c>
      <c r="AE25" s="4">
        <f t="shared" si="16"/>
        <v>2.9387413134273277E-44</v>
      </c>
      <c r="AF25" s="6"/>
      <c r="AG25" s="4">
        <f t="shared" si="12"/>
        <v>0.91673974637376276</v>
      </c>
      <c r="AH25" s="4">
        <f t="shared" si="13"/>
        <v>0.95716385441444829</v>
      </c>
      <c r="AI25" s="4">
        <f t="shared" si="13"/>
        <v>4.1603917258296132E-2</v>
      </c>
      <c r="AJ25" s="4">
        <f t="shared" si="13"/>
        <v>1.2055656647298452E-3</v>
      </c>
      <c r="AK25" s="4">
        <f t="shared" si="13"/>
        <v>2.6200450083913176E-5</v>
      </c>
      <c r="AL25" s="4">
        <f t="shared" si="13"/>
        <v>4.5552958888399386E-7</v>
      </c>
      <c r="AM25" s="4">
        <f t="shared" si="13"/>
        <v>6.5999881700994242E-9</v>
      </c>
      <c r="AN25" s="4">
        <f t="shared" si="13"/>
        <v>8.1963954637310598E-11</v>
      </c>
      <c r="AO25" s="4">
        <f t="shared" si="13"/>
        <v>8.9065739057488466E-13</v>
      </c>
      <c r="AP25" s="4">
        <f t="shared" si="13"/>
        <v>8.6029202451057497E-15</v>
      </c>
      <c r="AQ25" s="4">
        <f t="shared" si="13"/>
        <v>7.4786567092251423E-17</v>
      </c>
      <c r="AR25" s="4">
        <f t="shared" si="13"/>
        <v>5.9102872163431849E-19</v>
      </c>
      <c r="AS25" s="4">
        <f t="shared" si="13"/>
        <v>4.2815890884620157E-21</v>
      </c>
      <c r="AT25" s="4">
        <f t="shared" si="13"/>
        <v>2.8631180096544377E-23</v>
      </c>
      <c r="AU25" s="4">
        <f t="shared" si="13"/>
        <v>1.7778241473615118E-25</v>
      </c>
      <c r="AV25" s="4">
        <f t="shared" si="13"/>
        <v>1.0303270474367658E-27</v>
      </c>
      <c r="AW25" s="4">
        <f t="shared" si="13"/>
        <v>5.5979968366300233E-30</v>
      </c>
      <c r="AX25" s="4">
        <f t="shared" si="17"/>
        <v>2.8626037075112767E-32</v>
      </c>
      <c r="AY25" s="4">
        <f t="shared" si="17"/>
        <v>1.3825033676874135E-34</v>
      </c>
      <c r="AZ25" s="4">
        <f t="shared" si="17"/>
        <v>6.3254298251836862E-37</v>
      </c>
      <c r="BA25" s="4">
        <f t="shared" si="17"/>
        <v>2.7493970533956962E-39</v>
      </c>
    </row>
    <row r="26" spans="1:53">
      <c r="A26" s="1">
        <f t="shared" si="14"/>
        <v>41447</v>
      </c>
      <c r="B26">
        <f t="shared" si="15"/>
        <v>3</v>
      </c>
      <c r="C26">
        <f t="shared" si="4"/>
        <v>5.7069967380518741E-9</v>
      </c>
      <c r="D26" s="3">
        <f t="shared" si="5"/>
        <v>22740644</v>
      </c>
      <c r="E26" s="2">
        <v>45481288</v>
      </c>
      <c r="F26" s="2">
        <v>127</v>
      </c>
      <c r="G26" s="3">
        <f t="shared" si="6"/>
        <v>9096249.8999999985</v>
      </c>
      <c r="H26" s="3">
        <f t="shared" si="7"/>
        <v>16966885.7995</v>
      </c>
      <c r="I26" s="7">
        <f t="shared" si="8"/>
        <v>-1.2845902887304552</v>
      </c>
      <c r="J26" s="7">
        <f t="shared" si="9"/>
        <v>-1.2926600761409544</v>
      </c>
      <c r="K26" s="4">
        <f t="shared" si="10"/>
        <v>0.94941216127029782</v>
      </c>
      <c r="L26" s="4">
        <f t="shared" si="11"/>
        <v>0.97426843452621914</v>
      </c>
      <c r="M26" s="4">
        <f t="shared" si="11"/>
        <v>2.5288237148082249E-2</v>
      </c>
      <c r="N26" s="4">
        <f t="shared" si="11"/>
        <v>4.3758978196152927E-4</v>
      </c>
      <c r="O26" s="4">
        <f t="shared" si="11"/>
        <v>5.679067161884688E-6</v>
      </c>
      <c r="P26" s="4">
        <f t="shared" si="11"/>
        <v>5.8962620450612973E-8</v>
      </c>
      <c r="Q26" s="4">
        <f t="shared" si="11"/>
        <v>5.101469028129172E-10</v>
      </c>
      <c r="R26" s="4">
        <f t="shared" si="11"/>
        <v>3.7832661513828752E-12</v>
      </c>
      <c r="S26" s="4">
        <f t="shared" si="11"/>
        <v>2.4549719854791054E-14</v>
      </c>
      <c r="T26" s="4">
        <f t="shared" si="11"/>
        <v>1.416033788033819E-16</v>
      </c>
      <c r="U26" s="4">
        <f t="shared" si="11"/>
        <v>7.3509446635181056E-19</v>
      </c>
      <c r="V26" s="4">
        <f t="shared" si="11"/>
        <v>3.4691250732869937E-21</v>
      </c>
      <c r="W26" s="4">
        <f t="shared" si="11"/>
        <v>1.5007493143317348E-23</v>
      </c>
      <c r="X26" s="4">
        <f t="shared" si="11"/>
        <v>5.992860871350579E-26</v>
      </c>
      <c r="Y26" s="4">
        <f t="shared" si="11"/>
        <v>2.222160921869498E-28</v>
      </c>
      <c r="Z26" s="4">
        <f t="shared" si="11"/>
        <v>7.6904817428128461E-31</v>
      </c>
      <c r="AA26" s="4">
        <f t="shared" si="11"/>
        <v>2.495185360136018E-33</v>
      </c>
      <c r="AB26" s="4">
        <f t="shared" si="16"/>
        <v>7.6194407338296691E-36</v>
      </c>
      <c r="AC26" s="4">
        <f t="shared" si="16"/>
        <v>2.1974537619190067E-38</v>
      </c>
      <c r="AD26" s="4">
        <f t="shared" si="16"/>
        <v>6.0039249132087571E-41</v>
      </c>
      <c r="AE26" s="4">
        <f t="shared" si="16"/>
        <v>1.5583834105638433E-43</v>
      </c>
      <c r="AF26" s="6"/>
      <c r="AG26" s="4">
        <f t="shared" si="12"/>
        <v>0.90771034223237357</v>
      </c>
      <c r="AH26" s="4">
        <f t="shared" si="13"/>
        <v>0.95236623855879976</v>
      </c>
      <c r="AI26" s="4">
        <f t="shared" si="13"/>
        <v>4.6108788676134438E-2</v>
      </c>
      <c r="AJ26" s="4">
        <f t="shared" si="13"/>
        <v>1.4882371800534616E-3</v>
      </c>
      <c r="AK26" s="4">
        <f t="shared" si="13"/>
        <v>3.602647950335799E-5</v>
      </c>
      <c r="AL26" s="4">
        <f t="shared" si="13"/>
        <v>6.9768833425475505E-7</v>
      </c>
      <c r="AM26" s="4">
        <f t="shared" si="13"/>
        <v>1.1259518687739092E-8</v>
      </c>
      <c r="AN26" s="4">
        <f t="shared" si="13"/>
        <v>1.5575119071258141E-10</v>
      </c>
      <c r="AO26" s="4">
        <f t="shared" si="13"/>
        <v>1.8851718772330205E-12</v>
      </c>
      <c r="AP26" s="4">
        <f t="shared" si="13"/>
        <v>2.0282336382456701E-14</v>
      </c>
      <c r="AQ26" s="4">
        <f t="shared" si="13"/>
        <v>1.9639367363167427E-16</v>
      </c>
      <c r="AR26" s="4">
        <f t="shared" si="13"/>
        <v>1.7287981765357841E-18</v>
      </c>
      <c r="AS26" s="4">
        <f t="shared" si="13"/>
        <v>1.3949945510599625E-20</v>
      </c>
      <c r="AT26" s="4">
        <f t="shared" si="13"/>
        <v>1.0390551393739583E-22</v>
      </c>
      <c r="AU26" s="4">
        <f t="shared" si="13"/>
        <v>7.1865420225334756E-25</v>
      </c>
      <c r="AV26" s="4">
        <f t="shared" si="13"/>
        <v>4.6391465821102257E-27</v>
      </c>
      <c r="AW26" s="4">
        <f t="shared" si="13"/>
        <v>2.8075498194712165E-29</v>
      </c>
      <c r="AX26" s="4">
        <f t="shared" si="17"/>
        <v>1.5991451439161413E-31</v>
      </c>
      <c r="AY26" s="4">
        <f t="shared" si="17"/>
        <v>8.6025001010017002E-34</v>
      </c>
      <c r="AZ26" s="4">
        <f t="shared" si="17"/>
        <v>4.3840991522968763E-36</v>
      </c>
      <c r="BA26" s="4">
        <f t="shared" si="17"/>
        <v>2.122558304882896E-38</v>
      </c>
    </row>
    <row r="27" spans="1:53">
      <c r="A27" s="1">
        <f t="shared" si="14"/>
        <v>41451</v>
      </c>
      <c r="B27">
        <f t="shared" si="15"/>
        <v>4</v>
      </c>
      <c r="C27">
        <f t="shared" si="4"/>
        <v>5.7069967380518741E-9</v>
      </c>
      <c r="D27" s="3">
        <f t="shared" si="5"/>
        <v>13850110</v>
      </c>
      <c r="E27" s="2">
        <v>27700220</v>
      </c>
      <c r="F27" s="2">
        <v>40</v>
      </c>
      <c r="G27" s="3">
        <f t="shared" si="6"/>
        <v>12566880</v>
      </c>
      <c r="H27" s="3">
        <f t="shared" si="7"/>
        <v>11712260.800000001</v>
      </c>
      <c r="I27" s="7">
        <f t="shared" si="8"/>
        <v>-1.7757965406063383</v>
      </c>
      <c r="J27" s="7">
        <f t="shared" si="9"/>
        <v>-1.7755203903906029</v>
      </c>
      <c r="K27" s="4">
        <f t="shared" si="10"/>
        <v>0.93079227828450484</v>
      </c>
      <c r="L27" s="4">
        <f t="shared" si="11"/>
        <v>0.96456903061884769</v>
      </c>
      <c r="M27" s="4">
        <f t="shared" si="11"/>
        <v>3.4589029645943133E-2</v>
      </c>
      <c r="N27" s="4">
        <f t="shared" si="11"/>
        <v>8.2689839618676608E-4</v>
      </c>
      <c r="O27" s="4">
        <f t="shared" si="11"/>
        <v>1.4826107660554173E-5</v>
      </c>
      <c r="P27" s="4">
        <f t="shared" si="11"/>
        <v>2.1266308110840829E-7</v>
      </c>
      <c r="Q27" s="4">
        <f t="shared" si="11"/>
        <v>2.542001329859814E-9</v>
      </c>
      <c r="R27" s="4">
        <f t="shared" si="11"/>
        <v>2.6044295900778435E-11</v>
      </c>
      <c r="S27" s="4">
        <f t="shared" si="11"/>
        <v>2.3348419457766845E-13</v>
      </c>
      <c r="T27" s="4">
        <f t="shared" si="11"/>
        <v>1.860586201542059E-15</v>
      </c>
      <c r="U27" s="4">
        <f t="shared" si="11"/>
        <v>1.334395533601551E-17</v>
      </c>
      <c r="V27" s="4">
        <f t="shared" si="11"/>
        <v>8.7001480644261722E-20</v>
      </c>
      <c r="W27" s="4">
        <f t="shared" si="11"/>
        <v>5.1997218500251735E-22</v>
      </c>
      <c r="X27" s="4">
        <f t="shared" si="11"/>
        <v>2.868609552490623E-24</v>
      </c>
      <c r="Y27" s="4">
        <f t="shared" si="11"/>
        <v>1.469528625256681E-26</v>
      </c>
      <c r="Z27" s="4">
        <f t="shared" si="11"/>
        <v>7.0262144701770978E-29</v>
      </c>
      <c r="AA27" s="4">
        <f t="shared" si="11"/>
        <v>3.1494592681825164E-31</v>
      </c>
      <c r="AB27" s="4">
        <f t="shared" si="16"/>
        <v>1.3286837285927827E-33</v>
      </c>
      <c r="AC27" s="4">
        <f t="shared" si="16"/>
        <v>5.2939961217553917E-36</v>
      </c>
      <c r="AD27" s="4">
        <f t="shared" si="16"/>
        <v>1.9983174953705515E-38</v>
      </c>
      <c r="AE27" s="4">
        <f t="shared" si="16"/>
        <v>7.1658701339527806E-41</v>
      </c>
      <c r="AF27" s="6"/>
      <c r="AG27" s="4">
        <f t="shared" si="12"/>
        <v>0.9353431330421329</v>
      </c>
      <c r="AH27" s="4">
        <f t="shared" si="13"/>
        <v>0.96695137931917197</v>
      </c>
      <c r="AI27" s="4">
        <f t="shared" si="13"/>
        <v>3.2316397096560139E-2</v>
      </c>
      <c r="AJ27" s="4">
        <f t="shared" si="13"/>
        <v>7.2002891732479376E-4</v>
      </c>
      <c r="AK27" s="4">
        <f t="shared" si="13"/>
        <v>1.2032009539227621E-5</v>
      </c>
      <c r="AL27" s="4">
        <f t="shared" si="13"/>
        <v>1.6084825229458887E-7</v>
      </c>
      <c r="AM27" s="4">
        <f t="shared" si="13"/>
        <v>1.7918978242226629E-9</v>
      </c>
      <c r="AN27" s="4">
        <f t="shared" si="13"/>
        <v>1.7110524054283438E-11</v>
      </c>
      <c r="AO27" s="4">
        <f t="shared" si="13"/>
        <v>1.42962257055326E-13</v>
      </c>
      <c r="AP27" s="4">
        <f t="shared" si="13"/>
        <v>1.061761372772547E-15</v>
      </c>
      <c r="AQ27" s="4">
        <f t="shared" si="13"/>
        <v>7.0970018640686448E-18</v>
      </c>
      <c r="AR27" s="4">
        <f t="shared" si="13"/>
        <v>4.3125107914412942E-20</v>
      </c>
      <c r="AS27" s="4">
        <f t="shared" si="13"/>
        <v>2.4021320204503172E-22</v>
      </c>
      <c r="AT27" s="4">
        <f t="shared" si="13"/>
        <v>1.2350979664077719E-24</v>
      </c>
      <c r="AU27" s="4">
        <f t="shared" si="13"/>
        <v>5.8968654761980735E-27</v>
      </c>
      <c r="AV27" s="4">
        <f t="shared" si="13"/>
        <v>2.6277120568389184E-29</v>
      </c>
      <c r="AW27" s="4">
        <f t="shared" si="13"/>
        <v>1.0977553602393415E-31</v>
      </c>
      <c r="AX27" s="4">
        <f t="shared" si="17"/>
        <v>4.3162280546401674E-34</v>
      </c>
      <c r="AY27" s="4">
        <f t="shared" si="17"/>
        <v>1.602800906107085E-36</v>
      </c>
      <c r="AZ27" s="4">
        <f t="shared" si="17"/>
        <v>5.6386305808055328E-39</v>
      </c>
      <c r="BA27" s="4">
        <f t="shared" si="17"/>
        <v>1.8844788764150276E-41</v>
      </c>
    </row>
    <row r="28" spans="1:53">
      <c r="A28" s="1">
        <f t="shared" si="14"/>
        <v>41454</v>
      </c>
      <c r="B28">
        <f t="shared" si="15"/>
        <v>3</v>
      </c>
      <c r="C28">
        <f t="shared" si="4"/>
        <v>5.7069967380518741E-9</v>
      </c>
      <c r="D28" s="3">
        <f t="shared" si="5"/>
        <v>15902896</v>
      </c>
      <c r="E28" s="2">
        <v>31805792</v>
      </c>
      <c r="F28" s="2">
        <v>50</v>
      </c>
      <c r="G28" s="3">
        <f t="shared" si="6"/>
        <v>11283150</v>
      </c>
      <c r="H28" s="3">
        <f t="shared" si="7"/>
        <v>12156357.5</v>
      </c>
      <c r="I28" s="7">
        <f t="shared" si="8"/>
        <v>-1.7192270923995994</v>
      </c>
      <c r="J28" s="7">
        <f t="shared" si="9"/>
        <v>-1.7195798870161125</v>
      </c>
      <c r="K28" s="4">
        <f t="shared" si="10"/>
        <v>0.93763652935508079</v>
      </c>
      <c r="L28" s="4">
        <f t="shared" si="11"/>
        <v>0.96814906580690685</v>
      </c>
      <c r="M28" s="4">
        <f t="shared" si="11"/>
        <v>3.1170960523653646E-2</v>
      </c>
      <c r="N28" s="4">
        <f t="shared" si="11"/>
        <v>6.6906273573626033E-4</v>
      </c>
      <c r="O28" s="4">
        <f t="shared" si="11"/>
        <v>1.0770719697683907E-5</v>
      </c>
      <c r="P28" s="4">
        <f t="shared" si="11"/>
        <v>1.3871152742871197E-7</v>
      </c>
      <c r="Q28" s="4">
        <f t="shared" si="11"/>
        <v>1.4886722735642617E-9</v>
      </c>
      <c r="R28" s="4">
        <f t="shared" si="11"/>
        <v>1.369426782586175E-11</v>
      </c>
      <c r="S28" s="4">
        <f t="shared" si="11"/>
        <v>1.1022663499985657E-13</v>
      </c>
      <c r="T28" s="4">
        <f t="shared" si="11"/>
        <v>7.8864530220944652E-16</v>
      </c>
      <c r="U28" s="4">
        <f t="shared" si="11"/>
        <v>5.078311805647498E-18</v>
      </c>
      <c r="V28" s="4">
        <f t="shared" si="11"/>
        <v>2.9727903414631721E-20</v>
      </c>
      <c r="W28" s="4">
        <f t="shared" si="11"/>
        <v>1.5952200531392598E-22</v>
      </c>
      <c r="X28" s="4">
        <f t="shared" si="11"/>
        <v>7.9015951607521128E-25</v>
      </c>
      <c r="Y28" s="4">
        <f t="shared" si="11"/>
        <v>3.6343288974223483E-27</v>
      </c>
      <c r="Z28" s="4">
        <f t="shared" si="11"/>
        <v>1.5601645940612794E-29</v>
      </c>
      <c r="AA28" s="4">
        <f t="shared" si="11"/>
        <v>6.2789618804138486E-32</v>
      </c>
      <c r="AB28" s="4">
        <f t="shared" si="16"/>
        <v>2.3783529115914718E-34</v>
      </c>
      <c r="AC28" s="4">
        <f t="shared" si="16"/>
        <v>8.5082673284515579E-37</v>
      </c>
      <c r="AD28" s="4">
        <f t="shared" si="16"/>
        <v>2.8835323076067034E-39</v>
      </c>
      <c r="AE28" s="4">
        <f t="shared" si="16"/>
        <v>9.2839348313297677E-42</v>
      </c>
      <c r="AF28" s="6"/>
      <c r="AG28" s="4">
        <f t="shared" si="12"/>
        <v>0.93297554470293154</v>
      </c>
      <c r="AH28" s="4">
        <f t="shared" si="13"/>
        <v>0.96571291474692955</v>
      </c>
      <c r="AI28" s="4">
        <f t="shared" si="13"/>
        <v>3.3498786927789841E-2</v>
      </c>
      <c r="AJ28" s="4">
        <f t="shared" si="13"/>
        <v>7.7467372631216907E-4</v>
      </c>
      <c r="AK28" s="4">
        <f t="shared" si="13"/>
        <v>1.3435993984616881E-5</v>
      </c>
      <c r="AL28" s="4">
        <f t="shared" si="13"/>
        <v>1.8642782205997162E-7</v>
      </c>
      <c r="AM28" s="4">
        <f t="shared" si="13"/>
        <v>2.1556108923283639E-9</v>
      </c>
      <c r="AN28" s="4">
        <f t="shared" si="13"/>
        <v>2.1364030412288163E-11</v>
      </c>
      <c r="AO28" s="4">
        <f t="shared" si="13"/>
        <v>1.8526953987551044E-13</v>
      </c>
      <c r="AP28" s="4">
        <f t="shared" si="13"/>
        <v>1.4281449882365222E-15</v>
      </c>
      <c r="AQ28" s="4">
        <f t="shared" si="13"/>
        <v>9.9079327714291939E-18</v>
      </c>
      <c r="AR28" s="4">
        <f t="shared" si="13"/>
        <v>6.2488641200725642E-20</v>
      </c>
      <c r="AS28" s="4">
        <f t="shared" si="13"/>
        <v>3.6126884830366463E-22</v>
      </c>
      <c r="AT28" s="4">
        <f t="shared" si="13"/>
        <v>1.9279590536836512E-24</v>
      </c>
      <c r="AU28" s="4">
        <f t="shared" si="13"/>
        <v>9.5538931180148451E-27</v>
      </c>
      <c r="AV28" s="4">
        <f t="shared" si="13"/>
        <v>4.4187526506665448E-29</v>
      </c>
      <c r="AW28" s="4">
        <f t="shared" si="13"/>
        <v>1.9159767980573049E-31</v>
      </c>
      <c r="AX28" s="4">
        <f t="shared" si="17"/>
        <v>7.8190110173458167E-34</v>
      </c>
      <c r="AY28" s="4">
        <f t="shared" si="17"/>
        <v>3.0136289909274746E-36</v>
      </c>
      <c r="AZ28" s="4">
        <f t="shared" si="17"/>
        <v>1.1003899456611327E-38</v>
      </c>
      <c r="BA28" s="4">
        <f t="shared" si="17"/>
        <v>3.8170426410244804E-41</v>
      </c>
    </row>
    <row r="29" spans="1:53">
      <c r="A29" s="1">
        <f t="shared" si="14"/>
        <v>41458</v>
      </c>
      <c r="B29">
        <f t="shared" si="15"/>
        <v>4</v>
      </c>
      <c r="C29">
        <f t="shared" si="4"/>
        <v>5.7069967380518741E-9</v>
      </c>
      <c r="D29" s="3">
        <f t="shared" si="5"/>
        <v>14927436</v>
      </c>
      <c r="E29" s="2">
        <v>29854872</v>
      </c>
      <c r="F29" s="2">
        <v>60</v>
      </c>
      <c r="G29" s="3">
        <f t="shared" si="6"/>
        <v>10229240</v>
      </c>
      <c r="H29" s="3">
        <f t="shared" si="7"/>
        <v>12623456.800000001</v>
      </c>
      <c r="I29" s="7">
        <f t="shared" si="8"/>
        <v>-1.6625612182744247</v>
      </c>
      <c r="J29" s="7">
        <f t="shared" si="9"/>
        <v>-1.6637222243011942</v>
      </c>
      <c r="K29" s="4">
        <f t="shared" si="10"/>
        <v>0.9432930892651874</v>
      </c>
      <c r="L29" s="4">
        <f t="shared" si="11"/>
        <v>0.97109486847167426</v>
      </c>
      <c r="M29" s="4">
        <f t="shared" si="11"/>
        <v>2.8345401704260819E-2</v>
      </c>
      <c r="N29" s="4">
        <f t="shared" si="11"/>
        <v>5.5158477667227037E-4</v>
      </c>
      <c r="O29" s="4">
        <f t="shared" si="11"/>
        <v>8.0501347084835621E-6</v>
      </c>
      <c r="P29" s="4">
        <f t="shared" si="11"/>
        <v>9.3990501885074773E-8</v>
      </c>
      <c r="Q29" s="4">
        <f t="shared" si="11"/>
        <v>9.1449956024486459E-10</v>
      </c>
      <c r="R29" s="4">
        <f t="shared" si="11"/>
        <v>7.6266918813973902E-12</v>
      </c>
      <c r="S29" s="4">
        <f t="shared" si="11"/>
        <v>5.5654067709902619E-14</v>
      </c>
      <c r="T29" s="4">
        <f t="shared" si="11"/>
        <v>3.6099821789977728E-16</v>
      </c>
      <c r="U29" s="4">
        <f t="shared" si="11"/>
        <v>2.1074421934359978E-18</v>
      </c>
      <c r="V29" s="4">
        <f t="shared" si="11"/>
        <v>1.1184422285150869E-20</v>
      </c>
      <c r="W29" s="4">
        <f t="shared" si="11"/>
        <v>5.4410515194963008E-23</v>
      </c>
      <c r="X29" s="4">
        <f t="shared" si="11"/>
        <v>2.4433741300473893E-25</v>
      </c>
      <c r="Y29" s="4">
        <f t="shared" si="11"/>
        <v>1.0188549945161787E-27</v>
      </c>
      <c r="Z29" s="4">
        <f t="shared" si="11"/>
        <v>3.9652586419914971E-30</v>
      </c>
      <c r="AA29" s="4">
        <f t="shared" si="11"/>
        <v>1.4467779988402288E-32</v>
      </c>
      <c r="AB29" s="4">
        <f t="shared" si="16"/>
        <v>4.9682482719184212E-35</v>
      </c>
      <c r="AC29" s="4">
        <f t="shared" si="16"/>
        <v>1.6113172568013923E-37</v>
      </c>
      <c r="AD29" s="4">
        <f t="shared" si="16"/>
        <v>4.9508262862666355E-40</v>
      </c>
      <c r="AE29" s="4">
        <f t="shared" si="16"/>
        <v>1.4450999327615731E-42</v>
      </c>
      <c r="AF29" s="6"/>
      <c r="AG29" s="4">
        <f t="shared" si="12"/>
        <v>0.93049179347219468</v>
      </c>
      <c r="AH29" s="4">
        <f t="shared" si="13"/>
        <v>0.96441145855050237</v>
      </c>
      <c r="AI29" s="4">
        <f t="shared" si="13"/>
        <v>3.4739073306928867E-2</v>
      </c>
      <c r="AJ29" s="4">
        <f t="shared" si="13"/>
        <v>8.3422423622514356E-4</v>
      </c>
      <c r="AK29" s="4">
        <f t="shared" si="13"/>
        <v>1.5024796754653809E-5</v>
      </c>
      <c r="AL29" s="4">
        <f t="shared" si="13"/>
        <v>2.1648328095304617E-7</v>
      </c>
      <c r="AM29" s="4">
        <f t="shared" si="13"/>
        <v>2.5993145412069166E-9</v>
      </c>
      <c r="AN29" s="4">
        <f t="shared" si="13"/>
        <v>2.6751398283466072E-11</v>
      </c>
      <c r="AO29" s="4">
        <f t="shared" si="13"/>
        <v>2.4090297146573403E-13</v>
      </c>
      <c r="AP29" s="4">
        <f t="shared" si="13"/>
        <v>1.9283473691517205E-15</v>
      </c>
      <c r="AQ29" s="4">
        <f t="shared" si="13"/>
        <v>1.3892194575373137E-17</v>
      </c>
      <c r="AR29" s="4">
        <f t="shared" si="13"/>
        <v>9.0983727554354583E-20</v>
      </c>
      <c r="AS29" s="4">
        <f t="shared" si="13"/>
        <v>5.4622050394951431E-22</v>
      </c>
      <c r="AT29" s="4">
        <f t="shared" si="13"/>
        <v>3.0269840382321585E-24</v>
      </c>
      <c r="AU29" s="4">
        <f t="shared" si="13"/>
        <v>1.5576416285448218E-26</v>
      </c>
      <c r="AV29" s="4">
        <f t="shared" si="13"/>
        <v>7.4810352663051159E-29</v>
      </c>
      <c r="AW29" s="4">
        <f t="shared" si="13"/>
        <v>3.3684266969251944E-31</v>
      </c>
      <c r="AX29" s="4">
        <f t="shared" si="17"/>
        <v>1.4274586160975852E-33</v>
      </c>
      <c r="AY29" s="4">
        <f t="shared" si="17"/>
        <v>5.7131593015652286E-36</v>
      </c>
      <c r="AZ29" s="4">
        <f t="shared" si="17"/>
        <v>2.1662471830532614E-38</v>
      </c>
      <c r="BA29" s="4">
        <f t="shared" si="17"/>
        <v>7.8030296841332048E-41</v>
      </c>
    </row>
    <row r="30" spans="1:53">
      <c r="A30" s="1">
        <f t="shared" si="14"/>
        <v>41461</v>
      </c>
      <c r="B30">
        <f t="shared" si="15"/>
        <v>3</v>
      </c>
      <c r="C30">
        <f t="shared" si="4"/>
        <v>5.7069967380518741E-9</v>
      </c>
      <c r="D30" s="3">
        <f t="shared" si="5"/>
        <v>15864688</v>
      </c>
      <c r="E30" s="2">
        <v>31729376</v>
      </c>
      <c r="F30" s="2">
        <v>70</v>
      </c>
      <c r="G30" s="3">
        <f t="shared" si="6"/>
        <v>9405150</v>
      </c>
      <c r="H30" s="3">
        <f t="shared" si="7"/>
        <v>13121853.699999999</v>
      </c>
      <c r="I30" s="7">
        <f t="shared" si="8"/>
        <v>-1.605854698420029</v>
      </c>
      <c r="J30" s="7">
        <f t="shared" si="9"/>
        <v>-1.6079576184152089</v>
      </c>
      <c r="K30" s="4">
        <f t="shared" si="10"/>
        <v>0.94773991984302752</v>
      </c>
      <c r="L30" s="4">
        <f t="shared" si="11"/>
        <v>0.97340249622628994</v>
      </c>
      <c r="M30" s="4">
        <f t="shared" si="11"/>
        <v>2.6123764916670504E-2</v>
      </c>
      <c r="N30" s="4">
        <f t="shared" si="11"/>
        <v>4.673989937398441E-4</v>
      </c>
      <c r="O30" s="4">
        <f t="shared" si="11"/>
        <v>6.2719270217550127E-6</v>
      </c>
      <c r="P30" s="4">
        <f t="shared" si="11"/>
        <v>6.7329309494596596E-8</v>
      </c>
      <c r="Q30" s="4">
        <f t="shared" si="11"/>
        <v>6.0231826402791355E-10</v>
      </c>
      <c r="R30" s="4">
        <f t="shared" si="11"/>
        <v>4.6185012822782242E-12</v>
      </c>
      <c r="S30" s="4">
        <f t="shared" si="11"/>
        <v>3.0987326738724286E-14</v>
      </c>
      <c r="T30" s="4">
        <f t="shared" si="11"/>
        <v>1.8480536965574552E-16</v>
      </c>
      <c r="U30" s="4">
        <f t="shared" si="11"/>
        <v>9.9194484181309929E-19</v>
      </c>
      <c r="V30" s="4">
        <f t="shared" si="11"/>
        <v>4.8402492869990806E-21</v>
      </c>
      <c r="W30" s="4">
        <f t="shared" si="11"/>
        <v>2.1650071195106798E-23</v>
      </c>
      <c r="X30" s="4">
        <f t="shared" si="11"/>
        <v>8.9389966722139955E-26</v>
      </c>
      <c r="Y30" s="4">
        <f t="shared" si="11"/>
        <v>3.4271529962959134E-28</v>
      </c>
      <c r="Z30" s="4">
        <f t="shared" si="11"/>
        <v>1.2263514261270533E-30</v>
      </c>
      <c r="AA30" s="4">
        <f t="shared" si="11"/>
        <v>4.1140315538964552E-33</v>
      </c>
      <c r="AB30" s="4">
        <f t="shared" si="16"/>
        <v>1.2989466413310666E-35</v>
      </c>
      <c r="AC30" s="4">
        <f t="shared" si="16"/>
        <v>3.8733913145631649E-38</v>
      </c>
      <c r="AD30" s="4">
        <f t="shared" si="16"/>
        <v>1.094234227774364E-40</v>
      </c>
      <c r="AE30" s="4">
        <f t="shared" si="16"/>
        <v>2.9366539671630704E-43</v>
      </c>
      <c r="AF30" s="6"/>
      <c r="AG30" s="4">
        <f t="shared" si="12"/>
        <v>0.92784890950772603</v>
      </c>
      <c r="AH30" s="4">
        <f t="shared" si="13"/>
        <v>0.96302410356523294</v>
      </c>
      <c r="AI30" s="4">
        <f t="shared" si="13"/>
        <v>3.6058688219215096E-2</v>
      </c>
      <c r="AJ30" s="4">
        <f t="shared" si="13"/>
        <v>9.0010131777465148E-4</v>
      </c>
      <c r="AK30" s="4">
        <f t="shared" si="13"/>
        <v>1.6851326834005591E-5</v>
      </c>
      <c r="AL30" s="4">
        <f t="shared" si="13"/>
        <v>2.5238687140487474E-7</v>
      </c>
      <c r="AM30" s="4">
        <f t="shared" si="13"/>
        <v>3.1500550189399551E-9</v>
      </c>
      <c r="AN30" s="4">
        <f t="shared" si="13"/>
        <v>3.3699440899396211E-11</v>
      </c>
      <c r="AO30" s="4">
        <f t="shared" si="13"/>
        <v>3.1545344307079884E-13</v>
      </c>
      <c r="AP30" s="4">
        <f t="shared" si="13"/>
        <v>2.6247944115074684E-15</v>
      </c>
      <c r="AQ30" s="4">
        <f t="shared" si="13"/>
        <v>1.9656119773216459E-17</v>
      </c>
      <c r="AR30" s="4">
        <f t="shared" si="13"/>
        <v>1.3381585357379887E-19</v>
      </c>
      <c r="AS30" s="4">
        <f t="shared" si="13"/>
        <v>8.3508129022921436E-22</v>
      </c>
      <c r="AT30" s="4">
        <f t="shared" si="13"/>
        <v>4.8104731955022479E-24</v>
      </c>
      <c r="AU30" s="4">
        <f t="shared" si="13"/>
        <v>2.5731323690487481E-26</v>
      </c>
      <c r="AV30" s="4">
        <f t="shared" si="13"/>
        <v>1.284615626637445E-28</v>
      </c>
      <c r="AW30" s="4">
        <f t="shared" si="13"/>
        <v>6.0125059135918134E-31</v>
      </c>
      <c r="AX30" s="4">
        <f t="shared" si="17"/>
        <v>2.6485541745055053E-33</v>
      </c>
      <c r="AY30" s="4">
        <f t="shared" si="17"/>
        <v>1.1018908780917018E-35</v>
      </c>
      <c r="AZ30" s="4">
        <f t="shared" si="17"/>
        <v>4.3429735670446412E-38</v>
      </c>
      <c r="BA30" s="4">
        <f t="shared" si="17"/>
        <v>1.6261453311366383E-40</v>
      </c>
    </row>
    <row r="31" spans="1:53">
      <c r="A31" s="1">
        <f t="shared" si="14"/>
        <v>41465</v>
      </c>
      <c r="B31">
        <f t="shared" si="15"/>
        <v>4</v>
      </c>
      <c r="C31">
        <f t="shared" si="4"/>
        <v>5.7069967380518741E-9</v>
      </c>
      <c r="D31" s="3">
        <f t="shared" si="5"/>
        <v>15717670</v>
      </c>
      <c r="E31" s="2">
        <v>31435340</v>
      </c>
      <c r="F31" s="2">
        <v>80</v>
      </c>
      <c r="G31" s="3">
        <f t="shared" si="6"/>
        <v>8810880</v>
      </c>
      <c r="H31" s="3">
        <f t="shared" si="7"/>
        <v>13659843.199999999</v>
      </c>
      <c r="I31" s="7">
        <f t="shared" si="8"/>
        <v>-1.549163400574215</v>
      </c>
      <c r="J31" s="7">
        <f t="shared" si="9"/>
        <v>-1.5522989483237362</v>
      </c>
      <c r="K31" s="4">
        <f t="shared" si="10"/>
        <v>0.95095963363979907</v>
      </c>
      <c r="L31" s="4">
        <f t="shared" si="11"/>
        <v>0.97506886602401566</v>
      </c>
      <c r="M31" s="4">
        <f t="shared" si="11"/>
        <v>2.4515014692477174E-2</v>
      </c>
      <c r="N31" s="4">
        <f t="shared" si="11"/>
        <v>4.1090149157938937E-4</v>
      </c>
      <c r="O31" s="4">
        <f t="shared" si="11"/>
        <v>5.1654063459922722E-6</v>
      </c>
      <c r="P31" s="4">
        <f t="shared" si="11"/>
        <v>5.1947087538523226E-8</v>
      </c>
      <c r="Q31" s="4">
        <f t="shared" si="11"/>
        <v>4.3534806633355604E-10</v>
      </c>
      <c r="R31" s="4">
        <f t="shared" si="11"/>
        <v>3.1272686936485461E-12</v>
      </c>
      <c r="S31" s="4">
        <f t="shared" si="11"/>
        <v>1.9656300297448595E-14</v>
      </c>
      <c r="T31" s="4">
        <f t="shared" si="11"/>
        <v>1.0982109960445597E-16</v>
      </c>
      <c r="U31" s="4">
        <f t="shared" si="11"/>
        <v>5.5222015996324288E-19</v>
      </c>
      <c r="V31" s="4">
        <f t="shared" si="11"/>
        <v>2.5243292091148791E-21</v>
      </c>
      <c r="W31" s="4">
        <f t="shared" si="11"/>
        <v>1.0577696880457382E-23</v>
      </c>
      <c r="X31" s="4">
        <f t="shared" si="11"/>
        <v>4.0914202178606053E-26</v>
      </c>
      <c r="Y31" s="4">
        <f t="shared" si="11"/>
        <v>1.4695092483558468E-28</v>
      </c>
      <c r="Z31" s="4">
        <f t="shared" si="11"/>
        <v>4.9261460964593548E-31</v>
      </c>
      <c r="AA31" s="4">
        <f t="shared" si="11"/>
        <v>1.5481515748758916E-33</v>
      </c>
      <c r="AB31" s="4">
        <f t="shared" si="16"/>
        <v>4.5792112819268488E-36</v>
      </c>
      <c r="AC31" s="4">
        <f t="shared" si="16"/>
        <v>1.2792170881689907E-38</v>
      </c>
      <c r="AD31" s="4">
        <f t="shared" si="16"/>
        <v>3.3854521294793069E-41</v>
      </c>
      <c r="AE31" s="4">
        <f t="shared" si="16"/>
        <v>8.5116284639053476E-44</v>
      </c>
      <c r="AF31" s="6"/>
      <c r="AG31" s="4">
        <f t="shared" si="12"/>
        <v>0.92500449717959687</v>
      </c>
      <c r="AH31" s="4">
        <f t="shared" si="13"/>
        <v>0.96152804861462116</v>
      </c>
      <c r="AI31" s="4">
        <f t="shared" si="13"/>
        <v>3.7478764400968687E-2</v>
      </c>
      <c r="AJ31" s="4">
        <f t="shared" si="13"/>
        <v>9.739065370763957E-4</v>
      </c>
      <c r="AK31" s="4">
        <f t="shared" si="13"/>
        <v>1.8980625869411213E-5</v>
      </c>
      <c r="AL31" s="4">
        <f t="shared" si="13"/>
        <v>2.9593322833797624E-7</v>
      </c>
      <c r="AM31" s="4">
        <f t="shared" si="13"/>
        <v>3.8449939175625056E-9</v>
      </c>
      <c r="AN31" s="4">
        <f t="shared" si="13"/>
        <v>4.2820404049041149E-11</v>
      </c>
      <c r="AO31" s="4">
        <f t="shared" si="13"/>
        <v>4.1726685256288589E-13</v>
      </c>
      <c r="AP31" s="4">
        <f t="shared" si="13"/>
        <v>3.6143021558307447E-15</v>
      </c>
      <c r="AQ31" s="4">
        <f t="shared" si="13"/>
        <v>2.8175881054002743E-17</v>
      </c>
      <c r="AR31" s="4">
        <f t="shared" si="13"/>
        <v>1.9968150289984033E-19</v>
      </c>
      <c r="AS31" s="4">
        <f t="shared" si="13"/>
        <v>1.2972078721465695E-21</v>
      </c>
      <c r="AT31" s="4">
        <f t="shared" si="13"/>
        <v>7.7789176922652142E-24</v>
      </c>
      <c r="AU31" s="4">
        <f t="shared" si="13"/>
        <v>4.3315572806229623E-26</v>
      </c>
      <c r="AV31" s="4">
        <f t="shared" si="13"/>
        <v>2.2511565217357256E-28</v>
      </c>
      <c r="AW31" s="4">
        <f t="shared" si="13"/>
        <v>1.0968280977064814E-30</v>
      </c>
      <c r="AX31" s="4">
        <f t="shared" si="17"/>
        <v>5.0297045148103369E-33</v>
      </c>
      <c r="AY31" s="4">
        <f t="shared" si="17"/>
        <v>2.1783254267593029E-35</v>
      </c>
      <c r="AZ31" s="4">
        <f t="shared" si="17"/>
        <v>8.9376207481930014E-38</v>
      </c>
      <c r="BA31" s="4">
        <f t="shared" si="17"/>
        <v>3.4837313524826993E-40</v>
      </c>
    </row>
    <row r="32" spans="1:53">
      <c r="A32" s="1">
        <f t="shared" si="14"/>
        <v>41468</v>
      </c>
      <c r="B32">
        <f t="shared" si="15"/>
        <v>3</v>
      </c>
      <c r="C32">
        <f t="shared" si="4"/>
        <v>5.7069967380518741E-9</v>
      </c>
      <c r="D32" s="3">
        <f t="shared" si="5"/>
        <v>18655734</v>
      </c>
      <c r="E32" s="2">
        <v>37311468</v>
      </c>
      <c r="F32" s="2">
        <v>94</v>
      </c>
      <c r="G32" s="3">
        <f t="shared" si="6"/>
        <v>8364999.5999999996</v>
      </c>
      <c r="H32" s="3">
        <f t="shared" si="7"/>
        <v>14495337.748</v>
      </c>
      <c r="I32" s="7">
        <f t="shared" si="8"/>
        <v>-1.4699276149986313</v>
      </c>
      <c r="J32" s="7">
        <f t="shared" si="9"/>
        <v>-1.4745848646519999</v>
      </c>
      <c r="K32" s="4">
        <f t="shared" si="10"/>
        <v>0.95338256635219054</v>
      </c>
      <c r="L32" s="4">
        <f t="shared" si="11"/>
        <v>0.97632040235397788</v>
      </c>
      <c r="M32" s="4">
        <f t="shared" si="11"/>
        <v>2.3304287933904547E-2</v>
      </c>
      <c r="N32" s="4">
        <f t="shared" si="11"/>
        <v>3.7084121829460647E-4</v>
      </c>
      <c r="O32" s="4">
        <f t="shared" si="11"/>
        <v>4.4258977082657117E-6</v>
      </c>
      <c r="P32" s="4">
        <f t="shared" si="11"/>
        <v>4.225758565325183E-8</v>
      </c>
      <c r="Q32" s="4">
        <f t="shared" si="11"/>
        <v>3.3622243619142002E-10</v>
      </c>
      <c r="R32" s="4">
        <f t="shared" si="11"/>
        <v>2.292988408457863E-12</v>
      </c>
      <c r="S32" s="4">
        <f t="shared" si="11"/>
        <v>1.3683116639362172E-14</v>
      </c>
      <c r="T32" s="4">
        <f t="shared" si="11"/>
        <v>7.2579776153346424E-17</v>
      </c>
      <c r="U32" s="4">
        <f t="shared" si="11"/>
        <v>3.4648838228949321E-19</v>
      </c>
      <c r="V32" s="4">
        <f t="shared" si="11"/>
        <v>1.503726984321818E-21</v>
      </c>
      <c r="W32" s="4">
        <f t="shared" si="11"/>
        <v>5.9821968005865447E-24</v>
      </c>
      <c r="X32" s="4">
        <f t="shared" si="11"/>
        <v>2.1967985896734416E-26</v>
      </c>
      <c r="Y32" s="4">
        <f t="shared" si="11"/>
        <v>7.49091813091852E-29</v>
      </c>
      <c r="Z32" s="4">
        <f t="shared" si="11"/>
        <v>2.3840567268996557E-31</v>
      </c>
      <c r="AA32" s="4">
        <f t="shared" si="11"/>
        <v>7.1132708195879388E-34</v>
      </c>
      <c r="AB32" s="4">
        <f t="shared" si="16"/>
        <v>1.9975290859297508E-36</v>
      </c>
      <c r="AC32" s="4">
        <f t="shared" si="16"/>
        <v>5.2977717632497139E-39</v>
      </c>
      <c r="AD32" s="4">
        <f t="shared" si="16"/>
        <v>1.3311047369346384E-41</v>
      </c>
      <c r="AE32" s="4">
        <f t="shared" si="16"/>
        <v>3.1772747178472222E-44</v>
      </c>
      <c r="AF32" s="6"/>
      <c r="AG32" s="4">
        <f t="shared" si="12"/>
        <v>0.92060442477048565</v>
      </c>
      <c r="AH32" s="4">
        <f t="shared" si="13"/>
        <v>0.95920780037654485</v>
      </c>
      <c r="AI32" s="4">
        <f t="shared" si="13"/>
        <v>3.9675153863854333E-2</v>
      </c>
      <c r="AJ32" s="4">
        <f t="shared" si="13"/>
        <v>1.0940401199877681E-3</v>
      </c>
      <c r="AK32" s="4">
        <f t="shared" si="13"/>
        <v>2.2626069183192205E-5</v>
      </c>
      <c r="AL32" s="4">
        <f t="shared" si="13"/>
        <v>3.7434749385301678E-7</v>
      </c>
      <c r="AM32" s="4">
        <f t="shared" si="13"/>
        <v>5.1613043989124627E-9</v>
      </c>
      <c r="AN32" s="4">
        <f t="shared" si="13"/>
        <v>6.0995415904569697E-11</v>
      </c>
      <c r="AO32" s="4">
        <f t="shared" si="13"/>
        <v>6.3072920913253847E-13</v>
      </c>
      <c r="AP32" s="4">
        <f t="shared" si="13"/>
        <v>5.7974383361779233E-15</v>
      </c>
      <c r="AQ32" s="4">
        <f t="shared" si="13"/>
        <v>4.7959186939164226E-17</v>
      </c>
      <c r="AR32" s="4">
        <f t="shared" si="13"/>
        <v>3.6067394531741772E-19</v>
      </c>
      <c r="AS32" s="4">
        <f t="shared" si="13"/>
        <v>2.486389358234914E-21</v>
      </c>
      <c r="AT32" s="4">
        <f t="shared" si="13"/>
        <v>1.58219996277207E-23</v>
      </c>
      <c r="AU32" s="4">
        <f t="shared" si="13"/>
        <v>9.3490802624666575E-26</v>
      </c>
      <c r="AV32" s="4">
        <f t="shared" si="13"/>
        <v>5.1560029028365192E-28</v>
      </c>
      <c r="AW32" s="4">
        <f t="shared" si="13"/>
        <v>2.6658067578973474E-30</v>
      </c>
      <c r="AX32" s="4">
        <f t="shared" si="17"/>
        <v>1.2972246938720741E-32</v>
      </c>
      <c r="AY32" s="4">
        <f t="shared" si="17"/>
        <v>5.9618100704289129E-35</v>
      </c>
      <c r="AZ32" s="4">
        <f t="shared" si="17"/>
        <v>2.5957325283537152E-37</v>
      </c>
      <c r="BA32" s="4">
        <f t="shared" si="17"/>
        <v>1.0736564019338041E-39</v>
      </c>
    </row>
    <row r="33" spans="1:53">
      <c r="A33" s="1">
        <f t="shared" si="14"/>
        <v>41472</v>
      </c>
      <c r="B33">
        <f t="shared" si="15"/>
        <v>4</v>
      </c>
      <c r="C33">
        <f t="shared" si="4"/>
        <v>5.7069967380518741E-9</v>
      </c>
      <c r="D33" s="3">
        <f t="shared" si="5"/>
        <v>19846437</v>
      </c>
      <c r="E33" s="2">
        <v>39692874</v>
      </c>
      <c r="F33" s="2">
        <v>116</v>
      </c>
      <c r="G33" s="3">
        <f t="shared" si="6"/>
        <v>8574417.5999999996</v>
      </c>
      <c r="H33" s="3">
        <f t="shared" si="7"/>
        <v>16052639.648</v>
      </c>
      <c r="I33" s="7">
        <f t="shared" si="8"/>
        <v>-1.3460648395966528</v>
      </c>
      <c r="J33" s="7">
        <f t="shared" si="9"/>
        <v>-1.3530715672497298</v>
      </c>
      <c r="K33" s="4">
        <f t="shared" si="10"/>
        <v>0.95224381385565926</v>
      </c>
      <c r="L33" s="4">
        <f t="shared" si="11"/>
        <v>0.97573245590902313</v>
      </c>
      <c r="M33" s="4">
        <f t="shared" si="11"/>
        <v>2.3873326214650867E-2</v>
      </c>
      <c r="N33" s="4">
        <f t="shared" si="11"/>
        <v>3.8940704468066041E-4</v>
      </c>
      <c r="O33" s="4">
        <f t="shared" si="11"/>
        <v>4.7638259766965527E-6</v>
      </c>
      <c r="P33" s="4">
        <f t="shared" si="11"/>
        <v>4.6622752411977622E-8</v>
      </c>
      <c r="Q33" s="4">
        <f t="shared" si="11"/>
        <v>3.8024072800479768E-10</v>
      </c>
      <c r="R33" s="4">
        <f t="shared" si="11"/>
        <v>2.6581073505645838E-12</v>
      </c>
      <c r="S33" s="4">
        <f t="shared" si="11"/>
        <v>1.6259021390613168E-14</v>
      </c>
      <c r="T33" s="4">
        <f t="shared" si="11"/>
        <v>8.8402330726363589E-17</v>
      </c>
      <c r="U33" s="4">
        <f t="shared" si="11"/>
        <v>4.3258901509544044E-19</v>
      </c>
      <c r="V33" s="4">
        <f t="shared" si="11"/>
        <v>1.9243963429781952E-21</v>
      </c>
      <c r="W33" s="4">
        <f t="shared" si="11"/>
        <v>7.8473847695907625E-24</v>
      </c>
      <c r="X33" s="4">
        <f t="shared" si="11"/>
        <v>2.9538824920199966E-26</v>
      </c>
      <c r="Y33" s="4">
        <f t="shared" si="11"/>
        <v>1.0324683518150024E-28</v>
      </c>
      <c r="Z33" s="4">
        <f t="shared" si="11"/>
        <v>3.3681932992250908E-31</v>
      </c>
      <c r="AA33" s="4">
        <f t="shared" si="11"/>
        <v>1.0301215974843368E-33</v>
      </c>
      <c r="AB33" s="4">
        <f t="shared" si="16"/>
        <v>2.9651794966122201E-36</v>
      </c>
      <c r="AC33" s="4">
        <f t="shared" si="16"/>
        <v>8.061017237308395E-39</v>
      </c>
      <c r="AD33" s="4">
        <f t="shared" si="16"/>
        <v>2.0760966359335211E-41</v>
      </c>
      <c r="AE33" s="4">
        <f t="shared" si="16"/>
        <v>5.0795920434840261E-44</v>
      </c>
      <c r="AF33" s="6"/>
      <c r="AG33" s="4">
        <f t="shared" si="12"/>
        <v>0.91245878773491584</v>
      </c>
      <c r="AH33" s="4">
        <f t="shared" si="13"/>
        <v>0.95489312759770495</v>
      </c>
      <c r="AI33" s="4">
        <f t="shared" si="13"/>
        <v>4.374000324926075E-2</v>
      </c>
      <c r="AJ33" s="4">
        <f t="shared" si="13"/>
        <v>1.3357081260506039E-3</v>
      </c>
      <c r="AK33" s="4">
        <f t="shared" si="13"/>
        <v>3.0591837351191978E-5</v>
      </c>
      <c r="AL33" s="4">
        <f t="shared" si="13"/>
        <v>5.6051793709718541E-7</v>
      </c>
      <c r="AM33" s="4">
        <f t="shared" si="13"/>
        <v>8.5583924078894806E-9</v>
      </c>
      <c r="AN33" s="4">
        <f t="shared" si="13"/>
        <v>1.1200774630062138E-10</v>
      </c>
      <c r="AO33" s="4">
        <f t="shared" si="13"/>
        <v>1.2826611728461317E-12</v>
      </c>
      <c r="AP33" s="4">
        <f t="shared" si="13"/>
        <v>1.3056395243888907E-14</v>
      </c>
      <c r="AQ33" s="4">
        <f t="shared" si="13"/>
        <v>1.1961264968384375E-16</v>
      </c>
      <c r="AR33" s="4">
        <f t="shared" si="13"/>
        <v>9.9618092449709468E-19</v>
      </c>
      <c r="AS33" s="4">
        <f t="shared" si="13"/>
        <v>7.6052018233314341E-21</v>
      </c>
      <c r="AT33" s="4">
        <f t="shared" si="13"/>
        <v>5.3594612181712585E-23</v>
      </c>
      <c r="AU33" s="4">
        <f t="shared" si="13"/>
        <v>3.5070891941628856E-25</v>
      </c>
      <c r="AV33" s="4">
        <f t="shared" si="13"/>
        <v>2.1419495590419041E-27</v>
      </c>
      <c r="AW33" s="4">
        <f t="shared" si="13"/>
        <v>1.2264304278609096E-29</v>
      </c>
      <c r="AX33" s="4">
        <f t="shared" si="17"/>
        <v>6.6091807397495246E-32</v>
      </c>
      <c r="AY33" s="4">
        <f t="shared" si="17"/>
        <v>3.3637888720387022E-34</v>
      </c>
      <c r="AZ33" s="4">
        <f t="shared" si="17"/>
        <v>1.6219173051132004E-36</v>
      </c>
      <c r="BA33" s="4">
        <f t="shared" si="17"/>
        <v>7.4293747223171776E-39</v>
      </c>
    </row>
    <row r="34" spans="1:53">
      <c r="A34" s="1">
        <f t="shared" si="14"/>
        <v>41475</v>
      </c>
      <c r="B34">
        <f t="shared" si="15"/>
        <v>3</v>
      </c>
      <c r="C34">
        <f t="shared" si="4"/>
        <v>5.7069967380518741E-9</v>
      </c>
      <c r="D34" s="3">
        <f t="shared" si="5"/>
        <v>23872913</v>
      </c>
      <c r="E34" s="2">
        <v>47745826</v>
      </c>
      <c r="F34" s="2">
        <v>141</v>
      </c>
      <c r="G34" s="3">
        <f t="shared" si="6"/>
        <v>10162585.099999998</v>
      </c>
      <c r="H34" s="3">
        <f t="shared" si="7"/>
        <v>18283953.1105</v>
      </c>
      <c r="I34" s="7">
        <f t="shared" si="8"/>
        <v>-1.2069428427675901</v>
      </c>
      <c r="J34" s="7">
        <f t="shared" si="9"/>
        <v>-1.2161801733819879</v>
      </c>
      <c r="K34" s="4">
        <f t="shared" ref="K34:Z97" si="18">_xlfn.BINOM.DIST(K$4,$G34,$C34,FALSE)</f>
        <v>0.94365198609027678</v>
      </c>
      <c r="L34" s="4">
        <f t="shared" si="11"/>
        <v>0.97128137970241812</v>
      </c>
      <c r="M34" s="4">
        <f t="shared" si="11"/>
        <v>2.8166108147228468E-2</v>
      </c>
      <c r="N34" s="4">
        <f t="shared" ref="N34:AC97" si="19">_xlfn.BINOM.DIST(N$4,$G34,$C34,FALSE)/(1-$K34)</f>
        <v>5.4452436865113686E-4</v>
      </c>
      <c r="O34" s="4">
        <f t="shared" si="19"/>
        <v>7.8953069411128766E-6</v>
      </c>
      <c r="P34" s="4">
        <f t="shared" si="19"/>
        <v>9.1582113344073775E-8</v>
      </c>
      <c r="Q34" s="4">
        <f t="shared" si="19"/>
        <v>8.8526035379972684E-10</v>
      </c>
      <c r="R34" s="4">
        <f t="shared" si="19"/>
        <v>7.334736835257528E-12</v>
      </c>
      <c r="S34" s="4">
        <f t="shared" si="19"/>
        <v>5.3174824844549233E-14</v>
      </c>
      <c r="T34" s="4">
        <f t="shared" si="19"/>
        <v>3.4266917152350444E-16</v>
      </c>
      <c r="U34" s="4">
        <f t="shared" si="19"/>
        <v>1.9874054105746048E-18</v>
      </c>
      <c r="V34" s="4">
        <f t="shared" si="19"/>
        <v>1.0478646104693766E-20</v>
      </c>
      <c r="W34" s="4">
        <f t="shared" si="19"/>
        <v>5.0644848336134172E-23</v>
      </c>
      <c r="X34" s="4">
        <f t="shared" si="19"/>
        <v>2.2594525622520222E-25</v>
      </c>
      <c r="Y34" s="4">
        <f t="shared" si="19"/>
        <v>9.3602285754568894E-28</v>
      </c>
      <c r="Z34" s="4">
        <f t="shared" si="19"/>
        <v>3.6191485954969099E-30</v>
      </c>
      <c r="AA34" s="4">
        <f t="shared" si="19"/>
        <v>1.3118905659420723E-32</v>
      </c>
      <c r="AB34" s="4">
        <f t="shared" si="19"/>
        <v>4.4756881797701603E-35</v>
      </c>
      <c r="AC34" s="4">
        <f t="shared" si="19"/>
        <v>1.4421100650658523E-37</v>
      </c>
      <c r="AD34" s="4">
        <f t="shared" si="16"/>
        <v>4.402058965851257E-40</v>
      </c>
      <c r="AE34" s="4">
        <f t="shared" si="16"/>
        <v>1.27654716629251E-42</v>
      </c>
      <c r="AF34" s="6"/>
      <c r="AG34" s="4">
        <f t="shared" ref="AG34:AV97" si="20">_xlfn.BINOM.DIST(AG$4,$H34,$C34,FALSE)</f>
        <v>0.90091311260240048</v>
      </c>
      <c r="AH34" s="4">
        <f t="shared" si="13"/>
        <v>0.94873395653015857</v>
      </c>
      <c r="AI34" s="4">
        <f t="shared" si="13"/>
        <v>4.9498512559657468E-2</v>
      </c>
      <c r="AJ34" s="4">
        <f t="shared" ref="AJ34:AY97" si="21">_xlfn.BINOM.DIST(AJ$4,$H34,$C34,FALSE)/(1-$AG34)</f>
        <v>1.7216646772621198E-3</v>
      </c>
      <c r="AK34" s="4">
        <f t="shared" si="21"/>
        <v>4.491239653782217E-5</v>
      </c>
      <c r="AL34" s="4">
        <f t="shared" si="21"/>
        <v>9.3728971922976106E-7</v>
      </c>
      <c r="AM34" s="4">
        <f t="shared" si="21"/>
        <v>1.6300473021699028E-8</v>
      </c>
      <c r="AN34" s="4">
        <f t="shared" si="21"/>
        <v>2.4298515854291215E-10</v>
      </c>
      <c r="AO34" s="4">
        <f t="shared" si="21"/>
        <v>3.1693289494619408E-12</v>
      </c>
      <c r="AP34" s="4">
        <f t="shared" si="21"/>
        <v>3.6745346005718724E-14</v>
      </c>
      <c r="AQ34" s="4">
        <f t="shared" si="21"/>
        <v>3.834244916469413E-16</v>
      </c>
      <c r="AR34" s="4">
        <f t="shared" si="21"/>
        <v>3.6371787978812086E-18</v>
      </c>
      <c r="AS34" s="4">
        <f t="shared" si="21"/>
        <v>3.16272088543829E-20</v>
      </c>
      <c r="AT34" s="4">
        <f t="shared" si="21"/>
        <v>2.5386039543192091E-22</v>
      </c>
      <c r="AU34" s="4">
        <f t="shared" si="21"/>
        <v>1.8921010676767503E-24</v>
      </c>
      <c r="AV34" s="4">
        <f t="shared" si="21"/>
        <v>1.3162259904762258E-26</v>
      </c>
      <c r="AW34" s="4">
        <f t="shared" si="21"/>
        <v>8.5839631840780752E-29</v>
      </c>
      <c r="AX34" s="4">
        <f t="shared" si="21"/>
        <v>5.2688552555032522E-31</v>
      </c>
      <c r="AY34" s="4">
        <f t="shared" si="21"/>
        <v>3.0543660378130663E-33</v>
      </c>
      <c r="AZ34" s="4">
        <f t="shared" si="17"/>
        <v>1.6774314318021924E-35</v>
      </c>
      <c r="BA34" s="4">
        <f t="shared" si="17"/>
        <v>8.7516925564468447E-38</v>
      </c>
    </row>
    <row r="35" spans="1:53">
      <c r="A35" s="1">
        <f t="shared" si="14"/>
        <v>41479</v>
      </c>
      <c r="B35">
        <f t="shared" si="15"/>
        <v>4</v>
      </c>
      <c r="C35">
        <f t="shared" si="4"/>
        <v>5.7069967380518741E-9</v>
      </c>
      <c r="D35" s="3">
        <f t="shared" si="5"/>
        <v>24699510</v>
      </c>
      <c r="E35" s="2">
        <v>49399020</v>
      </c>
      <c r="F35" s="2">
        <v>166</v>
      </c>
      <c r="G35" s="3">
        <f t="shared" si="6"/>
        <v>13187127.599999998</v>
      </c>
      <c r="H35" s="3">
        <f t="shared" si="7"/>
        <v>21130810.947999999</v>
      </c>
      <c r="I35" s="7">
        <f t="shared" si="8"/>
        <v>-1.0703869660431562</v>
      </c>
      <c r="J35" s="7">
        <f t="shared" si="9"/>
        <v>-1.0810028824643592</v>
      </c>
      <c r="K35" s="4">
        <f t="shared" si="18"/>
        <v>0.92750333298885079</v>
      </c>
      <c r="L35" s="4">
        <f t="shared" ref="L35:AA98" si="22">_xlfn.BINOM.DIST(L$4,$G35,$C35,FALSE)/(1-$K35)</f>
        <v>0.9628425044269544</v>
      </c>
      <c r="M35" s="4">
        <f t="shared" si="22"/>
        <v>3.6231226895569679E-2</v>
      </c>
      <c r="N35" s="4">
        <f t="shared" si="22"/>
        <v>9.0890718317795461E-4</v>
      </c>
      <c r="O35" s="4">
        <f t="shared" si="22"/>
        <v>1.7100832812705505E-5</v>
      </c>
      <c r="P35" s="4">
        <f t="shared" si="22"/>
        <v>2.573978651501421E-7</v>
      </c>
      <c r="Q35" s="4">
        <f t="shared" si="22"/>
        <v>3.2285784307196491E-9</v>
      </c>
      <c r="R35" s="4">
        <f t="shared" si="22"/>
        <v>3.4711303186321035E-11</v>
      </c>
      <c r="S35" s="4">
        <f t="shared" si="22"/>
        <v>3.2654160041561328E-13</v>
      </c>
      <c r="T35" s="4">
        <f t="shared" si="22"/>
        <v>2.7305715411427528E-15</v>
      </c>
      <c r="U35" s="4">
        <f t="shared" si="22"/>
        <v>2.0549964628599734E-17</v>
      </c>
      <c r="V35" s="4">
        <f t="shared" si="22"/>
        <v>1.4059694358353786E-19</v>
      </c>
      <c r="W35" s="4">
        <f t="shared" si="22"/>
        <v>8.8176343786227048E-22</v>
      </c>
      <c r="X35" s="4">
        <f t="shared" si="22"/>
        <v>5.1046521730777939E-24</v>
      </c>
      <c r="Y35" s="4">
        <f t="shared" si="22"/>
        <v>2.7440720271617444E-26</v>
      </c>
      <c r="Z35" s="4">
        <f t="shared" si="22"/>
        <v>1.3767706593267693E-28</v>
      </c>
      <c r="AA35" s="4">
        <f t="shared" si="22"/>
        <v>6.4758822126914679E-31</v>
      </c>
      <c r="AB35" s="4">
        <f t="shared" si="19"/>
        <v>2.8668654327148266E-33</v>
      </c>
      <c r="AC35" s="4">
        <f t="shared" si="19"/>
        <v>1.1986490864079661E-35</v>
      </c>
      <c r="AD35" s="4">
        <f t="shared" si="16"/>
        <v>4.747835686943736E-38</v>
      </c>
      <c r="AE35" s="4">
        <f t="shared" si="16"/>
        <v>1.7865816729529734E-40</v>
      </c>
      <c r="AF35" s="6"/>
      <c r="AG35" s="4">
        <f t="shared" si="20"/>
        <v>0.88639423744600543</v>
      </c>
      <c r="AH35" s="4">
        <f t="shared" ref="AH35:AW98" si="23">_xlfn.BINOM.DIST(AH$4,$H35,$C35,FALSE)/(1-$AG35)</f>
        <v>0.94091487563535792</v>
      </c>
      <c r="AI35" s="4">
        <f t="shared" si="23"/>
        <v>5.6734089608688046E-2</v>
      </c>
      <c r="AJ35" s="4">
        <f t="shared" si="23"/>
        <v>2.2805865898888051E-3</v>
      </c>
      <c r="AK35" s="4">
        <f t="shared" si="23"/>
        <v>6.8755949690701176E-5</v>
      </c>
      <c r="AL35" s="4">
        <f t="shared" si="23"/>
        <v>1.6583033207718287E-6</v>
      </c>
      <c r="AM35" s="4">
        <f t="shared" si="23"/>
        <v>3.3330082534836496E-8</v>
      </c>
      <c r="AN35" s="4">
        <f t="shared" si="23"/>
        <v>5.7419842590662982E-10</v>
      </c>
      <c r="AO35" s="4">
        <f t="shared" si="23"/>
        <v>8.655569314006199E-12</v>
      </c>
      <c r="AP35" s="4">
        <f t="shared" si="23"/>
        <v>1.1597829944632517E-13</v>
      </c>
      <c r="AQ35" s="4">
        <f t="shared" si="23"/>
        <v>1.3986218972014239E-15</v>
      </c>
      <c r="AR35" s="4">
        <f t="shared" si="23"/>
        <v>1.5333143653885473E-17</v>
      </c>
      <c r="AS35" s="4">
        <f t="shared" si="23"/>
        <v>1.5408966260551834E-19</v>
      </c>
      <c r="AT35" s="4">
        <f t="shared" si="23"/>
        <v>1.4293996687595579E-21</v>
      </c>
      <c r="AU35" s="4">
        <f t="shared" si="23"/>
        <v>1.2312582290226226E-23</v>
      </c>
      <c r="AV35" s="4">
        <f t="shared" si="23"/>
        <v>9.8987731381023434E-26</v>
      </c>
      <c r="AW35" s="4">
        <f t="shared" si="23"/>
        <v>7.4607906184532126E-28</v>
      </c>
      <c r="AX35" s="4">
        <f t="shared" si="21"/>
        <v>5.2924818047730976E-30</v>
      </c>
      <c r="AY35" s="4">
        <f t="shared" si="21"/>
        <v>3.5457677933477658E-32</v>
      </c>
      <c r="AZ35" s="4">
        <f t="shared" si="17"/>
        <v>2.2505055685473087E-34</v>
      </c>
      <c r="BA35" s="4">
        <f t="shared" si="17"/>
        <v>1.3569800960129427E-36</v>
      </c>
    </row>
    <row r="36" spans="1:53">
      <c r="A36" s="1">
        <f t="shared" si="14"/>
        <v>41482</v>
      </c>
      <c r="B36">
        <f t="shared" si="15"/>
        <v>3</v>
      </c>
      <c r="C36">
        <f t="shared" si="4"/>
        <v>5.7069967380518741E-9</v>
      </c>
      <c r="D36" s="3">
        <f t="shared" si="5"/>
        <v>31682657</v>
      </c>
      <c r="E36" s="2">
        <v>63365314</v>
      </c>
      <c r="F36" s="2">
        <v>196</v>
      </c>
      <c r="G36" s="3">
        <f t="shared" si="6"/>
        <v>18712593.599999994</v>
      </c>
      <c r="H36" s="3">
        <f t="shared" si="7"/>
        <v>25542048.927999999</v>
      </c>
      <c r="I36" s="7">
        <f t="shared" si="8"/>
        <v>-0.91111058858470773</v>
      </c>
      <c r="J36" s="7">
        <f t="shared" si="9"/>
        <v>-0.92184974156783261</v>
      </c>
      <c r="K36" s="4">
        <f t="shared" si="18"/>
        <v>0.89871194991503134</v>
      </c>
      <c r="L36" s="4">
        <f t="shared" si="22"/>
        <v>0.9475538585446851</v>
      </c>
      <c r="M36" s="4">
        <f t="shared" si="22"/>
        <v>5.0595918476248565E-2</v>
      </c>
      <c r="N36" s="4">
        <f t="shared" si="22"/>
        <v>1.801091520421847E-3</v>
      </c>
      <c r="O36" s="4">
        <f t="shared" si="22"/>
        <v>4.8085852415686151E-5</v>
      </c>
      <c r="P36" s="4">
        <f t="shared" si="22"/>
        <v>1.027043457929372E-6</v>
      </c>
      <c r="Q36" s="4">
        <f t="shared" si="22"/>
        <v>1.8280120435901502E-8</v>
      </c>
      <c r="R36" s="4">
        <f t="shared" si="22"/>
        <v>2.78883276385089E-10</v>
      </c>
      <c r="S36" s="4">
        <f t="shared" si="22"/>
        <v>3.7228361387553368E-12</v>
      </c>
      <c r="T36" s="4">
        <f t="shared" si="22"/>
        <v>4.4174620229076779E-14</v>
      </c>
      <c r="U36" s="4">
        <f t="shared" si="22"/>
        <v>4.7175250422858137E-16</v>
      </c>
      <c r="V36" s="4">
        <f t="shared" si="22"/>
        <v>4.5799727659080405E-18</v>
      </c>
      <c r="W36" s="4">
        <f t="shared" si="22"/>
        <v>4.0758950491730885E-20</v>
      </c>
      <c r="X36" s="4">
        <f t="shared" si="22"/>
        <v>3.3482737689368693E-22</v>
      </c>
      <c r="Y36" s="4">
        <f t="shared" si="22"/>
        <v>2.5540783849929722E-24</v>
      </c>
      <c r="Z36" s="4">
        <f t="shared" si="22"/>
        <v>1.8183782843649111E-26</v>
      </c>
      <c r="AA36" s="4">
        <f t="shared" si="22"/>
        <v>1.2136836572998356E-28</v>
      </c>
      <c r="AB36" s="4">
        <f t="shared" si="19"/>
        <v>7.6242619633690066E-31</v>
      </c>
      <c r="AC36" s="4">
        <f t="shared" si="19"/>
        <v>4.5234157805925198E-33</v>
      </c>
      <c r="AD36" s="4">
        <f t="shared" si="16"/>
        <v>2.5424597638809543E-35</v>
      </c>
      <c r="AE36" s="4">
        <f t="shared" si="16"/>
        <v>1.3575794351214868E-37</v>
      </c>
      <c r="AF36" s="6"/>
      <c r="AG36" s="4">
        <f t="shared" si="20"/>
        <v>0.86435787822159382</v>
      </c>
      <c r="AH36" s="4">
        <f t="shared" si="23"/>
        <v>0.92888588521274196</v>
      </c>
      <c r="AI36" s="4">
        <f t="shared" si="23"/>
        <v>6.7701095227297503E-2</v>
      </c>
      <c r="AJ36" s="4">
        <f t="shared" si="23"/>
        <v>3.2895595239373497E-3</v>
      </c>
      <c r="AK36" s="4">
        <f t="shared" si="23"/>
        <v>1.1987843108225033E-4</v>
      </c>
      <c r="AL36" s="4">
        <f t="shared" si="23"/>
        <v>3.4948965225366043E-6</v>
      </c>
      <c r="AM36" s="4">
        <f t="shared" si="23"/>
        <v>8.49075539469806E-8</v>
      </c>
      <c r="AN36" s="4">
        <f t="shared" si="23"/>
        <v>1.7681191634353792E-9</v>
      </c>
      <c r="AO36" s="4">
        <f t="shared" si="23"/>
        <v>3.2216975638063774E-11</v>
      </c>
      <c r="AP36" s="4">
        <f t="shared" si="23"/>
        <v>5.218016724421544E-13</v>
      </c>
      <c r="AQ36" s="4">
        <f t="shared" si="23"/>
        <v>7.6062160516273963E-15</v>
      </c>
      <c r="AR36" s="4">
        <f t="shared" si="23"/>
        <v>1.0079503628647223E-16</v>
      </c>
      <c r="AS36" s="4">
        <f t="shared" si="23"/>
        <v>1.2243936144461691E-18</v>
      </c>
      <c r="AT36" s="4">
        <f t="shared" si="23"/>
        <v>1.3729061267929665E-20</v>
      </c>
      <c r="AU36" s="4">
        <f t="shared" si="23"/>
        <v>1.4294729115804621E-22</v>
      </c>
      <c r="AV36" s="4">
        <f t="shared" si="23"/>
        <v>1.3891456277010176E-24</v>
      </c>
      <c r="AW36" s="4">
        <f t="shared" si="23"/>
        <v>1.2655837274289929E-26</v>
      </c>
      <c r="AX36" s="4">
        <f t="shared" si="21"/>
        <v>1.0851881237502599E-28</v>
      </c>
      <c r="AY36" s="4">
        <f t="shared" si="21"/>
        <v>8.788111968107844E-31</v>
      </c>
      <c r="AZ36" s="4">
        <f t="shared" si="17"/>
        <v>6.7422525788797683E-33</v>
      </c>
      <c r="BA36" s="4">
        <f t="shared" si="17"/>
        <v>4.9140327082216557E-35</v>
      </c>
    </row>
    <row r="37" spans="1:53">
      <c r="A37" s="1">
        <f t="shared" si="14"/>
        <v>41486</v>
      </c>
      <c r="B37">
        <f t="shared" si="15"/>
        <v>4</v>
      </c>
      <c r="C37">
        <f t="shared" si="4"/>
        <v>5.7069967380518741E-9</v>
      </c>
      <c r="D37" s="3">
        <f t="shared" si="5"/>
        <v>41007391</v>
      </c>
      <c r="E37" s="2">
        <v>82014782</v>
      </c>
      <c r="F37" s="2">
        <v>235</v>
      </c>
      <c r="G37" s="3">
        <f t="shared" si="6"/>
        <v>28987927.499999993</v>
      </c>
      <c r="H37" s="3">
        <f t="shared" si="7"/>
        <v>33249135.737500001</v>
      </c>
      <c r="I37" s="7">
        <f t="shared" si="8"/>
        <v>-0.71379292012848228</v>
      </c>
      <c r="J37" s="7">
        <f t="shared" si="9"/>
        <v>-0.72177524923112002</v>
      </c>
      <c r="K37" s="4">
        <f t="shared" si="18"/>
        <v>0.84752579356648838</v>
      </c>
      <c r="L37" s="4">
        <f t="shared" si="22"/>
        <v>0.91956266117274332</v>
      </c>
      <c r="M37" s="4">
        <f t="shared" si="22"/>
        <v>7.6063464675960021E-2</v>
      </c>
      <c r="N37" s="4">
        <f t="shared" si="22"/>
        <v>4.1944942621195865E-3</v>
      </c>
      <c r="O37" s="4">
        <f t="shared" si="22"/>
        <v>1.7347797904326663E-4</v>
      </c>
      <c r="P37" s="4">
        <f t="shared" si="22"/>
        <v>5.7398306053805156E-6</v>
      </c>
      <c r="Q37" s="4">
        <f t="shared" si="22"/>
        <v>1.5826050095631749E-7</v>
      </c>
      <c r="R37" s="4">
        <f t="shared" si="22"/>
        <v>3.7402376014528215E-9</v>
      </c>
      <c r="S37" s="4">
        <f t="shared" si="22"/>
        <v>7.734529244296926E-11</v>
      </c>
      <c r="T37" s="4">
        <f t="shared" si="22"/>
        <v>1.4217264472759206E-12</v>
      </c>
      <c r="U37" s="4">
        <f t="shared" si="22"/>
        <v>2.352018282664661E-14</v>
      </c>
      <c r="V37" s="4">
        <f t="shared" si="22"/>
        <v>3.5373061084548595E-16</v>
      </c>
      <c r="W37" s="4">
        <f t="shared" si="22"/>
        <v>4.8765874759693415E-18</v>
      </c>
      <c r="X37" s="4">
        <f t="shared" si="22"/>
        <v>6.2057928207595335E-20</v>
      </c>
      <c r="Y37" s="4">
        <f t="shared" si="22"/>
        <v>7.3332050352899182E-22</v>
      </c>
      <c r="Z37" s="4">
        <f t="shared" si="22"/>
        <v>8.0877393217118229E-24</v>
      </c>
      <c r="AA37" s="4">
        <f t="shared" si="22"/>
        <v>8.362415133202921E-26</v>
      </c>
      <c r="AB37" s="4">
        <f t="shared" si="19"/>
        <v>8.137806293290202E-28</v>
      </c>
      <c r="AC37" s="4">
        <f t="shared" si="19"/>
        <v>7.4792727989271896E-30</v>
      </c>
      <c r="AD37" s="4">
        <f t="shared" si="16"/>
        <v>6.5122383742252855E-32</v>
      </c>
      <c r="AE37" s="4">
        <f t="shared" si="16"/>
        <v>5.3867248733761302E-34</v>
      </c>
      <c r="AF37" s="6"/>
      <c r="AG37" s="4">
        <f t="shared" si="20"/>
        <v>0.82716366165275501</v>
      </c>
      <c r="AH37" s="4">
        <f t="shared" si="23"/>
        <v>0.90812235819782849</v>
      </c>
      <c r="AI37" s="4">
        <f t="shared" si="23"/>
        <v>8.6159334864466211E-2</v>
      </c>
      <c r="AJ37" s="4">
        <f t="shared" si="23"/>
        <v>5.4496553201282445E-3</v>
      </c>
      <c r="AK37" s="4">
        <f t="shared" si="23"/>
        <v>2.5852168771121664E-4</v>
      </c>
      <c r="AL37" s="4">
        <f t="shared" si="23"/>
        <v>9.8110367839413101E-6</v>
      </c>
      <c r="AM37" s="4">
        <f t="shared" si="23"/>
        <v>3.1027841652614391E-7</v>
      </c>
      <c r="AN37" s="4">
        <f t="shared" si="23"/>
        <v>8.410879792385966E-9</v>
      </c>
      <c r="AO37" s="4">
        <f t="shared" si="23"/>
        <v>1.9949835812959845E-10</v>
      </c>
      <c r="AP37" s="4">
        <f t="shared" si="23"/>
        <v>4.2061493559459627E-12</v>
      </c>
      <c r="AQ37" s="4">
        <f t="shared" si="23"/>
        <v>7.9812800638906465E-14</v>
      </c>
      <c r="AR37" s="4">
        <f t="shared" si="23"/>
        <v>1.3767900314019157E-15</v>
      </c>
      <c r="AS37" s="4">
        <f t="shared" si="23"/>
        <v>2.1770795643278298E-17</v>
      </c>
      <c r="AT37" s="4">
        <f t="shared" si="23"/>
        <v>3.1777429966767215E-19</v>
      </c>
      <c r="AU37" s="4">
        <f t="shared" si="23"/>
        <v>4.3070364075547339E-21</v>
      </c>
      <c r="AV37" s="4">
        <f t="shared" si="23"/>
        <v>5.4484764623751266E-23</v>
      </c>
      <c r="AW37" s="4">
        <f t="shared" si="23"/>
        <v>6.461641789269267E-25</v>
      </c>
      <c r="AX37" s="4">
        <f t="shared" si="21"/>
        <v>7.2124319126468805E-27</v>
      </c>
      <c r="AY37" s="4">
        <f t="shared" si="21"/>
        <v>7.6032098501932945E-29</v>
      </c>
      <c r="AZ37" s="4">
        <f t="shared" si="17"/>
        <v>7.5933098044878651E-31</v>
      </c>
      <c r="BA37" s="4">
        <f t="shared" si="17"/>
        <v>7.204251300359466E-33</v>
      </c>
    </row>
    <row r="38" spans="1:53">
      <c r="A38" s="1">
        <f t="shared" si="14"/>
        <v>41489</v>
      </c>
      <c r="B38">
        <f t="shared" si="15"/>
        <v>3</v>
      </c>
      <c r="C38">
        <f t="shared" si="4"/>
        <v>5.7069967380518741E-9</v>
      </c>
      <c r="D38" s="3">
        <f t="shared" si="5"/>
        <v>59090520</v>
      </c>
      <c r="E38" s="2">
        <v>118181040</v>
      </c>
      <c r="F38" s="2">
        <v>300</v>
      </c>
      <c r="G38" s="3">
        <f t="shared" si="6"/>
        <v>53881399.999999985</v>
      </c>
      <c r="H38" s="3">
        <f t="shared" si="7"/>
        <v>52301620</v>
      </c>
      <c r="I38" s="7">
        <f t="shared" si="8"/>
        <v>-0.41710264541267472</v>
      </c>
      <c r="J38" s="7">
        <f t="shared" si="9"/>
        <v>-0.41338777338079691</v>
      </c>
      <c r="K38" s="4">
        <f t="shared" si="18"/>
        <v>0.73528215490307547</v>
      </c>
      <c r="L38" s="4">
        <f t="shared" si="22"/>
        <v>0.85411686484326954</v>
      </c>
      <c r="M38" s="4">
        <f t="shared" si="22"/>
        <v>0.13132087981736626</v>
      </c>
      <c r="N38" s="4">
        <f t="shared" si="22"/>
        <v>1.3460432145987161E-2</v>
      </c>
      <c r="O38" s="4">
        <f t="shared" si="22"/>
        <v>1.0347739280650173E-3</v>
      </c>
      <c r="P38" s="4">
        <f t="shared" si="22"/>
        <v>6.3638792616318041E-5</v>
      </c>
      <c r="Q38" s="4">
        <f t="shared" si="22"/>
        <v>3.2614981081525654E-6</v>
      </c>
      <c r="R38" s="4">
        <f t="shared" si="22"/>
        <v>1.4327338864601243E-7</v>
      </c>
      <c r="S38" s="4">
        <f t="shared" si="22"/>
        <v>5.5070875341305762E-9</v>
      </c>
      <c r="T38" s="4">
        <f t="shared" si="22"/>
        <v>1.8815938974243663E-10</v>
      </c>
      <c r="U38" s="4">
        <f t="shared" si="22"/>
        <v>5.7859185212837186E-12</v>
      </c>
      <c r="V38" s="4">
        <f t="shared" si="22"/>
        <v>1.6174320254107509E-13</v>
      </c>
      <c r="W38" s="4">
        <f t="shared" si="22"/>
        <v>4.1446817944189966E-15</v>
      </c>
      <c r="X38" s="4">
        <f t="shared" si="22"/>
        <v>9.8037952973248563E-17</v>
      </c>
      <c r="Y38" s="4">
        <f t="shared" si="22"/>
        <v>2.1533398836672085E-18</v>
      </c>
      <c r="Z38" s="4">
        <f t="shared" si="22"/>
        <v>4.4143595407519469E-20</v>
      </c>
      <c r="AA38" s="4">
        <f t="shared" si="22"/>
        <v>8.4838716450898361E-22</v>
      </c>
      <c r="AB38" s="4">
        <f t="shared" si="19"/>
        <v>1.5345870507657337E-23</v>
      </c>
      <c r="AC38" s="4">
        <f t="shared" si="19"/>
        <v>2.6215936550741982E-25</v>
      </c>
      <c r="AD38" s="4">
        <f t="shared" si="16"/>
        <v>4.2428543305806509E-27</v>
      </c>
      <c r="AE38" s="4">
        <f t="shared" si="16"/>
        <v>6.5234068126856841E-29</v>
      </c>
      <c r="AF38" s="6"/>
      <c r="AG38" s="4">
        <f t="shared" si="20"/>
        <v>0.74194128061287523</v>
      </c>
      <c r="AH38" s="4">
        <f t="shared" si="23"/>
        <v>0.8581708635016535</v>
      </c>
      <c r="AI38" s="4">
        <f t="shared" si="23"/>
        <v>0.12807563835445299</v>
      </c>
      <c r="AJ38" s="4">
        <f t="shared" si="23"/>
        <v>1.2742892683273357E-2</v>
      </c>
      <c r="AK38" s="4">
        <f t="shared" si="23"/>
        <v>9.5089108818250138E-4</v>
      </c>
      <c r="AL38" s="4">
        <f t="shared" si="23"/>
        <v>5.6765374504563147E-5</v>
      </c>
      <c r="AM38" s="4">
        <f t="shared" si="23"/>
        <v>2.8239368674634246E-6</v>
      </c>
      <c r="AN38" s="4">
        <f t="shared" si="23"/>
        <v>1.2041474249117207E-7</v>
      </c>
      <c r="AO38" s="4">
        <f t="shared" si="23"/>
        <v>4.4927513559752527E-9</v>
      </c>
      <c r="AP38" s="4">
        <f t="shared" si="23"/>
        <v>1.4900216400674135E-10</v>
      </c>
      <c r="AQ38" s="4">
        <f t="shared" si="23"/>
        <v>4.4474929560044008E-12</v>
      </c>
      <c r="AR38" s="4">
        <f t="shared" si="23"/>
        <v>1.2068276962388315E-13</v>
      </c>
      <c r="AS38" s="4">
        <f t="shared" si="23"/>
        <v>3.0018341840122938E-15</v>
      </c>
      <c r="AT38" s="4">
        <f t="shared" si="23"/>
        <v>6.8923292344298682E-17</v>
      </c>
      <c r="AU38" s="4">
        <f t="shared" si="23"/>
        <v>1.4694697116150209E-18</v>
      </c>
      <c r="AV38" s="4">
        <f t="shared" si="23"/>
        <v>2.9240987248966327E-20</v>
      </c>
      <c r="AW38" s="4">
        <f t="shared" si="23"/>
        <v>5.4549992094150133E-22</v>
      </c>
      <c r="AX38" s="4">
        <f t="shared" si="21"/>
        <v>9.5778582552136993E-24</v>
      </c>
      <c r="AY38" s="4">
        <f t="shared" si="21"/>
        <v>1.5882487677636379E-25</v>
      </c>
      <c r="AZ38" s="4">
        <f t="shared" si="17"/>
        <v>2.4950976343129893E-27</v>
      </c>
      <c r="BA38" s="4">
        <f t="shared" si="17"/>
        <v>3.7237469352894948E-29</v>
      </c>
    </row>
    <row r="39" spans="1:53">
      <c r="A39" s="1">
        <f t="shared" si="14"/>
        <v>41493</v>
      </c>
      <c r="B39">
        <f t="shared" si="15"/>
        <v>4</v>
      </c>
      <c r="C39">
        <f t="shared" si="4"/>
        <v>5.7069967380518741E-9</v>
      </c>
      <c r="D39" s="3">
        <f t="shared" si="5"/>
        <v>135504655</v>
      </c>
      <c r="E39" s="2">
        <v>271009310</v>
      </c>
      <c r="F39" s="2">
        <v>425</v>
      </c>
      <c r="G39" s="3">
        <f t="shared" si="6"/>
        <v>129044587.49999997</v>
      </c>
      <c r="H39" s="3">
        <f t="shared" si="7"/>
        <v>118268415.3125</v>
      </c>
      <c r="I39" s="7">
        <f t="shared" si="8"/>
        <v>2.9023321460996954E-4</v>
      </c>
      <c r="J39" s="7">
        <f t="shared" si="9"/>
        <v>3.396008547123941E-2</v>
      </c>
      <c r="K39" s="4">
        <f t="shared" si="18"/>
        <v>0.47880730947624667</v>
      </c>
      <c r="L39" s="4">
        <f t="shared" si="22"/>
        <v>0.67656554070907404</v>
      </c>
      <c r="M39" s="4">
        <f t="shared" si="22"/>
        <v>0.2491307262391044</v>
      </c>
      <c r="N39" s="4">
        <f t="shared" si="22"/>
        <v>6.1158024897739506E-2</v>
      </c>
      <c r="O39" s="4">
        <f t="shared" si="22"/>
        <v>1.1260064254834725E-2</v>
      </c>
      <c r="P39" s="4">
        <f t="shared" si="22"/>
        <v>1.6585106697279456E-3</v>
      </c>
      <c r="Q39" s="4">
        <f t="shared" si="22"/>
        <v>2.0357030223760547E-4</v>
      </c>
      <c r="R39" s="4">
        <f t="shared" si="22"/>
        <v>2.1417253643822344E-5</v>
      </c>
      <c r="S39" s="4">
        <f t="shared" si="22"/>
        <v>1.971610799396592E-6</v>
      </c>
      <c r="T39" s="4">
        <f t="shared" si="22"/>
        <v>1.6133406287267313E-7</v>
      </c>
      <c r="U39" s="4">
        <f t="shared" si="22"/>
        <v>1.1881559831352005E-8</v>
      </c>
      <c r="V39" s="4">
        <f t="shared" si="22"/>
        <v>7.954779746410549E-10</v>
      </c>
      <c r="W39" s="4">
        <f t="shared" si="22"/>
        <v>4.8819608805504757E-11</v>
      </c>
      <c r="X39" s="4">
        <f t="shared" si="22"/>
        <v>2.7656570241349933E-12</v>
      </c>
      <c r="Y39" s="4">
        <f t="shared" si="22"/>
        <v>1.4548481314212339E-13</v>
      </c>
      <c r="Z39" s="4">
        <f t="shared" si="22"/>
        <v>7.1428868942123809E-15</v>
      </c>
      <c r="AA39" s="4">
        <f t="shared" si="22"/>
        <v>3.2877679605054197E-16</v>
      </c>
      <c r="AB39" s="4">
        <f t="shared" si="19"/>
        <v>1.4242938614004105E-17</v>
      </c>
      <c r="AC39" s="4">
        <f t="shared" si="19"/>
        <v>5.8273950271662025E-19</v>
      </c>
      <c r="AD39" s="4">
        <f t="shared" si="16"/>
        <v>2.2587502639073778E-20</v>
      </c>
      <c r="AE39" s="4">
        <f t="shared" si="16"/>
        <v>8.3173614570695374E-22</v>
      </c>
      <c r="AF39" s="6"/>
      <c r="AG39" s="4">
        <f t="shared" si="20"/>
        <v>0.50917808030460143</v>
      </c>
      <c r="AH39" s="4">
        <f t="shared" si="23"/>
        <v>0.70020007509405602</v>
      </c>
      <c r="AI39" s="4">
        <f t="shared" si="23"/>
        <v>0.23630263095591489</v>
      </c>
      <c r="AJ39" s="4">
        <f t="shared" si="23"/>
        <v>5.3164740489399238E-2</v>
      </c>
      <c r="AK39" s="4">
        <f t="shared" si="23"/>
        <v>8.9709843558625282E-3</v>
      </c>
      <c r="AL39" s="4">
        <f t="shared" si="23"/>
        <v>1.2110065263830818E-3</v>
      </c>
      <c r="AM39" s="4">
        <f t="shared" si="23"/>
        <v>1.3622964292132512E-4</v>
      </c>
      <c r="AN39" s="4">
        <f t="shared" si="23"/>
        <v>1.3135601347830008E-5</v>
      </c>
      <c r="AO39" s="4">
        <f t="shared" si="23"/>
        <v>1.1082464536269097E-6</v>
      </c>
      <c r="AP39" s="4">
        <f t="shared" si="23"/>
        <v>8.3113240392781944E-8</v>
      </c>
      <c r="AQ39" s="4">
        <f t="shared" si="23"/>
        <v>5.6097897564356317E-9</v>
      </c>
      <c r="AR39" s="4">
        <f t="shared" si="23"/>
        <v>3.4421537625928488E-10</v>
      </c>
      <c r="AS39" s="4">
        <f t="shared" si="23"/>
        <v>1.9360892941238353E-11</v>
      </c>
      <c r="AT39" s="4">
        <f t="shared" si="23"/>
        <v>1.0052136803762117E-12</v>
      </c>
      <c r="AU39" s="4">
        <f t="shared" si="23"/>
        <v>4.8462600026475038E-14</v>
      </c>
      <c r="AV39" s="4">
        <f t="shared" si="23"/>
        <v>2.1806793111053636E-15</v>
      </c>
      <c r="AW39" s="4">
        <f t="shared" si="23"/>
        <v>9.1991599225682953E-17</v>
      </c>
      <c r="AX39" s="4">
        <f t="shared" si="21"/>
        <v>3.6523769401255347E-18</v>
      </c>
      <c r="AY39" s="4">
        <f t="shared" si="21"/>
        <v>1.3695548428594261E-19</v>
      </c>
      <c r="AZ39" s="4">
        <f t="shared" si="17"/>
        <v>4.8652164250695099E-21</v>
      </c>
      <c r="BA39" s="4">
        <f t="shared" si="17"/>
        <v>1.6419068025450435E-22</v>
      </c>
    </row>
    <row r="40" spans="1:53">
      <c r="A40" s="1">
        <f t="shared" si="14"/>
        <v>41496</v>
      </c>
      <c r="B40">
        <f t="shared" si="15"/>
        <v>3</v>
      </c>
      <c r="C40">
        <f t="shared" si="4"/>
        <v>5.7069967380518741E-9</v>
      </c>
      <c r="D40" s="3">
        <f t="shared" si="5"/>
        <v>16223299</v>
      </c>
      <c r="E40" s="2">
        <v>32446598</v>
      </c>
      <c r="F40" s="2">
        <v>40</v>
      </c>
      <c r="G40" s="3">
        <f t="shared" si="6"/>
        <v>12566880</v>
      </c>
      <c r="H40" s="3">
        <f t="shared" si="7"/>
        <v>11712260.800000001</v>
      </c>
      <c r="I40" s="7">
        <f t="shared" si="8"/>
        <v>-1.7757965406063383</v>
      </c>
      <c r="J40" s="7">
        <f t="shared" si="9"/>
        <v>-1.7755203903906029</v>
      </c>
      <c r="K40" s="4">
        <f t="shared" si="18"/>
        <v>0.93079227828450484</v>
      </c>
      <c r="L40" s="4">
        <f t="shared" si="22"/>
        <v>0.96456903061884769</v>
      </c>
      <c r="M40" s="4">
        <f t="shared" si="22"/>
        <v>3.4589029645943133E-2</v>
      </c>
      <c r="N40" s="4">
        <f t="shared" si="22"/>
        <v>8.2689839618676608E-4</v>
      </c>
      <c r="O40" s="4">
        <f t="shared" si="22"/>
        <v>1.4826107660554173E-5</v>
      </c>
      <c r="P40" s="4">
        <f t="shared" si="22"/>
        <v>2.1266308110840829E-7</v>
      </c>
      <c r="Q40" s="4">
        <f t="shared" si="22"/>
        <v>2.542001329859814E-9</v>
      </c>
      <c r="R40" s="4">
        <f t="shared" si="22"/>
        <v>2.6044295900778435E-11</v>
      </c>
      <c r="S40" s="4">
        <f t="shared" si="22"/>
        <v>2.3348419457766845E-13</v>
      </c>
      <c r="T40" s="4">
        <f t="shared" si="22"/>
        <v>1.860586201542059E-15</v>
      </c>
      <c r="U40" s="4">
        <f t="shared" si="22"/>
        <v>1.334395533601551E-17</v>
      </c>
      <c r="V40" s="4">
        <f t="shared" si="22"/>
        <v>8.7001480644261722E-20</v>
      </c>
      <c r="W40" s="4">
        <f t="shared" si="22"/>
        <v>5.1997218500251735E-22</v>
      </c>
      <c r="X40" s="4">
        <f t="shared" si="22"/>
        <v>2.868609552490623E-24</v>
      </c>
      <c r="Y40" s="4">
        <f t="shared" si="22"/>
        <v>1.469528625256681E-26</v>
      </c>
      <c r="Z40" s="4">
        <f t="shared" si="22"/>
        <v>7.0262144701770978E-29</v>
      </c>
      <c r="AA40" s="4">
        <f t="shared" si="22"/>
        <v>3.1494592681825164E-31</v>
      </c>
      <c r="AB40" s="4">
        <f t="shared" si="19"/>
        <v>1.3286837285927827E-33</v>
      </c>
      <c r="AC40" s="4">
        <f t="shared" si="19"/>
        <v>5.2939961217553917E-36</v>
      </c>
      <c r="AD40" s="4">
        <f t="shared" si="16"/>
        <v>1.9983174953705515E-38</v>
      </c>
      <c r="AE40" s="4">
        <f t="shared" si="16"/>
        <v>7.1658701339527806E-41</v>
      </c>
      <c r="AF40" s="6"/>
      <c r="AG40" s="4">
        <f t="shared" si="20"/>
        <v>0.9353431330421329</v>
      </c>
      <c r="AH40" s="4">
        <f t="shared" si="23"/>
        <v>0.96695137931917197</v>
      </c>
      <c r="AI40" s="4">
        <f t="shared" si="23"/>
        <v>3.2316397096560139E-2</v>
      </c>
      <c r="AJ40" s="4">
        <f t="shared" si="23"/>
        <v>7.2002891732479376E-4</v>
      </c>
      <c r="AK40" s="4">
        <f t="shared" si="23"/>
        <v>1.2032009539227621E-5</v>
      </c>
      <c r="AL40" s="4">
        <f t="shared" si="23"/>
        <v>1.6084825229458887E-7</v>
      </c>
      <c r="AM40" s="4">
        <f t="shared" si="23"/>
        <v>1.7918978242226629E-9</v>
      </c>
      <c r="AN40" s="4">
        <f t="shared" si="23"/>
        <v>1.7110524054283438E-11</v>
      </c>
      <c r="AO40" s="4">
        <f t="shared" si="23"/>
        <v>1.42962257055326E-13</v>
      </c>
      <c r="AP40" s="4">
        <f t="shared" si="23"/>
        <v>1.061761372772547E-15</v>
      </c>
      <c r="AQ40" s="4">
        <f t="shared" si="23"/>
        <v>7.0970018640686448E-18</v>
      </c>
      <c r="AR40" s="4">
        <f t="shared" si="23"/>
        <v>4.3125107914412942E-20</v>
      </c>
      <c r="AS40" s="4">
        <f t="shared" si="23"/>
        <v>2.4021320204503172E-22</v>
      </c>
      <c r="AT40" s="4">
        <f t="shared" si="23"/>
        <v>1.2350979664077719E-24</v>
      </c>
      <c r="AU40" s="4">
        <f t="shared" si="23"/>
        <v>5.8968654761980735E-27</v>
      </c>
      <c r="AV40" s="4">
        <f t="shared" si="23"/>
        <v>2.6277120568389184E-29</v>
      </c>
      <c r="AW40" s="4">
        <f t="shared" si="23"/>
        <v>1.0977553602393415E-31</v>
      </c>
      <c r="AX40" s="4">
        <f t="shared" si="21"/>
        <v>4.3162280546401674E-34</v>
      </c>
      <c r="AY40" s="4">
        <f t="shared" si="21"/>
        <v>1.602800906107085E-36</v>
      </c>
      <c r="AZ40" s="4">
        <f t="shared" si="17"/>
        <v>5.6386305808055328E-39</v>
      </c>
      <c r="BA40" s="4">
        <f t="shared" si="17"/>
        <v>1.8844788764150276E-41</v>
      </c>
    </row>
    <row r="41" spans="1:53">
      <c r="A41" s="1">
        <f t="shared" si="14"/>
        <v>41500</v>
      </c>
      <c r="B41">
        <f t="shared" si="15"/>
        <v>4</v>
      </c>
      <c r="C41">
        <f t="shared" si="4"/>
        <v>5.7069967380518741E-9</v>
      </c>
      <c r="D41" s="3">
        <f t="shared" si="5"/>
        <v>15689898</v>
      </c>
      <c r="E41" s="2">
        <v>31379796</v>
      </c>
      <c r="F41" s="2">
        <v>50</v>
      </c>
      <c r="G41" s="3">
        <f t="shared" si="6"/>
        <v>11283150</v>
      </c>
      <c r="H41" s="3">
        <f t="shared" si="7"/>
        <v>12156357.5</v>
      </c>
      <c r="I41" s="7">
        <f t="shared" si="8"/>
        <v>-1.7192270923995994</v>
      </c>
      <c r="J41" s="7">
        <f t="shared" si="9"/>
        <v>-1.7195798870161125</v>
      </c>
      <c r="K41" s="4">
        <f t="shared" si="18"/>
        <v>0.93763652935508079</v>
      </c>
      <c r="L41" s="4">
        <f t="shared" si="22"/>
        <v>0.96814906580690685</v>
      </c>
      <c r="M41" s="4">
        <f t="shared" si="22"/>
        <v>3.1170960523653646E-2</v>
      </c>
      <c r="N41" s="4">
        <f t="shared" si="22"/>
        <v>6.6906273573626033E-4</v>
      </c>
      <c r="O41" s="4">
        <f t="shared" si="22"/>
        <v>1.0770719697683907E-5</v>
      </c>
      <c r="P41" s="4">
        <f t="shared" si="22"/>
        <v>1.3871152742871197E-7</v>
      </c>
      <c r="Q41" s="4">
        <f t="shared" si="22"/>
        <v>1.4886722735642617E-9</v>
      </c>
      <c r="R41" s="4">
        <f t="shared" si="22"/>
        <v>1.369426782586175E-11</v>
      </c>
      <c r="S41" s="4">
        <f t="shared" si="22"/>
        <v>1.1022663499985657E-13</v>
      </c>
      <c r="T41" s="4">
        <f t="shared" si="22"/>
        <v>7.8864530220944652E-16</v>
      </c>
      <c r="U41" s="4">
        <f t="shared" si="22"/>
        <v>5.078311805647498E-18</v>
      </c>
      <c r="V41" s="4">
        <f t="shared" si="22"/>
        <v>2.9727903414631721E-20</v>
      </c>
      <c r="W41" s="4">
        <f t="shared" si="22"/>
        <v>1.5952200531392598E-22</v>
      </c>
      <c r="X41" s="4">
        <f t="shared" si="22"/>
        <v>7.9015951607521128E-25</v>
      </c>
      <c r="Y41" s="4">
        <f t="shared" si="22"/>
        <v>3.6343288974223483E-27</v>
      </c>
      <c r="Z41" s="4">
        <f t="shared" si="22"/>
        <v>1.5601645940612794E-29</v>
      </c>
      <c r="AA41" s="4">
        <f t="shared" si="22"/>
        <v>6.2789618804138486E-32</v>
      </c>
      <c r="AB41" s="4">
        <f t="shared" si="19"/>
        <v>2.3783529115914718E-34</v>
      </c>
      <c r="AC41" s="4">
        <f t="shared" si="19"/>
        <v>8.5082673284515579E-37</v>
      </c>
      <c r="AD41" s="4">
        <f t="shared" si="16"/>
        <v>2.8835323076067034E-39</v>
      </c>
      <c r="AE41" s="4">
        <f t="shared" si="16"/>
        <v>9.2839348313297677E-42</v>
      </c>
      <c r="AF41" s="6"/>
      <c r="AG41" s="4">
        <f t="shared" si="20"/>
        <v>0.93297554470293154</v>
      </c>
      <c r="AH41" s="4">
        <f t="shared" si="23"/>
        <v>0.96571291474692955</v>
      </c>
      <c r="AI41" s="4">
        <f t="shared" si="23"/>
        <v>3.3498786927789841E-2</v>
      </c>
      <c r="AJ41" s="4">
        <f t="shared" si="23"/>
        <v>7.7467372631216907E-4</v>
      </c>
      <c r="AK41" s="4">
        <f t="shared" si="23"/>
        <v>1.3435993984616881E-5</v>
      </c>
      <c r="AL41" s="4">
        <f t="shared" si="23"/>
        <v>1.8642782205997162E-7</v>
      </c>
      <c r="AM41" s="4">
        <f t="shared" si="23"/>
        <v>2.1556108923283639E-9</v>
      </c>
      <c r="AN41" s="4">
        <f t="shared" si="23"/>
        <v>2.1364030412288163E-11</v>
      </c>
      <c r="AO41" s="4">
        <f t="shared" si="23"/>
        <v>1.8526953987551044E-13</v>
      </c>
      <c r="AP41" s="4">
        <f t="shared" si="23"/>
        <v>1.4281449882365222E-15</v>
      </c>
      <c r="AQ41" s="4">
        <f t="shared" si="23"/>
        <v>9.9079327714291939E-18</v>
      </c>
      <c r="AR41" s="4">
        <f t="shared" si="23"/>
        <v>6.2488641200725642E-20</v>
      </c>
      <c r="AS41" s="4">
        <f t="shared" si="23"/>
        <v>3.6126884830366463E-22</v>
      </c>
      <c r="AT41" s="4">
        <f t="shared" si="23"/>
        <v>1.9279590536836512E-24</v>
      </c>
      <c r="AU41" s="4">
        <f t="shared" si="23"/>
        <v>9.5538931180148451E-27</v>
      </c>
      <c r="AV41" s="4">
        <f t="shared" si="23"/>
        <v>4.4187526506665448E-29</v>
      </c>
      <c r="AW41" s="4">
        <f t="shared" si="23"/>
        <v>1.9159767980573049E-31</v>
      </c>
      <c r="AX41" s="4">
        <f t="shared" si="21"/>
        <v>7.8190110173458167E-34</v>
      </c>
      <c r="AY41" s="4">
        <f t="shared" si="21"/>
        <v>3.0136289909274746E-36</v>
      </c>
      <c r="AZ41" s="4">
        <f t="shared" si="17"/>
        <v>1.1003899456611327E-38</v>
      </c>
      <c r="BA41" s="4">
        <f t="shared" si="17"/>
        <v>3.8170426410244804E-41</v>
      </c>
    </row>
    <row r="42" spans="1:53">
      <c r="A42" s="1">
        <f t="shared" si="14"/>
        <v>41503</v>
      </c>
      <c r="B42">
        <f t="shared" si="15"/>
        <v>3</v>
      </c>
      <c r="C42">
        <f t="shared" si="4"/>
        <v>5.7069967380518741E-9</v>
      </c>
      <c r="D42" s="3">
        <f t="shared" si="5"/>
        <v>18074850</v>
      </c>
      <c r="E42" s="2">
        <v>36149700</v>
      </c>
      <c r="F42" s="2">
        <v>60</v>
      </c>
      <c r="G42" s="3">
        <f t="shared" si="6"/>
        <v>10229240</v>
      </c>
      <c r="H42" s="3">
        <f t="shared" si="7"/>
        <v>12623456.800000001</v>
      </c>
      <c r="I42" s="7">
        <f t="shared" si="8"/>
        <v>-1.6625612182744247</v>
      </c>
      <c r="J42" s="7">
        <f t="shared" si="9"/>
        <v>-1.6637222243011942</v>
      </c>
      <c r="K42" s="4">
        <f t="shared" si="18"/>
        <v>0.9432930892651874</v>
      </c>
      <c r="L42" s="4">
        <f t="shared" si="22"/>
        <v>0.97109486847167426</v>
      </c>
      <c r="M42" s="4">
        <f t="shared" si="22"/>
        <v>2.8345401704260819E-2</v>
      </c>
      <c r="N42" s="4">
        <f t="shared" si="22"/>
        <v>5.5158477667227037E-4</v>
      </c>
      <c r="O42" s="4">
        <f t="shared" si="22"/>
        <v>8.0501347084835621E-6</v>
      </c>
      <c r="P42" s="4">
        <f t="shared" si="22"/>
        <v>9.3990501885074773E-8</v>
      </c>
      <c r="Q42" s="4">
        <f t="shared" si="22"/>
        <v>9.1449956024486459E-10</v>
      </c>
      <c r="R42" s="4">
        <f t="shared" si="22"/>
        <v>7.6266918813973902E-12</v>
      </c>
      <c r="S42" s="4">
        <f t="shared" si="22"/>
        <v>5.5654067709902619E-14</v>
      </c>
      <c r="T42" s="4">
        <f t="shared" si="22"/>
        <v>3.6099821789977728E-16</v>
      </c>
      <c r="U42" s="4">
        <f t="shared" si="22"/>
        <v>2.1074421934359978E-18</v>
      </c>
      <c r="V42" s="4">
        <f t="shared" si="22"/>
        <v>1.1184422285150869E-20</v>
      </c>
      <c r="W42" s="4">
        <f t="shared" si="22"/>
        <v>5.4410515194963008E-23</v>
      </c>
      <c r="X42" s="4">
        <f t="shared" si="22"/>
        <v>2.4433741300473893E-25</v>
      </c>
      <c r="Y42" s="4">
        <f t="shared" si="22"/>
        <v>1.0188549945161787E-27</v>
      </c>
      <c r="Z42" s="4">
        <f t="shared" si="22"/>
        <v>3.9652586419914971E-30</v>
      </c>
      <c r="AA42" s="4">
        <f t="shared" si="22"/>
        <v>1.4467779988402288E-32</v>
      </c>
      <c r="AB42" s="4">
        <f t="shared" si="19"/>
        <v>4.9682482719184212E-35</v>
      </c>
      <c r="AC42" s="4">
        <f t="shared" si="19"/>
        <v>1.6113172568013923E-37</v>
      </c>
      <c r="AD42" s="4">
        <f t="shared" si="16"/>
        <v>4.9508262862666355E-40</v>
      </c>
      <c r="AE42" s="4">
        <f t="shared" si="16"/>
        <v>1.4450999327615731E-42</v>
      </c>
      <c r="AF42" s="6"/>
      <c r="AG42" s="4">
        <f t="shared" si="20"/>
        <v>0.93049179347219468</v>
      </c>
      <c r="AH42" s="4">
        <f t="shared" si="23"/>
        <v>0.96441145855050237</v>
      </c>
      <c r="AI42" s="4">
        <f t="shared" si="23"/>
        <v>3.4739073306928867E-2</v>
      </c>
      <c r="AJ42" s="4">
        <f t="shared" si="23"/>
        <v>8.3422423622514356E-4</v>
      </c>
      <c r="AK42" s="4">
        <f t="shared" si="23"/>
        <v>1.5024796754653809E-5</v>
      </c>
      <c r="AL42" s="4">
        <f t="shared" si="23"/>
        <v>2.1648328095304617E-7</v>
      </c>
      <c r="AM42" s="4">
        <f t="shared" si="23"/>
        <v>2.5993145412069166E-9</v>
      </c>
      <c r="AN42" s="4">
        <f t="shared" si="23"/>
        <v>2.6751398283466072E-11</v>
      </c>
      <c r="AO42" s="4">
        <f t="shared" si="23"/>
        <v>2.4090297146573403E-13</v>
      </c>
      <c r="AP42" s="4">
        <f t="shared" si="23"/>
        <v>1.9283473691517205E-15</v>
      </c>
      <c r="AQ42" s="4">
        <f t="shared" si="23"/>
        <v>1.3892194575373137E-17</v>
      </c>
      <c r="AR42" s="4">
        <f t="shared" si="23"/>
        <v>9.0983727554354583E-20</v>
      </c>
      <c r="AS42" s="4">
        <f t="shared" si="23"/>
        <v>5.4622050394951431E-22</v>
      </c>
      <c r="AT42" s="4">
        <f t="shared" si="23"/>
        <v>3.0269840382321585E-24</v>
      </c>
      <c r="AU42" s="4">
        <f t="shared" si="23"/>
        <v>1.5576416285448218E-26</v>
      </c>
      <c r="AV42" s="4">
        <f t="shared" si="23"/>
        <v>7.4810352663051159E-29</v>
      </c>
      <c r="AW42" s="4">
        <f t="shared" si="23"/>
        <v>3.3684266969251944E-31</v>
      </c>
      <c r="AX42" s="4">
        <f t="shared" si="21"/>
        <v>1.4274586160975852E-33</v>
      </c>
      <c r="AY42" s="4">
        <f t="shared" si="21"/>
        <v>5.7131593015652286E-36</v>
      </c>
      <c r="AZ42" s="4">
        <f t="shared" si="17"/>
        <v>2.1662471830532614E-38</v>
      </c>
      <c r="BA42" s="4">
        <f t="shared" si="17"/>
        <v>7.8030296841332048E-41</v>
      </c>
    </row>
    <row r="43" spans="1:53">
      <c r="A43" s="1">
        <f t="shared" si="14"/>
        <v>41507</v>
      </c>
      <c r="B43">
        <f t="shared" si="15"/>
        <v>4</v>
      </c>
      <c r="C43">
        <f t="shared" si="4"/>
        <v>5.7069967380518741E-9</v>
      </c>
      <c r="D43" s="3">
        <f t="shared" si="5"/>
        <v>17137314</v>
      </c>
      <c r="E43" s="2">
        <v>34274628</v>
      </c>
      <c r="F43" s="2">
        <v>70</v>
      </c>
      <c r="G43" s="3">
        <f t="shared" si="6"/>
        <v>9405150</v>
      </c>
      <c r="H43" s="3">
        <f t="shared" si="7"/>
        <v>13121853.699999999</v>
      </c>
      <c r="I43" s="7">
        <f t="shared" si="8"/>
        <v>-1.605854698420029</v>
      </c>
      <c r="J43" s="7">
        <f t="shared" si="9"/>
        <v>-1.6079576184152089</v>
      </c>
      <c r="K43" s="4">
        <f t="shared" si="18"/>
        <v>0.94773991984302752</v>
      </c>
      <c r="L43" s="4">
        <f t="shared" si="22"/>
        <v>0.97340249622628994</v>
      </c>
      <c r="M43" s="4">
        <f t="shared" si="22"/>
        <v>2.6123764916670504E-2</v>
      </c>
      <c r="N43" s="4">
        <f t="shared" si="22"/>
        <v>4.673989937398441E-4</v>
      </c>
      <c r="O43" s="4">
        <f t="shared" si="22"/>
        <v>6.2719270217550127E-6</v>
      </c>
      <c r="P43" s="4">
        <f t="shared" si="22"/>
        <v>6.7329309494596596E-8</v>
      </c>
      <c r="Q43" s="4">
        <f t="shared" si="22"/>
        <v>6.0231826402791355E-10</v>
      </c>
      <c r="R43" s="4">
        <f t="shared" si="22"/>
        <v>4.6185012822782242E-12</v>
      </c>
      <c r="S43" s="4">
        <f t="shared" si="22"/>
        <v>3.0987326738724286E-14</v>
      </c>
      <c r="T43" s="4">
        <f t="shared" si="22"/>
        <v>1.8480536965574552E-16</v>
      </c>
      <c r="U43" s="4">
        <f t="shared" si="22"/>
        <v>9.9194484181309929E-19</v>
      </c>
      <c r="V43" s="4">
        <f t="shared" si="22"/>
        <v>4.8402492869990806E-21</v>
      </c>
      <c r="W43" s="4">
        <f t="shared" si="22"/>
        <v>2.1650071195106798E-23</v>
      </c>
      <c r="X43" s="4">
        <f t="shared" si="22"/>
        <v>8.9389966722139955E-26</v>
      </c>
      <c r="Y43" s="4">
        <f t="shared" si="22"/>
        <v>3.4271529962959134E-28</v>
      </c>
      <c r="Z43" s="4">
        <f t="shared" si="22"/>
        <v>1.2263514261270533E-30</v>
      </c>
      <c r="AA43" s="4">
        <f t="shared" si="22"/>
        <v>4.1140315538964552E-33</v>
      </c>
      <c r="AB43" s="4">
        <f t="shared" si="19"/>
        <v>1.2989466413310666E-35</v>
      </c>
      <c r="AC43" s="4">
        <f t="shared" si="19"/>
        <v>3.8733913145631649E-38</v>
      </c>
      <c r="AD43" s="4">
        <f t="shared" si="16"/>
        <v>1.094234227774364E-40</v>
      </c>
      <c r="AE43" s="4">
        <f t="shared" si="16"/>
        <v>2.9366539671630704E-43</v>
      </c>
      <c r="AF43" s="6"/>
      <c r="AG43" s="4">
        <f t="shared" si="20"/>
        <v>0.92784890950772603</v>
      </c>
      <c r="AH43" s="4">
        <f t="shared" si="23"/>
        <v>0.96302410356523294</v>
      </c>
      <c r="AI43" s="4">
        <f t="shared" si="23"/>
        <v>3.6058688219215096E-2</v>
      </c>
      <c r="AJ43" s="4">
        <f t="shared" si="23"/>
        <v>9.0010131777465148E-4</v>
      </c>
      <c r="AK43" s="4">
        <f t="shared" si="23"/>
        <v>1.6851326834005591E-5</v>
      </c>
      <c r="AL43" s="4">
        <f t="shared" si="23"/>
        <v>2.5238687140487474E-7</v>
      </c>
      <c r="AM43" s="4">
        <f t="shared" si="23"/>
        <v>3.1500550189399551E-9</v>
      </c>
      <c r="AN43" s="4">
        <f t="shared" si="23"/>
        <v>3.3699440899396211E-11</v>
      </c>
      <c r="AO43" s="4">
        <f t="shared" si="23"/>
        <v>3.1545344307079884E-13</v>
      </c>
      <c r="AP43" s="4">
        <f t="shared" si="23"/>
        <v>2.6247944115074684E-15</v>
      </c>
      <c r="AQ43" s="4">
        <f t="shared" si="23"/>
        <v>1.9656119773216459E-17</v>
      </c>
      <c r="AR43" s="4">
        <f t="shared" si="23"/>
        <v>1.3381585357379887E-19</v>
      </c>
      <c r="AS43" s="4">
        <f t="shared" si="23"/>
        <v>8.3508129022921436E-22</v>
      </c>
      <c r="AT43" s="4">
        <f t="shared" si="23"/>
        <v>4.8104731955022479E-24</v>
      </c>
      <c r="AU43" s="4">
        <f t="shared" si="23"/>
        <v>2.5731323690487481E-26</v>
      </c>
      <c r="AV43" s="4">
        <f t="shared" si="23"/>
        <v>1.284615626637445E-28</v>
      </c>
      <c r="AW43" s="4">
        <f t="shared" si="23"/>
        <v>6.0125059135918134E-31</v>
      </c>
      <c r="AX43" s="4">
        <f t="shared" si="21"/>
        <v>2.6485541745055053E-33</v>
      </c>
      <c r="AY43" s="4">
        <f t="shared" si="21"/>
        <v>1.1018908780917018E-35</v>
      </c>
      <c r="AZ43" s="4">
        <f t="shared" si="17"/>
        <v>4.3429735670446412E-38</v>
      </c>
      <c r="BA43" s="4">
        <f t="shared" si="17"/>
        <v>1.6261453311366383E-40</v>
      </c>
    </row>
    <row r="44" spans="1:53">
      <c r="A44" s="1">
        <f t="shared" si="14"/>
        <v>41510</v>
      </c>
      <c r="B44">
        <f t="shared" si="15"/>
        <v>3</v>
      </c>
      <c r="C44">
        <f t="shared" si="4"/>
        <v>5.7069967380518741E-9</v>
      </c>
      <c r="D44" s="3">
        <f t="shared" si="5"/>
        <v>20251884</v>
      </c>
      <c r="E44" s="2">
        <v>40503768</v>
      </c>
      <c r="F44" s="2">
        <v>92</v>
      </c>
      <c r="G44" s="3">
        <f t="shared" si="6"/>
        <v>8401118.3999999985</v>
      </c>
      <c r="H44" s="3">
        <f t="shared" si="7"/>
        <v>14369372.192</v>
      </c>
      <c r="I44" s="7">
        <f t="shared" si="8"/>
        <v>-1.4812326614026465</v>
      </c>
      <c r="J44" s="7">
        <f t="shared" si="9"/>
        <v>-1.4856704389665605</v>
      </c>
      <c r="K44" s="4">
        <f t="shared" si="18"/>
        <v>0.95318606488858992</v>
      </c>
      <c r="L44" s="4">
        <f t="shared" si="22"/>
        <v>0.97621898034343213</v>
      </c>
      <c r="M44" s="4">
        <f t="shared" si="22"/>
        <v>2.3402481545686516E-2</v>
      </c>
      <c r="N44" s="4">
        <f t="shared" si="22"/>
        <v>3.7401176602996352E-4</v>
      </c>
      <c r="O44" s="4">
        <f t="shared" si="22"/>
        <v>4.4830112633043211E-6</v>
      </c>
      <c r="P44" s="4">
        <f t="shared" si="22"/>
        <v>4.2987711981391191E-8</v>
      </c>
      <c r="Q44" s="4">
        <f t="shared" si="22"/>
        <v>3.4350853568695682E-10</v>
      </c>
      <c r="R44" s="4">
        <f t="shared" si="22"/>
        <v>2.3527939484928212E-12</v>
      </c>
      <c r="S44" s="4">
        <f t="shared" si="22"/>
        <v>1.4100621567720231E-14</v>
      </c>
      <c r="T44" s="4">
        <f t="shared" si="22"/>
        <v>7.5117313205572026E-17</v>
      </c>
      <c r="U44" s="4">
        <f t="shared" si="22"/>
        <v>3.6015072385472706E-19</v>
      </c>
      <c r="V44" s="4">
        <f t="shared" si="22"/>
        <v>1.5697691919045555E-21</v>
      </c>
      <c r="W44" s="4">
        <f t="shared" si="22"/>
        <v>6.271893833270699E-24</v>
      </c>
      <c r="X44" s="4">
        <f t="shared" si="22"/>
        <v>2.3131267828140488E-26</v>
      </c>
      <c r="Y44" s="4">
        <f t="shared" si="22"/>
        <v>7.9216461843652038E-29</v>
      </c>
      <c r="Z44" s="4">
        <f t="shared" si="22"/>
        <v>2.5320260515977576E-31</v>
      </c>
      <c r="AA44" s="4">
        <f t="shared" si="22"/>
        <v>7.5873850273980532E-34</v>
      </c>
      <c r="AB44" s="4">
        <f t="shared" si="19"/>
        <v>2.1398685025442485E-36</v>
      </c>
      <c r="AC44" s="4">
        <f t="shared" si="19"/>
        <v>5.6997842099527626E-39</v>
      </c>
      <c r="AD44" s="4">
        <f t="shared" si="16"/>
        <v>1.438297064117846E-41</v>
      </c>
      <c r="AE44" s="4">
        <f t="shared" si="16"/>
        <v>3.4479608632490857E-44</v>
      </c>
      <c r="AF44" s="6"/>
      <c r="AG44" s="4">
        <f t="shared" si="20"/>
        <v>0.92126646851605121</v>
      </c>
      <c r="AH44" s="4">
        <f t="shared" si="23"/>
        <v>0.95955737503323613</v>
      </c>
      <c r="AI44" s="4">
        <f t="shared" si="23"/>
        <v>3.9344708927266998E-2</v>
      </c>
      <c r="AJ44" s="4">
        <f t="shared" si="23"/>
        <v>1.0755000538925092E-3</v>
      </c>
      <c r="AK44" s="4">
        <f t="shared" si="23"/>
        <v>2.204934888888307E-5</v>
      </c>
      <c r="AL44" s="4">
        <f t="shared" si="23"/>
        <v>3.6163550216854975E-7</v>
      </c>
      <c r="AM44" s="4">
        <f t="shared" si="23"/>
        <v>4.9427093435744072E-9</v>
      </c>
      <c r="AN44" s="4">
        <f t="shared" si="23"/>
        <v>5.7904493356409389E-11</v>
      </c>
      <c r="AO44" s="4">
        <f t="shared" si="23"/>
        <v>5.9356390370135715E-13</v>
      </c>
      <c r="AP44" s="4">
        <f t="shared" si="23"/>
        <v>5.4084167119034246E-15</v>
      </c>
      <c r="AQ44" s="4">
        <f t="shared" si="23"/>
        <v>4.4352212458322387E-17</v>
      </c>
      <c r="AR44" s="4">
        <f t="shared" si="23"/>
        <v>3.3064938289475591E-19</v>
      </c>
      <c r="AS44" s="4">
        <f t="shared" si="23"/>
        <v>2.259599931518505E-21</v>
      </c>
      <c r="AT44" s="4">
        <f t="shared" si="23"/>
        <v>1.4253885073046174E-23</v>
      </c>
      <c r="AU44" s="4">
        <f t="shared" si="23"/>
        <v>8.3493033280851062E-26</v>
      </c>
      <c r="AV44" s="4">
        <f t="shared" si="23"/>
        <v>4.5646130954512048E-28</v>
      </c>
      <c r="AW44" s="4">
        <f t="shared" si="23"/>
        <v>2.3395317896318139E-30</v>
      </c>
      <c r="AX44" s="4">
        <f t="shared" si="21"/>
        <v>1.1285607987996099E-32</v>
      </c>
      <c r="AY44" s="4">
        <f t="shared" si="21"/>
        <v>5.1415889878095231E-35</v>
      </c>
      <c r="AZ44" s="4">
        <f t="shared" si="17"/>
        <v>2.219160055993812E-37</v>
      </c>
      <c r="BA44" s="4">
        <f t="shared" si="17"/>
        <v>9.0992054633703302E-40</v>
      </c>
    </row>
    <row r="45" spans="1:53">
      <c r="A45" s="1">
        <f t="shared" si="14"/>
        <v>41514</v>
      </c>
      <c r="B45">
        <f t="shared" si="15"/>
        <v>4</v>
      </c>
      <c r="C45">
        <f t="shared" si="4"/>
        <v>5.7069967380518741E-9</v>
      </c>
      <c r="D45" s="3">
        <f t="shared" si="5"/>
        <v>21578885</v>
      </c>
      <c r="E45" s="2">
        <v>43157770</v>
      </c>
      <c r="F45" s="2">
        <v>116</v>
      </c>
      <c r="G45" s="3">
        <f t="shared" si="6"/>
        <v>8574417.5999999996</v>
      </c>
      <c r="H45" s="3">
        <f t="shared" si="7"/>
        <v>16052639.648</v>
      </c>
      <c r="I45" s="7">
        <f t="shared" si="8"/>
        <v>-1.3460648395966528</v>
      </c>
      <c r="J45" s="7">
        <f t="shared" si="9"/>
        <v>-1.3530715672497298</v>
      </c>
      <c r="K45" s="4">
        <f t="shared" si="18"/>
        <v>0.95224381385565926</v>
      </c>
      <c r="L45" s="4">
        <f t="shared" si="22"/>
        <v>0.97573245590902313</v>
      </c>
      <c r="M45" s="4">
        <f t="shared" si="22"/>
        <v>2.3873326214650867E-2</v>
      </c>
      <c r="N45" s="4">
        <f t="shared" si="22"/>
        <v>3.8940704468066041E-4</v>
      </c>
      <c r="O45" s="4">
        <f t="shared" si="22"/>
        <v>4.7638259766965527E-6</v>
      </c>
      <c r="P45" s="4">
        <f t="shared" si="22"/>
        <v>4.6622752411977622E-8</v>
      </c>
      <c r="Q45" s="4">
        <f t="shared" si="22"/>
        <v>3.8024072800479768E-10</v>
      </c>
      <c r="R45" s="4">
        <f t="shared" si="22"/>
        <v>2.6581073505645838E-12</v>
      </c>
      <c r="S45" s="4">
        <f t="shared" si="22"/>
        <v>1.6259021390613168E-14</v>
      </c>
      <c r="T45" s="4">
        <f t="shared" si="22"/>
        <v>8.8402330726363589E-17</v>
      </c>
      <c r="U45" s="4">
        <f t="shared" si="22"/>
        <v>4.3258901509544044E-19</v>
      </c>
      <c r="V45" s="4">
        <f t="shared" si="22"/>
        <v>1.9243963429781952E-21</v>
      </c>
      <c r="W45" s="4">
        <f t="shared" si="22"/>
        <v>7.8473847695907625E-24</v>
      </c>
      <c r="X45" s="4">
        <f t="shared" si="22"/>
        <v>2.9538824920199966E-26</v>
      </c>
      <c r="Y45" s="4">
        <f t="shared" si="22"/>
        <v>1.0324683518150024E-28</v>
      </c>
      <c r="Z45" s="4">
        <f t="shared" si="22"/>
        <v>3.3681932992250908E-31</v>
      </c>
      <c r="AA45" s="4">
        <f t="shared" si="22"/>
        <v>1.0301215974843368E-33</v>
      </c>
      <c r="AB45" s="4">
        <f t="shared" si="19"/>
        <v>2.9651794966122201E-36</v>
      </c>
      <c r="AC45" s="4">
        <f t="shared" si="19"/>
        <v>8.061017237308395E-39</v>
      </c>
      <c r="AD45" s="4">
        <f t="shared" si="16"/>
        <v>2.0760966359335211E-41</v>
      </c>
      <c r="AE45" s="4">
        <f t="shared" si="16"/>
        <v>5.0795920434840261E-44</v>
      </c>
      <c r="AF45" s="6"/>
      <c r="AG45" s="4">
        <f t="shared" si="20"/>
        <v>0.91245878773491584</v>
      </c>
      <c r="AH45" s="4">
        <f t="shared" si="23"/>
        <v>0.95489312759770495</v>
      </c>
      <c r="AI45" s="4">
        <f t="shared" si="23"/>
        <v>4.374000324926075E-2</v>
      </c>
      <c r="AJ45" s="4">
        <f t="shared" si="23"/>
        <v>1.3357081260506039E-3</v>
      </c>
      <c r="AK45" s="4">
        <f t="shared" si="23"/>
        <v>3.0591837351191978E-5</v>
      </c>
      <c r="AL45" s="4">
        <f t="shared" si="23"/>
        <v>5.6051793709718541E-7</v>
      </c>
      <c r="AM45" s="4">
        <f t="shared" si="23"/>
        <v>8.5583924078894806E-9</v>
      </c>
      <c r="AN45" s="4">
        <f t="shared" si="23"/>
        <v>1.1200774630062138E-10</v>
      </c>
      <c r="AO45" s="4">
        <f t="shared" si="23"/>
        <v>1.2826611728461317E-12</v>
      </c>
      <c r="AP45" s="4">
        <f t="shared" si="23"/>
        <v>1.3056395243888907E-14</v>
      </c>
      <c r="AQ45" s="4">
        <f t="shared" si="23"/>
        <v>1.1961264968384375E-16</v>
      </c>
      <c r="AR45" s="4">
        <f t="shared" si="23"/>
        <v>9.9618092449709468E-19</v>
      </c>
      <c r="AS45" s="4">
        <f t="shared" si="23"/>
        <v>7.6052018233314341E-21</v>
      </c>
      <c r="AT45" s="4">
        <f t="shared" si="23"/>
        <v>5.3594612181712585E-23</v>
      </c>
      <c r="AU45" s="4">
        <f t="shared" si="23"/>
        <v>3.5070891941628856E-25</v>
      </c>
      <c r="AV45" s="4">
        <f t="shared" si="23"/>
        <v>2.1419495590419041E-27</v>
      </c>
      <c r="AW45" s="4">
        <f t="shared" si="23"/>
        <v>1.2264304278609096E-29</v>
      </c>
      <c r="AX45" s="4">
        <f t="shared" si="21"/>
        <v>6.6091807397495246E-32</v>
      </c>
      <c r="AY45" s="4">
        <f t="shared" si="21"/>
        <v>3.3637888720387022E-34</v>
      </c>
      <c r="AZ45" s="4">
        <f t="shared" si="17"/>
        <v>1.6219173051132004E-36</v>
      </c>
      <c r="BA45" s="4">
        <f t="shared" si="17"/>
        <v>7.4293747223171776E-39</v>
      </c>
    </row>
    <row r="46" spans="1:53">
      <c r="A46" s="1">
        <f t="shared" si="14"/>
        <v>41517</v>
      </c>
      <c r="B46">
        <f t="shared" si="15"/>
        <v>3</v>
      </c>
      <c r="C46">
        <f t="shared" si="4"/>
        <v>5.7069967380518741E-9</v>
      </c>
      <c r="D46" s="3">
        <f t="shared" si="5"/>
        <v>26073438</v>
      </c>
      <c r="E46" s="2">
        <v>52146876</v>
      </c>
      <c r="F46" s="2">
        <v>142</v>
      </c>
      <c r="G46" s="3">
        <f t="shared" si="6"/>
        <v>10255988.399999999</v>
      </c>
      <c r="H46" s="3">
        <f t="shared" si="7"/>
        <v>18385146.291999999</v>
      </c>
      <c r="I46" s="7">
        <f t="shared" si="8"/>
        <v>-1.2014256048037959</v>
      </c>
      <c r="J46" s="7">
        <f t="shared" si="9"/>
        <v>-1.2107367567411531</v>
      </c>
      <c r="K46" s="4">
        <f t="shared" si="18"/>
        <v>0.94314910585827705</v>
      </c>
      <c r="L46" s="4">
        <f t="shared" si="22"/>
        <v>0.97102003011635241</v>
      </c>
      <c r="M46" s="4">
        <f t="shared" si="22"/>
        <v>2.8417330706500436E-2</v>
      </c>
      <c r="N46" s="4">
        <f t="shared" si="22"/>
        <v>5.5443044818687126E-4</v>
      </c>
      <c r="O46" s="4">
        <f t="shared" si="22"/>
        <v>8.1128245755936722E-6</v>
      </c>
      <c r="P46" s="4">
        <f t="shared" si="22"/>
        <v>9.4970132166563945E-8</v>
      </c>
      <c r="Q46" s="4">
        <f t="shared" si="22"/>
        <v>9.2644728111989597E-10</v>
      </c>
      <c r="R46" s="4">
        <f t="shared" si="22"/>
        <v>7.7465360778686466E-12</v>
      </c>
      <c r="S46" s="4">
        <f t="shared" si="22"/>
        <v>5.6676418081573663E-14</v>
      </c>
      <c r="T46" s="4">
        <f t="shared" si="22"/>
        <v>3.6859095856966503E-16</v>
      </c>
      <c r="U46" s="4">
        <f t="shared" si="22"/>
        <v>2.1573938064899644E-18</v>
      </c>
      <c r="V46" s="4">
        <f t="shared" si="22"/>
        <v>1.1479459755025095E-20</v>
      </c>
      <c r="W46" s="4">
        <f t="shared" si="22"/>
        <v>5.5991856672973085E-23</v>
      </c>
      <c r="X46" s="4">
        <f t="shared" si="22"/>
        <v>2.5209610703262936E-25</v>
      </c>
      <c r="Y46" s="4">
        <f t="shared" si="22"/>
        <v>1.053956493329728E-27</v>
      </c>
      <c r="Z46" s="4">
        <f t="shared" si="22"/>
        <v>4.1125951855849887E-30</v>
      </c>
      <c r="AA46" s="4">
        <f t="shared" si="22"/>
        <v>1.5044594124385567E-32</v>
      </c>
      <c r="AB46" s="4">
        <f t="shared" si="19"/>
        <v>5.1798359764030284E-35</v>
      </c>
      <c r="AC46" s="4">
        <f t="shared" si="19"/>
        <v>1.6843328292192974E-37</v>
      </c>
      <c r="AD46" s="4">
        <f t="shared" si="16"/>
        <v>5.1887014311557067E-40</v>
      </c>
      <c r="AE46" s="4">
        <f t="shared" si="16"/>
        <v>1.5184937606799555E-42</v>
      </c>
      <c r="AF46" s="6"/>
      <c r="AG46" s="4">
        <f t="shared" si="20"/>
        <v>0.90039297816753694</v>
      </c>
      <c r="AH46" s="4">
        <f t="shared" si="23"/>
        <v>0.94845527007501318</v>
      </c>
      <c r="AI46" s="4">
        <f t="shared" si="23"/>
        <v>4.9757842899788296E-2</v>
      </c>
      <c r="AJ46" s="4">
        <f t="shared" si="23"/>
        <v>1.7402632634984799E-3</v>
      </c>
      <c r="AK46" s="4">
        <f t="shared" si="23"/>
        <v>4.5648824663513388E-5</v>
      </c>
      <c r="AL46" s="4">
        <f t="shared" si="23"/>
        <v>9.5793096298715893E-7</v>
      </c>
      <c r="AM46" s="4">
        <f t="shared" si="23"/>
        <v>1.6751648530967361E-8</v>
      </c>
      <c r="AN46" s="4">
        <f t="shared" si="23"/>
        <v>2.5109269643283023E-10</v>
      </c>
      <c r="AO46" s="4">
        <f t="shared" si="23"/>
        <v>3.2932040284919737E-12</v>
      </c>
      <c r="AP46" s="4">
        <f t="shared" si="23"/>
        <v>3.8392876282866828E-14</v>
      </c>
      <c r="AQ46" s="4">
        <f t="shared" si="23"/>
        <v>4.0283309831704938E-16</v>
      </c>
      <c r="AR46" s="4">
        <f t="shared" si="23"/>
        <v>3.8424385881506079E-18</v>
      </c>
      <c r="AS46" s="4">
        <f t="shared" si="23"/>
        <v>3.3596972126020842E-20</v>
      </c>
      <c r="AT46" s="4">
        <f t="shared" si="23"/>
        <v>2.7116348891779174E-22</v>
      </c>
      <c r="AU46" s="4">
        <f t="shared" si="23"/>
        <v>2.0322520961734192E-24</v>
      </c>
      <c r="AV46" s="4">
        <f t="shared" si="23"/>
        <v>1.4215452884017411E-26</v>
      </c>
      <c r="AW46" s="4">
        <f t="shared" si="23"/>
        <v>9.322128241685763E-29</v>
      </c>
      <c r="AX46" s="4">
        <f t="shared" si="21"/>
        <v>5.7536108354066735E-31</v>
      </c>
      <c r="AY46" s="4">
        <f t="shared" si="21"/>
        <v>3.3538395880920848E-33</v>
      </c>
      <c r="AZ46" s="4">
        <f t="shared" si="17"/>
        <v>1.8520937681081822E-35</v>
      </c>
      <c r="BA46" s="4">
        <f t="shared" si="17"/>
        <v>9.7164414001599582E-38</v>
      </c>
    </row>
    <row r="47" spans="1:53">
      <c r="A47" s="1">
        <f t="shared" si="14"/>
        <v>41521</v>
      </c>
      <c r="B47">
        <f t="shared" si="15"/>
        <v>4</v>
      </c>
      <c r="C47">
        <f t="shared" si="4"/>
        <v>5.7069967380518741E-9</v>
      </c>
      <c r="D47" s="3">
        <f t="shared" si="5"/>
        <v>25082127</v>
      </c>
      <c r="E47" s="2">
        <v>50164254</v>
      </c>
      <c r="F47" s="2">
        <v>169</v>
      </c>
      <c r="G47" s="3">
        <f t="shared" si="6"/>
        <v>13646597.099999998</v>
      </c>
      <c r="H47" s="3">
        <f t="shared" si="7"/>
        <v>21519953.3605</v>
      </c>
      <c r="I47" s="7">
        <f t="shared" si="8"/>
        <v>-1.0542134632260729</v>
      </c>
      <c r="J47" s="7">
        <f t="shared" si="9"/>
        <v>-1.0649224237028587</v>
      </c>
      <c r="K47" s="4">
        <f t="shared" si="18"/>
        <v>0.92507442542571838</v>
      </c>
      <c r="L47" s="4">
        <f t="shared" si="22"/>
        <v>0.9615648645414524</v>
      </c>
      <c r="M47" s="4">
        <f t="shared" si="22"/>
        <v>3.744385473467466E-2</v>
      </c>
      <c r="N47" s="4">
        <f t="shared" si="22"/>
        <v>9.7205586875700654E-4</v>
      </c>
      <c r="O47" s="4">
        <f t="shared" si="22"/>
        <v>1.8926187276394694E-5</v>
      </c>
      <c r="P47" s="4">
        <f t="shared" si="22"/>
        <v>2.9479831362438625E-7</v>
      </c>
      <c r="Q47" s="4">
        <f t="shared" si="22"/>
        <v>3.8265340186363772E-9</v>
      </c>
      <c r="R47" s="4">
        <f t="shared" si="22"/>
        <v>4.2573498595293593E-11</v>
      </c>
      <c r="S47" s="4">
        <f t="shared" si="22"/>
        <v>4.1445857030772722E-13</v>
      </c>
      <c r="T47" s="4">
        <f t="shared" si="22"/>
        <v>3.5864960249249818E-15</v>
      </c>
      <c r="U47" s="4">
        <f t="shared" si="22"/>
        <v>2.7932001758844344E-17</v>
      </c>
      <c r="V47" s="4">
        <f t="shared" si="22"/>
        <v>1.9776118267027128E-19</v>
      </c>
      <c r="W47" s="4">
        <f t="shared" si="22"/>
        <v>1.283486922014343E-21</v>
      </c>
      <c r="X47" s="4">
        <f t="shared" si="22"/>
        <v>7.6891743217722326E-24</v>
      </c>
      <c r="Y47" s="4">
        <f t="shared" si="22"/>
        <v>4.2774333466826499E-26</v>
      </c>
      <c r="Z47" s="4">
        <f t="shared" si="22"/>
        <v>2.2208720555669444E-28</v>
      </c>
      <c r="AA47" s="4">
        <f t="shared" si="22"/>
        <v>1.0810233452251367E-30</v>
      </c>
      <c r="AB47" s="4">
        <f t="shared" si="19"/>
        <v>4.9524219021069897E-33</v>
      </c>
      <c r="AC47" s="4">
        <f t="shared" si="19"/>
        <v>2.1427750593308852E-35</v>
      </c>
      <c r="AD47" s="4">
        <f t="shared" si="16"/>
        <v>8.783232970119693E-38</v>
      </c>
      <c r="AE47" s="4">
        <f t="shared" si="16"/>
        <v>3.4202338060388292E-40</v>
      </c>
      <c r="AF47" s="6"/>
      <c r="AG47" s="4">
        <f t="shared" si="20"/>
        <v>0.88442788386852911</v>
      </c>
      <c r="AH47" s="4">
        <f t="shared" si="23"/>
        <v>0.93984948191347273</v>
      </c>
      <c r="AI47" s="4">
        <f t="shared" si="23"/>
        <v>5.7713476500470061E-2</v>
      </c>
      <c r="AJ47" s="4">
        <f t="shared" si="23"/>
        <v>2.3626798965081892E-3</v>
      </c>
      <c r="AK47" s="4">
        <f t="shared" si="23"/>
        <v>7.2542710634309615E-5</v>
      </c>
      <c r="AL47" s="4">
        <f t="shared" si="23"/>
        <v>1.7818561471361795E-6</v>
      </c>
      <c r="AM47" s="4">
        <f t="shared" si="23"/>
        <v>3.647289476993144E-8</v>
      </c>
      <c r="AN47" s="4">
        <f t="shared" si="23"/>
        <v>6.3991312488741553E-10</v>
      </c>
      <c r="AO47" s="4">
        <f t="shared" si="23"/>
        <v>9.8238072982180062E-12</v>
      </c>
      <c r="AP47" s="4">
        <f t="shared" si="23"/>
        <v>1.3405595449983458E-13</v>
      </c>
      <c r="AQ47" s="4">
        <f t="shared" si="23"/>
        <v>1.6463981632185012E-15</v>
      </c>
      <c r="AR47" s="4">
        <f t="shared" si="23"/>
        <v>1.8381922520229033E-17</v>
      </c>
      <c r="AS47" s="4">
        <f t="shared" si="23"/>
        <v>1.8813015290270181E-19</v>
      </c>
      <c r="AT47" s="4">
        <f t="shared" si="23"/>
        <v>1.7773123524402692E-21</v>
      </c>
      <c r="AU47" s="4">
        <f t="shared" si="23"/>
        <v>1.5591374616361409E-23</v>
      </c>
      <c r="AV47" s="4">
        <f t="shared" si="23"/>
        <v>1.2765616995310222E-25</v>
      </c>
      <c r="AW47" s="4">
        <f t="shared" si="23"/>
        <v>9.7987453224250017E-28</v>
      </c>
      <c r="AX47" s="4">
        <f t="shared" si="21"/>
        <v>7.0789716188285502E-30</v>
      </c>
      <c r="AY47" s="4">
        <f t="shared" si="21"/>
        <v>4.8299904077561397E-32</v>
      </c>
      <c r="AZ47" s="4">
        <f t="shared" si="17"/>
        <v>3.1220600303045303E-34</v>
      </c>
      <c r="BA47" s="4">
        <f t="shared" si="17"/>
        <v>1.917166428740801E-36</v>
      </c>
    </row>
    <row r="48" spans="1:53">
      <c r="A48" s="1">
        <f t="shared" si="14"/>
        <v>41524</v>
      </c>
      <c r="B48">
        <f t="shared" si="15"/>
        <v>3</v>
      </c>
      <c r="C48">
        <f t="shared" si="4"/>
        <v>5.7069967380518741E-9</v>
      </c>
      <c r="D48" s="3">
        <f t="shared" si="5"/>
        <v>33368027</v>
      </c>
      <c r="E48" s="2">
        <v>66736054</v>
      </c>
      <c r="F48" s="2">
        <v>203</v>
      </c>
      <c r="G48" s="3">
        <f t="shared" si="6"/>
        <v>20299485.899999999</v>
      </c>
      <c r="H48" s="3">
        <f t="shared" si="7"/>
        <v>26749724.169500001</v>
      </c>
      <c r="I48" s="7">
        <f t="shared" si="8"/>
        <v>-0.8748109023947328</v>
      </c>
      <c r="J48" s="7">
        <f t="shared" si="9"/>
        <v>-0.88530565025948316</v>
      </c>
      <c r="K48" s="4">
        <f t="shared" si="18"/>
        <v>0.89060961059200106</v>
      </c>
      <c r="L48" s="4">
        <f t="shared" si="22"/>
        <v>0.94319362282936325</v>
      </c>
      <c r="M48" s="4">
        <f t="shared" si="22"/>
        <v>5.4634061276351571E-2</v>
      </c>
      <c r="N48" s="4">
        <f t="shared" si="22"/>
        <v>2.1097686500127048E-3</v>
      </c>
      <c r="O48" s="4">
        <f t="shared" si="22"/>
        <v>6.1103688339983714E-5</v>
      </c>
      <c r="P48" s="4">
        <f t="shared" si="22"/>
        <v>1.4157611242535009E-6</v>
      </c>
      <c r="Q48" s="4">
        <f t="shared" si="22"/>
        <v>2.7335767510664907E-8</v>
      </c>
      <c r="R48" s="4">
        <f t="shared" si="22"/>
        <v>4.5240328578743201E-10</v>
      </c>
      <c r="S48" s="4">
        <f t="shared" si="22"/>
        <v>6.5513116642996365E-12</v>
      </c>
      <c r="T48" s="4">
        <f t="shared" si="22"/>
        <v>8.4329247832760455E-14</v>
      </c>
      <c r="U48" s="4">
        <f t="shared" si="22"/>
        <v>9.7694627407511335E-16</v>
      </c>
      <c r="V48" s="4">
        <f t="shared" si="22"/>
        <v>1.0288935117579007E-17</v>
      </c>
      <c r="W48" s="4">
        <f t="shared" si="22"/>
        <v>9.93302649565249E-20</v>
      </c>
      <c r="X48" s="4">
        <f t="shared" si="22"/>
        <v>8.8517804096877278E-22</v>
      </c>
      <c r="Y48" s="4">
        <f t="shared" si="22"/>
        <v>7.3247863992221624E-24</v>
      </c>
      <c r="Z48" s="4">
        <f t="shared" si="22"/>
        <v>5.6571286178348994E-26</v>
      </c>
      <c r="AA48" s="4">
        <f t="shared" si="22"/>
        <v>4.09607967700992E-28</v>
      </c>
      <c r="AB48" s="4">
        <f t="shared" si="19"/>
        <v>2.7913338294252914E-30</v>
      </c>
      <c r="AC48" s="4">
        <f t="shared" si="19"/>
        <v>1.7965179339965536E-32</v>
      </c>
      <c r="AD48" s="4">
        <f t="shared" si="16"/>
        <v>1.0953936466689443E-34</v>
      </c>
      <c r="AE48" s="4">
        <f t="shared" si="16"/>
        <v>6.3450122115670667E-37</v>
      </c>
      <c r="AF48" s="6"/>
      <c r="AG48" s="4">
        <f t="shared" si="20"/>
        <v>0.85842103072992171</v>
      </c>
      <c r="AH48" s="4">
        <f t="shared" si="23"/>
        <v>0.92561105927706155</v>
      </c>
      <c r="AI48" s="4">
        <f t="shared" si="23"/>
        <v>7.0652161866584823E-2</v>
      </c>
      <c r="AJ48" s="4">
        <f t="shared" si="23"/>
        <v>3.5952666005757395E-3</v>
      </c>
      <c r="AK48" s="4">
        <f t="shared" si="23"/>
        <v>1.3721386336067997E-4</v>
      </c>
      <c r="AL48" s="4">
        <f t="shared" si="23"/>
        <v>4.1894291992707895E-6</v>
      </c>
      <c r="AM48" s="4">
        <f t="shared" si="23"/>
        <v>1.0659343457055653E-7</v>
      </c>
      <c r="AN48" s="4">
        <f t="shared" si="23"/>
        <v>2.3246589714281723E-9</v>
      </c>
      <c r="AO48" s="4">
        <f t="shared" si="23"/>
        <v>4.436046421660165E-11</v>
      </c>
      <c r="AP48" s="4">
        <f t="shared" si="23"/>
        <v>7.5245472748513752E-13</v>
      </c>
      <c r="AQ48" s="4">
        <f t="shared" si="23"/>
        <v>1.1487014285640153E-14</v>
      </c>
      <c r="AR48" s="4">
        <f t="shared" si="23"/>
        <v>1.594194277450156E-16</v>
      </c>
      <c r="AS48" s="4">
        <f t="shared" si="23"/>
        <v>2.02808780394276E-18</v>
      </c>
      <c r="AT48" s="4">
        <f t="shared" si="23"/>
        <v>2.3816072211819318E-20</v>
      </c>
      <c r="AU48" s="4">
        <f t="shared" si="23"/>
        <v>2.5969813087665691E-22</v>
      </c>
      <c r="AV48" s="4">
        <f t="shared" si="23"/>
        <v>2.6430432492148475E-24</v>
      </c>
      <c r="AW48" s="4">
        <f t="shared" si="23"/>
        <v>2.5218019472101374E-26</v>
      </c>
      <c r="AX48" s="4">
        <f t="shared" si="21"/>
        <v>2.2645855236945454E-28</v>
      </c>
      <c r="AY48" s="4">
        <f t="shared" si="21"/>
        <v>1.9206263278313635E-30</v>
      </c>
      <c r="AZ48" s="4">
        <f t="shared" si="17"/>
        <v>1.5431776219188134E-32</v>
      </c>
      <c r="BA48" s="4">
        <f t="shared" si="17"/>
        <v>1.1779111828233389E-34</v>
      </c>
    </row>
    <row r="49" spans="1:53">
      <c r="A49" s="1">
        <f t="shared" si="14"/>
        <v>41528</v>
      </c>
      <c r="B49">
        <f t="shared" si="15"/>
        <v>4</v>
      </c>
      <c r="C49">
        <f t="shared" si="4"/>
        <v>5.7069967380518741E-9</v>
      </c>
      <c r="D49" s="3">
        <f t="shared" si="5"/>
        <v>36842502</v>
      </c>
      <c r="E49" s="2">
        <v>73685004</v>
      </c>
      <c r="F49" s="2">
        <v>245</v>
      </c>
      <c r="G49" s="3">
        <f t="shared" si="6"/>
        <v>32185687.5</v>
      </c>
      <c r="H49" s="3">
        <f t="shared" si="7"/>
        <v>35637993.762500003</v>
      </c>
      <c r="I49" s="7">
        <f t="shared" si="8"/>
        <v>-0.6653082576933953</v>
      </c>
      <c r="J49" s="7">
        <f t="shared" si="9"/>
        <v>-0.6720366678816676</v>
      </c>
      <c r="K49" s="4">
        <f t="shared" si="18"/>
        <v>0.83219906060334747</v>
      </c>
      <c r="L49" s="4">
        <f t="shared" si="22"/>
        <v>0.91096825626973454</v>
      </c>
      <c r="M49" s="4">
        <f t="shared" si="22"/>
        <v>8.366496715992941E-2</v>
      </c>
      <c r="N49" s="4">
        <f t="shared" si="22"/>
        <v>5.1226274638464381E-3</v>
      </c>
      <c r="O49" s="4">
        <f t="shared" si="22"/>
        <v>2.3523565665079063E-4</v>
      </c>
      <c r="P49" s="4">
        <f t="shared" si="22"/>
        <v>8.6417859321139321E-6</v>
      </c>
      <c r="Q49" s="4">
        <f t="shared" si="22"/>
        <v>2.6455903425901254E-7</v>
      </c>
      <c r="R49" s="4">
        <f t="shared" si="22"/>
        <v>6.942164268550319E-9</v>
      </c>
      <c r="S49" s="4">
        <f t="shared" si="22"/>
        <v>1.5939519112629121E-10</v>
      </c>
      <c r="T49" s="4">
        <f t="shared" si="22"/>
        <v>3.2531419030425172E-12</v>
      </c>
      <c r="U49" s="4">
        <f t="shared" si="22"/>
        <v>5.9754868725768017E-14</v>
      </c>
      <c r="V49" s="4">
        <f t="shared" si="22"/>
        <v>9.9781697255794998E-16</v>
      </c>
      <c r="W49" s="4">
        <f t="shared" si="22"/>
        <v>1.5273546897014364E-17</v>
      </c>
      <c r="X49" s="4">
        <f t="shared" si="22"/>
        <v>2.1580763173672824E-19</v>
      </c>
      <c r="Y49" s="4">
        <f t="shared" si="22"/>
        <v>2.8314506595567105E-21</v>
      </c>
      <c r="Z49" s="4">
        <f t="shared" si="22"/>
        <v>3.4672723831110064E-23</v>
      </c>
      <c r="AA49" s="4">
        <f t="shared" si="22"/>
        <v>3.9805051093867849E-25</v>
      </c>
      <c r="AB49" s="4">
        <f t="shared" si="19"/>
        <v>4.300901127590624E-27</v>
      </c>
      <c r="AC49" s="4">
        <f t="shared" si="19"/>
        <v>4.3889146428296803E-29</v>
      </c>
      <c r="AD49" s="4">
        <f t="shared" si="16"/>
        <v>4.2430065394025753E-31</v>
      </c>
      <c r="AE49" s="4">
        <f t="shared" si="16"/>
        <v>3.8968515291814315E-33</v>
      </c>
      <c r="AF49" s="6"/>
      <c r="AG49" s="4">
        <f t="shared" si="20"/>
        <v>0.81596329195262474</v>
      </c>
      <c r="AH49" s="4">
        <f t="shared" si="23"/>
        <v>0.9017518255269702</v>
      </c>
      <c r="AI49" s="4">
        <f t="shared" si="23"/>
        <v>9.170180567527482E-2</v>
      </c>
      <c r="AJ49" s="4">
        <f t="shared" si="23"/>
        <v>6.2169514124941422E-3</v>
      </c>
      <c r="AK49" s="4">
        <f t="shared" si="23"/>
        <v>3.1611005499974362E-4</v>
      </c>
      <c r="AL49" s="4">
        <f t="shared" si="23"/>
        <v>1.285846485687061E-5</v>
      </c>
      <c r="AM49" s="4">
        <f t="shared" si="23"/>
        <v>4.358717035961739E-7</v>
      </c>
      <c r="AN49" s="4">
        <f t="shared" si="23"/>
        <v>1.266430693907817E-8</v>
      </c>
      <c r="AO49" s="4">
        <f t="shared" si="23"/>
        <v>3.219676371982806E-10</v>
      </c>
      <c r="AP49" s="4">
        <f t="shared" si="23"/>
        <v>7.275962943583281E-12</v>
      </c>
      <c r="AQ49" s="4">
        <f t="shared" si="23"/>
        <v>1.4798279776945459E-13</v>
      </c>
      <c r="AR49" s="4">
        <f t="shared" si="23"/>
        <v>2.7361461532488763E-15</v>
      </c>
      <c r="AS49" s="4">
        <f t="shared" si="23"/>
        <v>4.6374450511494714E-17</v>
      </c>
      <c r="AT49" s="4">
        <f t="shared" si="23"/>
        <v>7.2553128359667746E-19</v>
      </c>
      <c r="AU49" s="4">
        <f t="shared" si="23"/>
        <v>1.0540199087014079E-20</v>
      </c>
      <c r="AV49" s="4">
        <f t="shared" si="23"/>
        <v>1.4291514339316306E-22</v>
      </c>
      <c r="AW49" s="4">
        <f t="shared" si="23"/>
        <v>1.8166821496938917E-24</v>
      </c>
      <c r="AX49" s="4">
        <f t="shared" si="21"/>
        <v>2.1734552238818368E-26</v>
      </c>
      <c r="AY49" s="4">
        <f t="shared" si="21"/>
        <v>2.4558331098830184E-28</v>
      </c>
      <c r="AZ49" s="4">
        <f t="shared" si="17"/>
        <v>2.628850536565823E-30</v>
      </c>
      <c r="BA49" s="4">
        <f t="shared" si="17"/>
        <v>2.6733543805477254E-32</v>
      </c>
    </row>
    <row r="50" spans="1:53">
      <c r="A50" s="1">
        <f t="shared" si="14"/>
        <v>41531</v>
      </c>
      <c r="B50">
        <f t="shared" si="15"/>
        <v>3</v>
      </c>
      <c r="C50">
        <f t="shared" si="4"/>
        <v>5.7069967380518741E-9</v>
      </c>
      <c r="D50" s="3">
        <f t="shared" si="5"/>
        <v>50688563</v>
      </c>
      <c r="E50" s="2">
        <v>101377126</v>
      </c>
      <c r="F50" s="2">
        <v>317</v>
      </c>
      <c r="G50" s="3">
        <f t="shared" si="6"/>
        <v>61993845.899999991</v>
      </c>
      <c r="H50" s="3">
        <f t="shared" si="7"/>
        <v>58797803.454500005</v>
      </c>
      <c r="I50" s="7">
        <f t="shared" si="8"/>
        <v>-0.34748384878737526</v>
      </c>
      <c r="J50" s="7">
        <f t="shared" si="9"/>
        <v>-0.33958933367251509</v>
      </c>
      <c r="K50" s="4">
        <f t="shared" ref="K50:Z113" si="24">_xlfn.BINOM.DIST(K$4,$G50,$C50,FALSE)</f>
        <v>0.70201628852120146</v>
      </c>
      <c r="L50" s="4">
        <f t="shared" si="22"/>
        <v>0.83351009429481249</v>
      </c>
      <c r="M50" s="4">
        <f t="shared" si="22"/>
        <v>0.14744738035732949</v>
      </c>
      <c r="N50" s="4">
        <f t="shared" si="22"/>
        <v>1.7388895285418149E-2</v>
      </c>
      <c r="O50" s="4">
        <f t="shared" si="22"/>
        <v>1.5380419457282375E-3</v>
      </c>
      <c r="P50" s="4">
        <f t="shared" si="22"/>
        <v>1.0883143292696757E-4</v>
      </c>
      <c r="Q50" s="4">
        <f t="shared" si="22"/>
        <v>6.4174022446622424E-6</v>
      </c>
      <c r="R50" s="4">
        <f t="shared" si="22"/>
        <v>3.2435259712768107E-7</v>
      </c>
      <c r="S50" s="4">
        <f t="shared" si="22"/>
        <v>1.4344438194943245E-8</v>
      </c>
      <c r="T50" s="4">
        <f t="shared" si="22"/>
        <v>5.6389361627261952E-10</v>
      </c>
      <c r="U50" s="4">
        <f t="shared" si="22"/>
        <v>1.9950478430751862E-11</v>
      </c>
      <c r="V50" s="4">
        <f t="shared" si="22"/>
        <v>6.4167742365453154E-13</v>
      </c>
      <c r="W50" s="4">
        <f t="shared" si="22"/>
        <v>1.8918715069784848E-14</v>
      </c>
      <c r="X50" s="4">
        <f t="shared" si="22"/>
        <v>5.1487807653569835E-16</v>
      </c>
      <c r="Y50" s="4">
        <f t="shared" si="22"/>
        <v>1.3011653010407947E-17</v>
      </c>
      <c r="Z50" s="4">
        <f t="shared" si="22"/>
        <v>3.0690030211942126E-19</v>
      </c>
      <c r="AA50" s="4">
        <f t="shared" ref="AA50:AE113" si="25">_xlfn.BINOM.DIST(AA$4,$G50,$C50,FALSE)/(1-$K50)</f>
        <v>6.7863058391539856E-21</v>
      </c>
      <c r="AB50" s="4">
        <f t="shared" si="25"/>
        <v>1.4123443424954905E-22</v>
      </c>
      <c r="AC50" s="4">
        <f t="shared" si="25"/>
        <v>2.7760300970624047E-24</v>
      </c>
      <c r="AD50" s="4">
        <f t="shared" si="25"/>
        <v>5.1692393682678224E-26</v>
      </c>
      <c r="AE50" s="4">
        <f t="shared" si="25"/>
        <v>9.1443473474996402E-28</v>
      </c>
      <c r="AF50" s="6"/>
      <c r="AG50" s="4">
        <f t="shared" ref="AG50:AV113" si="26">_xlfn.BINOM.DIST(AG$4,$H50,$C50,FALSE)</f>
        <v>0.71493841641684874</v>
      </c>
      <c r="AH50" s="4">
        <f t="shared" si="23"/>
        <v>0.84158631771018533</v>
      </c>
      <c r="AI50" s="4">
        <f t="shared" si="23"/>
        <v>0.14120087526221337</v>
      </c>
      <c r="AJ50" s="4">
        <f t="shared" si="23"/>
        <v>1.579373493141157E-2</v>
      </c>
      <c r="AK50" s="4">
        <f t="shared" si="23"/>
        <v>1.3249319013325892E-3</v>
      </c>
      <c r="AL50" s="4">
        <f t="shared" si="23"/>
        <v>8.8918524766264464E-5</v>
      </c>
      <c r="AM50" s="4">
        <f t="shared" si="23"/>
        <v>4.9728995531690142E-6</v>
      </c>
      <c r="AN50" s="4">
        <f t="shared" si="23"/>
        <v>2.3838577050804709E-7</v>
      </c>
      <c r="AO50" s="4">
        <f t="shared" si="23"/>
        <v>9.999056336409586E-9</v>
      </c>
      <c r="AP50" s="4">
        <f t="shared" si="23"/>
        <v>3.7280795635555936E-10</v>
      </c>
      <c r="AQ50" s="4">
        <f t="shared" si="23"/>
        <v>1.2509899809936563E-11</v>
      </c>
      <c r="AR50" s="4">
        <f t="shared" si="23"/>
        <v>3.8161883210202731E-13</v>
      </c>
      <c r="AS50" s="4">
        <f t="shared" si="23"/>
        <v>1.0671296734702563E-14</v>
      </c>
      <c r="AT50" s="4">
        <f t="shared" si="23"/>
        <v>2.754498125046884E-16</v>
      </c>
      <c r="AU50" s="4">
        <f t="shared" si="23"/>
        <v>6.6021148497790198E-18</v>
      </c>
      <c r="AV50" s="4">
        <f t="shared" si="23"/>
        <v>1.4769317888391925E-19</v>
      </c>
      <c r="AW50" s="4">
        <f t="shared" ref="AW50:BA113" si="27">_xlfn.BINOM.DIST(AW$4,$H50,$C50,FALSE)/(1-$AG50)</f>
        <v>3.0974839900987401E-21</v>
      </c>
      <c r="AX50" s="4">
        <f t="shared" si="27"/>
        <v>6.1140467672041482E-23</v>
      </c>
      <c r="AY50" s="4">
        <f t="shared" si="27"/>
        <v>1.1397900235586843E-24</v>
      </c>
      <c r="AZ50" s="4">
        <f t="shared" si="27"/>
        <v>2.0129817755503949E-26</v>
      </c>
      <c r="BA50" s="4">
        <f t="shared" si="27"/>
        <v>3.3773683768297428E-28</v>
      </c>
    </row>
    <row r="51" spans="1:53">
      <c r="A51" s="1">
        <f t="shared" si="14"/>
        <v>41535</v>
      </c>
      <c r="B51">
        <f t="shared" si="15"/>
        <v>4</v>
      </c>
      <c r="C51">
        <f t="shared" si="4"/>
        <v>5.7069967380518741E-9</v>
      </c>
      <c r="D51" s="3">
        <f t="shared" si="5"/>
        <v>91386746</v>
      </c>
      <c r="E51" s="2">
        <v>182773492</v>
      </c>
      <c r="F51" s="2">
        <v>400</v>
      </c>
      <c r="G51" s="3">
        <f t="shared" si="6"/>
        <v>111139200</v>
      </c>
      <c r="H51" s="3">
        <f t="shared" si="7"/>
        <v>101417680</v>
      </c>
      <c r="I51" s="7">
        <f t="shared" si="8"/>
        <v>-6.4530790795770621E-2</v>
      </c>
      <c r="J51" s="7">
        <f t="shared" si="9"/>
        <v>-3.5446976435599131E-2</v>
      </c>
      <c r="K51" s="4">
        <f t="shared" si="24"/>
        <v>0.53032192367003694</v>
      </c>
      <c r="L51" s="4">
        <f t="shared" ref="L51:AA114" si="28">_xlfn.BINOM.DIST(L$4,$G51,$C51,FALSE)/(1-$K51)</f>
        <v>0.71616680281047695</v>
      </c>
      <c r="M51" s="4">
        <f t="shared" si="28"/>
        <v>0.22712193491898189</v>
      </c>
      <c r="N51" s="4">
        <f t="shared" si="28"/>
        <v>4.8018955597835644E-2</v>
      </c>
      <c r="O51" s="4">
        <f t="shared" si="28"/>
        <v>7.6142582071023514E-3</v>
      </c>
      <c r="P51" s="4">
        <f t="shared" si="28"/>
        <v>9.6590068319401048E-4</v>
      </c>
      <c r="Q51" s="4">
        <f t="shared" si="28"/>
        <v>1.021071363775854E-4</v>
      </c>
      <c r="R51" s="4">
        <f t="shared" si="28"/>
        <v>9.2519425238383429E-6</v>
      </c>
      <c r="S51" s="4">
        <f t="shared" si="28"/>
        <v>7.3352987253966247E-7</v>
      </c>
      <c r="T51" s="4">
        <f t="shared" si="28"/>
        <v>5.1695192555419246E-8</v>
      </c>
      <c r="U51" s="4">
        <f t="shared" si="28"/>
        <v>3.2788761690638733E-9</v>
      </c>
      <c r="V51" s="4">
        <f t="shared" si="28"/>
        <v>1.8906327831328179E-10</v>
      </c>
      <c r="W51" s="4">
        <f t="shared" si="28"/>
        <v>9.9931127684371866E-12</v>
      </c>
      <c r="X51" s="4">
        <f t="shared" si="28"/>
        <v>4.8756473068415918E-13</v>
      </c>
      <c r="Y51" s="4">
        <f t="shared" si="28"/>
        <v>2.2089154298399447E-14</v>
      </c>
      <c r="Z51" s="4">
        <f t="shared" si="28"/>
        <v>9.3403396312249506E-16</v>
      </c>
      <c r="AA51" s="4">
        <f t="shared" si="28"/>
        <v>3.7026914230924677E-17</v>
      </c>
      <c r="AB51" s="4">
        <f t="shared" si="25"/>
        <v>1.3814762699863054E-18</v>
      </c>
      <c r="AC51" s="4">
        <f t="shared" si="25"/>
        <v>4.8679459881584236E-20</v>
      </c>
      <c r="AD51" s="4">
        <f t="shared" si="25"/>
        <v>1.6250509157424492E-21</v>
      </c>
      <c r="AE51" s="4">
        <f t="shared" si="25"/>
        <v>5.1536129167153253E-23</v>
      </c>
      <c r="AF51" s="6"/>
      <c r="AG51" s="4">
        <f t="shared" si="26"/>
        <v>0.5605760458826694</v>
      </c>
      <c r="AH51" s="4">
        <f t="shared" ref="AH51:AW114" si="29">_xlfn.BINOM.DIST(AH$4,$H51,$C51,FALSE)/(1-$AG51)</f>
        <v>0.73836670765753232</v>
      </c>
      <c r="AI51" s="4">
        <f t="shared" si="29"/>
        <v>0.21367976868189109</v>
      </c>
      <c r="AJ51" s="4">
        <f t="shared" si="29"/>
        <v>4.122526347248396E-2</v>
      </c>
      <c r="AK51" s="4">
        <f t="shared" si="29"/>
        <v>5.9651962213190792E-3</v>
      </c>
      <c r="AL51" s="4">
        <f t="shared" si="29"/>
        <v>6.905196010544032E-4</v>
      </c>
      <c r="AM51" s="4">
        <f t="shared" si="29"/>
        <v>6.6611012872008719E-5</v>
      </c>
      <c r="AN51" s="4">
        <f t="shared" si="29"/>
        <v>5.5076872364061638E-6</v>
      </c>
      <c r="AO51" s="4">
        <f t="shared" si="29"/>
        <v>3.9847451571703214E-7</v>
      </c>
      <c r="AP51" s="4">
        <f t="shared" si="29"/>
        <v>2.5625910565427068E-8</v>
      </c>
      <c r="AQ51" s="4">
        <f t="shared" si="29"/>
        <v>1.4832028999030587E-9</v>
      </c>
      <c r="AR51" s="4">
        <f t="shared" si="29"/>
        <v>7.8042133991076996E-11</v>
      </c>
      <c r="AS51" s="4">
        <f t="shared" si="29"/>
        <v>3.7641692403465935E-12</v>
      </c>
      <c r="AT51" s="4">
        <f t="shared" si="29"/>
        <v>1.6758958907878356E-13</v>
      </c>
      <c r="AU51" s="4">
        <f t="shared" si="29"/>
        <v>6.9285163009632953E-15</v>
      </c>
      <c r="AV51" s="4">
        <f t="shared" si="29"/>
        <v>2.6734386502389826E-16</v>
      </c>
      <c r="AW51" s="4">
        <f t="shared" si="29"/>
        <v>9.671002016772478E-18</v>
      </c>
      <c r="AX51" s="4">
        <f t="shared" si="27"/>
        <v>3.2926364554009427E-19</v>
      </c>
      <c r="AY51" s="4">
        <f t="shared" si="27"/>
        <v>1.0587477556874297E-20</v>
      </c>
      <c r="AZ51" s="4">
        <f t="shared" si="27"/>
        <v>3.225225783504828E-22</v>
      </c>
      <c r="BA51" s="4">
        <f t="shared" si="27"/>
        <v>9.3336464104239184E-24</v>
      </c>
    </row>
    <row r="52" spans="1:53">
      <c r="A52" s="1">
        <f t="shared" si="14"/>
        <v>41538</v>
      </c>
      <c r="B52">
        <f t="shared" si="15"/>
        <v>3</v>
      </c>
      <c r="C52">
        <f t="shared" si="4"/>
        <v>5.7069967380518741E-9</v>
      </c>
      <c r="D52" s="3">
        <f t="shared" si="5"/>
        <v>16148020</v>
      </c>
      <c r="E52" s="2">
        <v>32296040</v>
      </c>
      <c r="F52" s="2">
        <v>40</v>
      </c>
      <c r="G52" s="3">
        <f t="shared" si="6"/>
        <v>12566880</v>
      </c>
      <c r="H52" s="3">
        <f t="shared" si="7"/>
        <v>11712260.800000001</v>
      </c>
      <c r="I52" s="7">
        <f t="shared" si="8"/>
        <v>-1.7757965406063383</v>
      </c>
      <c r="J52" s="7">
        <f t="shared" si="9"/>
        <v>-1.7755203903906029</v>
      </c>
      <c r="K52" s="4">
        <f t="shared" si="24"/>
        <v>0.93079227828450484</v>
      </c>
      <c r="L52" s="4">
        <f t="shared" si="28"/>
        <v>0.96456903061884769</v>
      </c>
      <c r="M52" s="4">
        <f t="shared" si="28"/>
        <v>3.4589029645943133E-2</v>
      </c>
      <c r="N52" s="4">
        <f t="shared" si="28"/>
        <v>8.2689839618676608E-4</v>
      </c>
      <c r="O52" s="4">
        <f t="shared" si="28"/>
        <v>1.4826107660554173E-5</v>
      </c>
      <c r="P52" s="4">
        <f t="shared" si="28"/>
        <v>2.1266308110840829E-7</v>
      </c>
      <c r="Q52" s="4">
        <f t="shared" si="28"/>
        <v>2.542001329859814E-9</v>
      </c>
      <c r="R52" s="4">
        <f t="shared" si="28"/>
        <v>2.6044295900778435E-11</v>
      </c>
      <c r="S52" s="4">
        <f t="shared" si="28"/>
        <v>2.3348419457766845E-13</v>
      </c>
      <c r="T52" s="4">
        <f t="shared" si="28"/>
        <v>1.860586201542059E-15</v>
      </c>
      <c r="U52" s="4">
        <f t="shared" si="28"/>
        <v>1.334395533601551E-17</v>
      </c>
      <c r="V52" s="4">
        <f t="shared" si="28"/>
        <v>8.7001480644261722E-20</v>
      </c>
      <c r="W52" s="4">
        <f t="shared" si="28"/>
        <v>5.1997218500251735E-22</v>
      </c>
      <c r="X52" s="4">
        <f t="shared" si="28"/>
        <v>2.868609552490623E-24</v>
      </c>
      <c r="Y52" s="4">
        <f t="shared" si="28"/>
        <v>1.469528625256681E-26</v>
      </c>
      <c r="Z52" s="4">
        <f t="shared" si="28"/>
        <v>7.0262144701770978E-29</v>
      </c>
      <c r="AA52" s="4">
        <f t="shared" si="28"/>
        <v>3.1494592681825164E-31</v>
      </c>
      <c r="AB52" s="4">
        <f t="shared" si="25"/>
        <v>1.3286837285927827E-33</v>
      </c>
      <c r="AC52" s="4">
        <f t="shared" si="25"/>
        <v>5.2939961217553917E-36</v>
      </c>
      <c r="AD52" s="4">
        <f t="shared" si="25"/>
        <v>1.9983174953705515E-38</v>
      </c>
      <c r="AE52" s="4">
        <f t="shared" si="25"/>
        <v>7.1658701339527806E-41</v>
      </c>
      <c r="AF52" s="6"/>
      <c r="AG52" s="4">
        <f t="shared" si="26"/>
        <v>0.9353431330421329</v>
      </c>
      <c r="AH52" s="4">
        <f t="shared" si="29"/>
        <v>0.96695137931917197</v>
      </c>
      <c r="AI52" s="4">
        <f t="shared" si="29"/>
        <v>3.2316397096560139E-2</v>
      </c>
      <c r="AJ52" s="4">
        <f t="shared" si="29"/>
        <v>7.2002891732479376E-4</v>
      </c>
      <c r="AK52" s="4">
        <f t="shared" si="29"/>
        <v>1.2032009539227621E-5</v>
      </c>
      <c r="AL52" s="4">
        <f t="shared" si="29"/>
        <v>1.6084825229458887E-7</v>
      </c>
      <c r="AM52" s="4">
        <f t="shared" si="29"/>
        <v>1.7918978242226629E-9</v>
      </c>
      <c r="AN52" s="4">
        <f t="shared" si="29"/>
        <v>1.7110524054283438E-11</v>
      </c>
      <c r="AO52" s="4">
        <f t="shared" si="29"/>
        <v>1.42962257055326E-13</v>
      </c>
      <c r="AP52" s="4">
        <f t="shared" si="29"/>
        <v>1.061761372772547E-15</v>
      </c>
      <c r="AQ52" s="4">
        <f t="shared" si="29"/>
        <v>7.0970018640686448E-18</v>
      </c>
      <c r="AR52" s="4">
        <f t="shared" si="29"/>
        <v>4.3125107914412942E-20</v>
      </c>
      <c r="AS52" s="4">
        <f t="shared" si="29"/>
        <v>2.4021320204503172E-22</v>
      </c>
      <c r="AT52" s="4">
        <f t="shared" si="29"/>
        <v>1.2350979664077719E-24</v>
      </c>
      <c r="AU52" s="4">
        <f t="shared" si="29"/>
        <v>5.8968654761980735E-27</v>
      </c>
      <c r="AV52" s="4">
        <f t="shared" si="29"/>
        <v>2.6277120568389184E-29</v>
      </c>
      <c r="AW52" s="4">
        <f t="shared" si="29"/>
        <v>1.0977553602393415E-31</v>
      </c>
      <c r="AX52" s="4">
        <f t="shared" si="27"/>
        <v>4.3162280546401674E-34</v>
      </c>
      <c r="AY52" s="4">
        <f t="shared" si="27"/>
        <v>1.602800906107085E-36</v>
      </c>
      <c r="AZ52" s="4">
        <f t="shared" si="27"/>
        <v>5.6386305808055328E-39</v>
      </c>
      <c r="BA52" s="4">
        <f t="shared" si="27"/>
        <v>1.8844788764150276E-41</v>
      </c>
    </row>
    <row r="53" spans="1:53">
      <c r="A53" s="1">
        <f t="shared" si="14"/>
        <v>41542</v>
      </c>
      <c r="B53">
        <f t="shared" si="15"/>
        <v>4</v>
      </c>
      <c r="C53">
        <f t="shared" si="4"/>
        <v>5.7069967380518741E-9</v>
      </c>
      <c r="D53" s="3">
        <f t="shared" si="5"/>
        <v>15122369</v>
      </c>
      <c r="E53" s="2">
        <v>30244738</v>
      </c>
      <c r="F53" s="2">
        <v>50</v>
      </c>
      <c r="G53" s="3">
        <f t="shared" si="6"/>
        <v>11283150</v>
      </c>
      <c r="H53" s="3">
        <f t="shared" si="7"/>
        <v>12156357.5</v>
      </c>
      <c r="I53" s="7">
        <f t="shared" si="8"/>
        <v>-1.7192270923995994</v>
      </c>
      <c r="J53" s="7">
        <f t="shared" si="9"/>
        <v>-1.7195798870161125</v>
      </c>
      <c r="K53" s="4">
        <f t="shared" si="24"/>
        <v>0.93763652935508079</v>
      </c>
      <c r="L53" s="4">
        <f t="shared" si="28"/>
        <v>0.96814906580690685</v>
      </c>
      <c r="M53" s="4">
        <f t="shared" si="28"/>
        <v>3.1170960523653646E-2</v>
      </c>
      <c r="N53" s="4">
        <f t="shared" si="28"/>
        <v>6.6906273573626033E-4</v>
      </c>
      <c r="O53" s="4">
        <f t="shared" si="28"/>
        <v>1.0770719697683907E-5</v>
      </c>
      <c r="P53" s="4">
        <f t="shared" si="28"/>
        <v>1.3871152742871197E-7</v>
      </c>
      <c r="Q53" s="4">
        <f t="shared" si="28"/>
        <v>1.4886722735642617E-9</v>
      </c>
      <c r="R53" s="4">
        <f t="shared" si="28"/>
        <v>1.369426782586175E-11</v>
      </c>
      <c r="S53" s="4">
        <f t="shared" si="28"/>
        <v>1.1022663499985657E-13</v>
      </c>
      <c r="T53" s="4">
        <f t="shared" si="28"/>
        <v>7.8864530220944652E-16</v>
      </c>
      <c r="U53" s="4">
        <f t="shared" si="28"/>
        <v>5.078311805647498E-18</v>
      </c>
      <c r="V53" s="4">
        <f t="shared" si="28"/>
        <v>2.9727903414631721E-20</v>
      </c>
      <c r="W53" s="4">
        <f t="shared" si="28"/>
        <v>1.5952200531392598E-22</v>
      </c>
      <c r="X53" s="4">
        <f t="shared" si="28"/>
        <v>7.9015951607521128E-25</v>
      </c>
      <c r="Y53" s="4">
        <f t="shared" si="28"/>
        <v>3.6343288974223483E-27</v>
      </c>
      <c r="Z53" s="4">
        <f t="shared" si="28"/>
        <v>1.5601645940612794E-29</v>
      </c>
      <c r="AA53" s="4">
        <f t="shared" si="28"/>
        <v>6.2789618804138486E-32</v>
      </c>
      <c r="AB53" s="4">
        <f t="shared" si="25"/>
        <v>2.3783529115914718E-34</v>
      </c>
      <c r="AC53" s="4">
        <f t="shared" si="25"/>
        <v>8.5082673284515579E-37</v>
      </c>
      <c r="AD53" s="4">
        <f t="shared" si="25"/>
        <v>2.8835323076067034E-39</v>
      </c>
      <c r="AE53" s="4">
        <f t="shared" si="25"/>
        <v>9.2839348313297677E-42</v>
      </c>
      <c r="AF53" s="6"/>
      <c r="AG53" s="4">
        <f t="shared" si="26"/>
        <v>0.93297554470293154</v>
      </c>
      <c r="AH53" s="4">
        <f t="shared" si="29"/>
        <v>0.96571291474692955</v>
      </c>
      <c r="AI53" s="4">
        <f t="shared" si="29"/>
        <v>3.3498786927789841E-2</v>
      </c>
      <c r="AJ53" s="4">
        <f t="shared" si="29"/>
        <v>7.7467372631216907E-4</v>
      </c>
      <c r="AK53" s="4">
        <f t="shared" si="29"/>
        <v>1.3435993984616881E-5</v>
      </c>
      <c r="AL53" s="4">
        <f t="shared" si="29"/>
        <v>1.8642782205997162E-7</v>
      </c>
      <c r="AM53" s="4">
        <f t="shared" si="29"/>
        <v>2.1556108923283639E-9</v>
      </c>
      <c r="AN53" s="4">
        <f t="shared" si="29"/>
        <v>2.1364030412288163E-11</v>
      </c>
      <c r="AO53" s="4">
        <f t="shared" si="29"/>
        <v>1.8526953987551044E-13</v>
      </c>
      <c r="AP53" s="4">
        <f t="shared" si="29"/>
        <v>1.4281449882365222E-15</v>
      </c>
      <c r="AQ53" s="4">
        <f t="shared" si="29"/>
        <v>9.9079327714291939E-18</v>
      </c>
      <c r="AR53" s="4">
        <f t="shared" si="29"/>
        <v>6.2488641200725642E-20</v>
      </c>
      <c r="AS53" s="4">
        <f t="shared" si="29"/>
        <v>3.6126884830366463E-22</v>
      </c>
      <c r="AT53" s="4">
        <f t="shared" si="29"/>
        <v>1.9279590536836512E-24</v>
      </c>
      <c r="AU53" s="4">
        <f t="shared" si="29"/>
        <v>9.5538931180148451E-27</v>
      </c>
      <c r="AV53" s="4">
        <f t="shared" si="29"/>
        <v>4.4187526506665448E-29</v>
      </c>
      <c r="AW53" s="4">
        <f t="shared" si="29"/>
        <v>1.9159767980573049E-31</v>
      </c>
      <c r="AX53" s="4">
        <f t="shared" si="27"/>
        <v>7.8190110173458167E-34</v>
      </c>
      <c r="AY53" s="4">
        <f t="shared" si="27"/>
        <v>3.0136289909274746E-36</v>
      </c>
      <c r="AZ53" s="4">
        <f t="shared" si="27"/>
        <v>1.1003899456611327E-38</v>
      </c>
      <c r="BA53" s="4">
        <f t="shared" si="27"/>
        <v>3.8170426410244804E-41</v>
      </c>
    </row>
    <row r="54" spans="1:53">
      <c r="A54" s="1">
        <f t="shared" si="14"/>
        <v>41545</v>
      </c>
      <c r="B54">
        <f t="shared" si="15"/>
        <v>3</v>
      </c>
      <c r="C54">
        <f t="shared" si="4"/>
        <v>5.7069967380518741E-9</v>
      </c>
      <c r="D54" s="3">
        <f t="shared" si="5"/>
        <v>16961943</v>
      </c>
      <c r="E54" s="2">
        <v>33923886</v>
      </c>
      <c r="F54" s="2">
        <v>60</v>
      </c>
      <c r="G54" s="3">
        <f t="shared" si="6"/>
        <v>10229240</v>
      </c>
      <c r="H54" s="3">
        <f t="shared" si="7"/>
        <v>12623456.800000001</v>
      </c>
      <c r="I54" s="7">
        <f t="shared" si="8"/>
        <v>-1.6625612182744247</v>
      </c>
      <c r="J54" s="7">
        <f t="shared" si="9"/>
        <v>-1.6637222243011942</v>
      </c>
      <c r="K54" s="4">
        <f t="shared" si="24"/>
        <v>0.9432930892651874</v>
      </c>
      <c r="L54" s="4">
        <f t="shared" si="28"/>
        <v>0.97109486847167426</v>
      </c>
      <c r="M54" s="4">
        <f t="shared" si="28"/>
        <v>2.8345401704260819E-2</v>
      </c>
      <c r="N54" s="4">
        <f t="shared" si="28"/>
        <v>5.5158477667227037E-4</v>
      </c>
      <c r="O54" s="4">
        <f t="shared" si="28"/>
        <v>8.0501347084835621E-6</v>
      </c>
      <c r="P54" s="4">
        <f t="shared" si="28"/>
        <v>9.3990501885074773E-8</v>
      </c>
      <c r="Q54" s="4">
        <f t="shared" si="28"/>
        <v>9.1449956024486459E-10</v>
      </c>
      <c r="R54" s="4">
        <f t="shared" si="28"/>
        <v>7.6266918813973902E-12</v>
      </c>
      <c r="S54" s="4">
        <f t="shared" si="28"/>
        <v>5.5654067709902619E-14</v>
      </c>
      <c r="T54" s="4">
        <f t="shared" si="28"/>
        <v>3.6099821789977728E-16</v>
      </c>
      <c r="U54" s="4">
        <f t="shared" si="28"/>
        <v>2.1074421934359978E-18</v>
      </c>
      <c r="V54" s="4">
        <f t="shared" si="28"/>
        <v>1.1184422285150869E-20</v>
      </c>
      <c r="W54" s="4">
        <f t="shared" si="28"/>
        <v>5.4410515194963008E-23</v>
      </c>
      <c r="X54" s="4">
        <f t="shared" si="28"/>
        <v>2.4433741300473893E-25</v>
      </c>
      <c r="Y54" s="4">
        <f t="shared" si="28"/>
        <v>1.0188549945161787E-27</v>
      </c>
      <c r="Z54" s="4">
        <f t="shared" si="28"/>
        <v>3.9652586419914971E-30</v>
      </c>
      <c r="AA54" s="4">
        <f t="shared" si="28"/>
        <v>1.4467779988402288E-32</v>
      </c>
      <c r="AB54" s="4">
        <f t="shared" si="25"/>
        <v>4.9682482719184212E-35</v>
      </c>
      <c r="AC54" s="4">
        <f t="shared" si="25"/>
        <v>1.6113172568013923E-37</v>
      </c>
      <c r="AD54" s="4">
        <f t="shared" si="25"/>
        <v>4.9508262862666355E-40</v>
      </c>
      <c r="AE54" s="4">
        <f t="shared" si="25"/>
        <v>1.4450999327615731E-42</v>
      </c>
      <c r="AF54" s="6"/>
      <c r="AG54" s="4">
        <f t="shared" si="26"/>
        <v>0.93049179347219468</v>
      </c>
      <c r="AH54" s="4">
        <f t="shared" si="29"/>
        <v>0.96441145855050237</v>
      </c>
      <c r="AI54" s="4">
        <f t="shared" si="29"/>
        <v>3.4739073306928867E-2</v>
      </c>
      <c r="AJ54" s="4">
        <f t="shared" si="29"/>
        <v>8.3422423622514356E-4</v>
      </c>
      <c r="AK54" s="4">
        <f t="shared" si="29"/>
        <v>1.5024796754653809E-5</v>
      </c>
      <c r="AL54" s="4">
        <f t="shared" si="29"/>
        <v>2.1648328095304617E-7</v>
      </c>
      <c r="AM54" s="4">
        <f t="shared" si="29"/>
        <v>2.5993145412069166E-9</v>
      </c>
      <c r="AN54" s="4">
        <f t="shared" si="29"/>
        <v>2.6751398283466072E-11</v>
      </c>
      <c r="AO54" s="4">
        <f t="shared" si="29"/>
        <v>2.4090297146573403E-13</v>
      </c>
      <c r="AP54" s="4">
        <f t="shared" si="29"/>
        <v>1.9283473691517205E-15</v>
      </c>
      <c r="AQ54" s="4">
        <f t="shared" si="29"/>
        <v>1.3892194575373137E-17</v>
      </c>
      <c r="AR54" s="4">
        <f t="shared" si="29"/>
        <v>9.0983727554354583E-20</v>
      </c>
      <c r="AS54" s="4">
        <f t="shared" si="29"/>
        <v>5.4622050394951431E-22</v>
      </c>
      <c r="AT54" s="4">
        <f t="shared" si="29"/>
        <v>3.0269840382321585E-24</v>
      </c>
      <c r="AU54" s="4">
        <f t="shared" si="29"/>
        <v>1.5576416285448218E-26</v>
      </c>
      <c r="AV54" s="4">
        <f t="shared" si="29"/>
        <v>7.4810352663051159E-29</v>
      </c>
      <c r="AW54" s="4">
        <f t="shared" si="29"/>
        <v>3.3684266969251944E-31</v>
      </c>
      <c r="AX54" s="4">
        <f t="shared" si="27"/>
        <v>1.4274586160975852E-33</v>
      </c>
      <c r="AY54" s="4">
        <f t="shared" si="27"/>
        <v>5.7131593015652286E-36</v>
      </c>
      <c r="AZ54" s="4">
        <f t="shared" si="27"/>
        <v>2.1662471830532614E-38</v>
      </c>
      <c r="BA54" s="4">
        <f t="shared" si="27"/>
        <v>7.8030296841332048E-41</v>
      </c>
    </row>
    <row r="55" spans="1:53">
      <c r="A55" s="1">
        <f t="shared" si="14"/>
        <v>41549</v>
      </c>
      <c r="B55">
        <f t="shared" si="15"/>
        <v>4</v>
      </c>
      <c r="C55">
        <f t="shared" si="4"/>
        <v>5.7069967380518741E-9</v>
      </c>
      <c r="D55" s="3">
        <f t="shared" si="5"/>
        <v>15965590</v>
      </c>
      <c r="E55" s="2">
        <v>31931180</v>
      </c>
      <c r="F55" s="2">
        <v>70</v>
      </c>
      <c r="G55" s="3">
        <f t="shared" si="6"/>
        <v>9405150</v>
      </c>
      <c r="H55" s="3">
        <f t="shared" si="7"/>
        <v>13121853.699999999</v>
      </c>
      <c r="I55" s="7">
        <f t="shared" si="8"/>
        <v>-1.605854698420029</v>
      </c>
      <c r="J55" s="7">
        <f t="shared" si="9"/>
        <v>-1.6079576184152089</v>
      </c>
      <c r="K55" s="4">
        <f t="shared" si="24"/>
        <v>0.94773991984302752</v>
      </c>
      <c r="L55" s="4">
        <f t="shared" si="28"/>
        <v>0.97340249622628994</v>
      </c>
      <c r="M55" s="4">
        <f t="shared" si="28"/>
        <v>2.6123764916670504E-2</v>
      </c>
      <c r="N55" s="4">
        <f t="shared" si="28"/>
        <v>4.673989937398441E-4</v>
      </c>
      <c r="O55" s="4">
        <f t="shared" si="28"/>
        <v>6.2719270217550127E-6</v>
      </c>
      <c r="P55" s="4">
        <f t="shared" si="28"/>
        <v>6.7329309494596596E-8</v>
      </c>
      <c r="Q55" s="4">
        <f t="shared" si="28"/>
        <v>6.0231826402791355E-10</v>
      </c>
      <c r="R55" s="4">
        <f t="shared" si="28"/>
        <v>4.6185012822782242E-12</v>
      </c>
      <c r="S55" s="4">
        <f t="shared" si="28"/>
        <v>3.0987326738724286E-14</v>
      </c>
      <c r="T55" s="4">
        <f t="shared" si="28"/>
        <v>1.8480536965574552E-16</v>
      </c>
      <c r="U55" s="4">
        <f t="shared" si="28"/>
        <v>9.9194484181309929E-19</v>
      </c>
      <c r="V55" s="4">
        <f t="shared" si="28"/>
        <v>4.8402492869990806E-21</v>
      </c>
      <c r="W55" s="4">
        <f t="shared" si="28"/>
        <v>2.1650071195106798E-23</v>
      </c>
      <c r="X55" s="4">
        <f t="shared" si="28"/>
        <v>8.9389966722139955E-26</v>
      </c>
      <c r="Y55" s="4">
        <f t="shared" si="28"/>
        <v>3.4271529962959134E-28</v>
      </c>
      <c r="Z55" s="4">
        <f t="shared" si="28"/>
        <v>1.2263514261270533E-30</v>
      </c>
      <c r="AA55" s="4">
        <f t="shared" si="28"/>
        <v>4.1140315538964552E-33</v>
      </c>
      <c r="AB55" s="4">
        <f t="shared" si="25"/>
        <v>1.2989466413310666E-35</v>
      </c>
      <c r="AC55" s="4">
        <f t="shared" si="25"/>
        <v>3.8733913145631649E-38</v>
      </c>
      <c r="AD55" s="4">
        <f t="shared" si="25"/>
        <v>1.094234227774364E-40</v>
      </c>
      <c r="AE55" s="4">
        <f t="shared" si="25"/>
        <v>2.9366539671630704E-43</v>
      </c>
      <c r="AF55" s="6"/>
      <c r="AG55" s="4">
        <f t="shared" si="26"/>
        <v>0.92784890950772603</v>
      </c>
      <c r="AH55" s="4">
        <f t="shared" si="29"/>
        <v>0.96302410356523294</v>
      </c>
      <c r="AI55" s="4">
        <f t="shared" si="29"/>
        <v>3.6058688219215096E-2</v>
      </c>
      <c r="AJ55" s="4">
        <f t="shared" si="29"/>
        <v>9.0010131777465148E-4</v>
      </c>
      <c r="AK55" s="4">
        <f t="shared" si="29"/>
        <v>1.6851326834005591E-5</v>
      </c>
      <c r="AL55" s="4">
        <f t="shared" si="29"/>
        <v>2.5238687140487474E-7</v>
      </c>
      <c r="AM55" s="4">
        <f t="shared" si="29"/>
        <v>3.1500550189399551E-9</v>
      </c>
      <c r="AN55" s="4">
        <f t="shared" si="29"/>
        <v>3.3699440899396211E-11</v>
      </c>
      <c r="AO55" s="4">
        <f t="shared" si="29"/>
        <v>3.1545344307079884E-13</v>
      </c>
      <c r="AP55" s="4">
        <f t="shared" si="29"/>
        <v>2.6247944115074684E-15</v>
      </c>
      <c r="AQ55" s="4">
        <f t="shared" si="29"/>
        <v>1.9656119773216459E-17</v>
      </c>
      <c r="AR55" s="4">
        <f t="shared" si="29"/>
        <v>1.3381585357379887E-19</v>
      </c>
      <c r="AS55" s="4">
        <f t="shared" si="29"/>
        <v>8.3508129022921436E-22</v>
      </c>
      <c r="AT55" s="4">
        <f t="shared" si="29"/>
        <v>4.8104731955022479E-24</v>
      </c>
      <c r="AU55" s="4">
        <f t="shared" si="29"/>
        <v>2.5731323690487481E-26</v>
      </c>
      <c r="AV55" s="4">
        <f t="shared" si="29"/>
        <v>1.284615626637445E-28</v>
      </c>
      <c r="AW55" s="4">
        <f t="shared" si="29"/>
        <v>6.0125059135918134E-31</v>
      </c>
      <c r="AX55" s="4">
        <f t="shared" si="27"/>
        <v>2.6485541745055053E-33</v>
      </c>
      <c r="AY55" s="4">
        <f t="shared" si="27"/>
        <v>1.1018908780917018E-35</v>
      </c>
      <c r="AZ55" s="4">
        <f t="shared" si="27"/>
        <v>4.3429735670446412E-38</v>
      </c>
      <c r="BA55" s="4">
        <f t="shared" si="27"/>
        <v>1.6261453311366383E-40</v>
      </c>
    </row>
    <row r="56" spans="1:53">
      <c r="A56" s="1">
        <f t="shared" si="14"/>
        <v>41552</v>
      </c>
      <c r="B56">
        <f t="shared" si="15"/>
        <v>3</v>
      </c>
      <c r="C56">
        <f t="shared" si="4"/>
        <v>5.7069967380518741E-9</v>
      </c>
      <c r="D56" s="3">
        <f t="shared" si="5"/>
        <v>18374569</v>
      </c>
      <c r="E56" s="2">
        <v>36749138</v>
      </c>
      <c r="F56" s="2">
        <v>86</v>
      </c>
      <c r="G56" s="3">
        <f t="shared" si="6"/>
        <v>8564631.5999999996</v>
      </c>
      <c r="H56" s="3">
        <f t="shared" si="7"/>
        <v>14005092.068</v>
      </c>
      <c r="I56" s="7">
        <f t="shared" si="8"/>
        <v>-1.5151791870306059</v>
      </c>
      <c r="J56" s="7">
        <f t="shared" si="9"/>
        <v>-1.5189609476376749</v>
      </c>
      <c r="K56" s="4">
        <f t="shared" si="24"/>
        <v>0.9522969968914925</v>
      </c>
      <c r="L56" s="4">
        <f t="shared" si="28"/>
        <v>0.97575992505571474</v>
      </c>
      <c r="M56" s="4">
        <f t="shared" si="28"/>
        <v>2.3846750857300536E-2</v>
      </c>
      <c r="N56" s="4">
        <f t="shared" si="28"/>
        <v>3.8852962731960651E-4</v>
      </c>
      <c r="O56" s="4">
        <f t="shared" si="28"/>
        <v>4.74766734207318E-6</v>
      </c>
      <c r="P56" s="4">
        <f t="shared" si="28"/>
        <v>4.6411580428900093E-8</v>
      </c>
      <c r="Q56" s="4">
        <f t="shared" si="28"/>
        <v>3.7808647054169916E-10</v>
      </c>
      <c r="R56" s="4">
        <f t="shared" si="28"/>
        <v>2.640031299977494E-12</v>
      </c>
      <c r="S56" s="4">
        <f t="shared" si="28"/>
        <v>1.6130024134303224E-14</v>
      </c>
      <c r="T56" s="4">
        <f t="shared" si="28"/>
        <v>8.7600863148770562E-17</v>
      </c>
      <c r="U56" s="4">
        <f t="shared" si="28"/>
        <v>4.2817786495929161E-19</v>
      </c>
      <c r="V56" s="4">
        <f t="shared" si="28"/>
        <v>1.9025991717114514E-21</v>
      </c>
      <c r="W56" s="4">
        <f t="shared" si="28"/>
        <v>7.7496445401928652E-24</v>
      </c>
      <c r="X56" s="4">
        <f t="shared" si="28"/>
        <v>2.9137622022985984E-26</v>
      </c>
      <c r="Y56" s="4">
        <f t="shared" si="28"/>
        <v>1.017282781449722E-28</v>
      </c>
      <c r="Z56" s="4">
        <f t="shared" si="28"/>
        <v>3.3148662351432992E-31</v>
      </c>
      <c r="AA56" s="4">
        <f t="shared" si="28"/>
        <v>1.0126550854032548E-33</v>
      </c>
      <c r="AB56" s="4">
        <f t="shared" si="25"/>
        <v>2.9115757837343392E-36</v>
      </c>
      <c r="AC56" s="4">
        <f t="shared" si="25"/>
        <v>7.9062585905741551E-39</v>
      </c>
      <c r="AD56" s="4">
        <f t="shared" si="25"/>
        <v>2.0339149302462016E-41</v>
      </c>
      <c r="AE56" s="4">
        <f t="shared" si="25"/>
        <v>4.9707063618288339E-44</v>
      </c>
      <c r="AF56" s="6"/>
      <c r="AG56" s="4">
        <f t="shared" si="26"/>
        <v>0.92318372287204753</v>
      </c>
      <c r="AH56" s="4">
        <f t="shared" si="29"/>
        <v>0.96056879941235385</v>
      </c>
      <c r="AI56" s="4">
        <f t="shared" si="29"/>
        <v>3.8387695590352426E-2</v>
      </c>
      <c r="AJ56" s="4">
        <f t="shared" si="29"/>
        <v>1.0227378253517497E-3</v>
      </c>
      <c r="AK56" s="4">
        <f t="shared" si="29"/>
        <v>2.0436090952438518E-5</v>
      </c>
      <c r="AL56" s="4">
        <f t="shared" si="29"/>
        <v>3.266790555654329E-7</v>
      </c>
      <c r="AM56" s="4">
        <f t="shared" si="29"/>
        <v>4.3517453987597152E-9</v>
      </c>
      <c r="AN56" s="4">
        <f t="shared" si="29"/>
        <v>4.9688838564411091E-11</v>
      </c>
      <c r="AO56" s="4">
        <f t="shared" si="29"/>
        <v>4.9643481889026537E-13</v>
      </c>
      <c r="AP56" s="4">
        <f t="shared" si="29"/>
        <v>4.408725606614916E-15</v>
      </c>
      <c r="AQ56" s="4">
        <f t="shared" si="29"/>
        <v>3.5237605043548666E-17</v>
      </c>
      <c r="AR56" s="4">
        <f t="shared" si="29"/>
        <v>2.5603950630875148E-19</v>
      </c>
      <c r="AS56" s="4">
        <f t="shared" si="29"/>
        <v>1.7053714450753438E-21</v>
      </c>
      <c r="AT56" s="4">
        <f t="shared" si="29"/>
        <v>1.048501015132107E-23</v>
      </c>
      <c r="AU56" s="4">
        <f t="shared" si="29"/>
        <v>5.9859627415736125E-26</v>
      </c>
      <c r="AV56" s="4">
        <f t="shared" si="29"/>
        <v>3.1895976964610246E-28</v>
      </c>
      <c r="AW56" s="4">
        <f t="shared" si="29"/>
        <v>1.5933421831099278E-30</v>
      </c>
      <c r="AX56" s="4">
        <f t="shared" si="27"/>
        <v>7.4912316932718561E-33</v>
      </c>
      <c r="AY56" s="4">
        <f t="shared" si="27"/>
        <v>3.3263947763820902E-35</v>
      </c>
      <c r="AZ56" s="4">
        <f t="shared" si="27"/>
        <v>1.3993076993135923E-37</v>
      </c>
      <c r="BA56" s="4">
        <f t="shared" si="27"/>
        <v>5.5921167742249618E-40</v>
      </c>
    </row>
    <row r="57" spans="1:53">
      <c r="A57" s="1">
        <f t="shared" si="14"/>
        <v>41556</v>
      </c>
      <c r="B57">
        <f t="shared" si="15"/>
        <v>4</v>
      </c>
      <c r="C57">
        <f t="shared" si="4"/>
        <v>5.7069967380518741E-9</v>
      </c>
      <c r="D57" s="3">
        <f t="shared" si="5"/>
        <v>19527491</v>
      </c>
      <c r="E57" s="2">
        <v>39054982</v>
      </c>
      <c r="F57" s="2">
        <v>108</v>
      </c>
      <c r="G57" s="3">
        <f t="shared" si="6"/>
        <v>8369566.3999999985</v>
      </c>
      <c r="H57" s="3">
        <f t="shared" si="7"/>
        <v>15447453.471999999</v>
      </c>
      <c r="I57" s="7">
        <f t="shared" si="8"/>
        <v>-1.3909846585036481</v>
      </c>
      <c r="J57" s="7">
        <f t="shared" si="9"/>
        <v>-1.397160622193593</v>
      </c>
      <c r="K57" s="4">
        <f t="shared" si="24"/>
        <v>0.95335771785183143</v>
      </c>
      <c r="L57" s="4">
        <f t="shared" si="28"/>
        <v>0.97630757784484989</v>
      </c>
      <c r="M57" s="4">
        <f t="shared" si="28"/>
        <v>2.3316704988384389E-2</v>
      </c>
      <c r="N57" s="4">
        <f t="shared" si="28"/>
        <v>3.712413853276627E-4</v>
      </c>
      <c r="O57" s="4">
        <f t="shared" si="28"/>
        <v>4.4330925976193404E-6</v>
      </c>
      <c r="P57" s="4">
        <f t="shared" si="28"/>
        <v>4.2349389712902242E-8</v>
      </c>
      <c r="Q57" s="4">
        <f t="shared" si="28"/>
        <v>3.3713683981649874E-10</v>
      </c>
      <c r="R57" s="4">
        <f t="shared" si="28"/>
        <v>2.3004798069113741E-12</v>
      </c>
      <c r="S57" s="4">
        <f t="shared" si="28"/>
        <v>1.3735315527961856E-14</v>
      </c>
      <c r="T57" s="4">
        <f t="shared" si="28"/>
        <v>7.2896433573862508E-17</v>
      </c>
      <c r="U57" s="4">
        <f t="shared" si="28"/>
        <v>3.4819006843034553E-19</v>
      </c>
      <c r="V57" s="4">
        <f t="shared" si="28"/>
        <v>1.5119371580191371E-21</v>
      </c>
      <c r="W57" s="4">
        <f t="shared" si="28"/>
        <v>6.0181428055338021E-24</v>
      </c>
      <c r="X57" s="4">
        <f t="shared" si="28"/>
        <v>2.2112053640292069E-26</v>
      </c>
      <c r="Y57" s="4">
        <f t="shared" si="28"/>
        <v>7.5441607585914266E-29</v>
      </c>
      <c r="Z57" s="4">
        <f t="shared" si="28"/>
        <v>2.4023125711740562E-31</v>
      </c>
      <c r="AA57" s="4">
        <f t="shared" si="28"/>
        <v>7.1716538269926311E-34</v>
      </c>
      <c r="AB57" s="4">
        <f t="shared" si="25"/>
        <v>2.0150235759311048E-36</v>
      </c>
      <c r="AC57" s="4">
        <f t="shared" si="25"/>
        <v>5.3470877316629935E-39</v>
      </c>
      <c r="AD57" s="4">
        <f t="shared" si="25"/>
        <v>1.3442292462192908E-41</v>
      </c>
      <c r="AE57" s="4">
        <f t="shared" si="25"/>
        <v>3.2103539985057265E-44</v>
      </c>
      <c r="AF57" s="6"/>
      <c r="AG57" s="4">
        <f t="shared" si="26"/>
        <v>0.91561568140485672</v>
      </c>
      <c r="AH57" s="4">
        <f t="shared" si="29"/>
        <v>0.95656829782108332</v>
      </c>
      <c r="AI57" s="4">
        <f t="shared" si="29"/>
        <v>4.2164841206646736E-2</v>
      </c>
      <c r="AJ57" s="4">
        <f t="shared" si="29"/>
        <v>1.2390637956813896E-3</v>
      </c>
      <c r="AK57" s="4">
        <f t="shared" si="29"/>
        <v>2.7308516048777553E-5</v>
      </c>
      <c r="AL57" s="4">
        <f t="shared" si="29"/>
        <v>4.814957893911066E-7</v>
      </c>
      <c r="AM57" s="4">
        <f t="shared" si="29"/>
        <v>7.0746606351377571E-9</v>
      </c>
      <c r="AN57" s="4">
        <f t="shared" si="29"/>
        <v>8.9098811836680278E-11</v>
      </c>
      <c r="AO57" s="4">
        <f t="shared" si="29"/>
        <v>9.8185247256924729E-13</v>
      </c>
      <c r="AP57" s="4">
        <f t="shared" si="29"/>
        <v>9.617628843606797E-15</v>
      </c>
      <c r="AQ57" s="4">
        <f t="shared" si="29"/>
        <v>8.4787585765331844E-17</v>
      </c>
      <c r="AR57" s="4">
        <f t="shared" si="29"/>
        <v>6.7952245454045246E-19</v>
      </c>
      <c r="AS57" s="4">
        <f t="shared" si="29"/>
        <v>4.9921401167937642E-21</v>
      </c>
      <c r="AT57" s="4">
        <f t="shared" si="29"/>
        <v>3.3853812617340176E-23</v>
      </c>
      <c r="AU57" s="4">
        <f t="shared" si="29"/>
        <v>2.1317864340484994E-25</v>
      </c>
      <c r="AV57" s="4">
        <f t="shared" si="29"/>
        <v>1.2529004085097529E-27</v>
      </c>
      <c r="AW57" s="4">
        <f t="shared" si="29"/>
        <v>6.9033621298459744E-30</v>
      </c>
      <c r="AX57" s="4">
        <f t="shared" si="27"/>
        <v>3.579940379057794E-32</v>
      </c>
      <c r="AY57" s="4">
        <f t="shared" si="27"/>
        <v>1.7533447615598403E-34</v>
      </c>
      <c r="AZ57" s="4">
        <f t="shared" si="27"/>
        <v>8.1353777335613517E-37</v>
      </c>
      <c r="BA57" s="4">
        <f t="shared" si="27"/>
        <v>3.5860116979011459E-39</v>
      </c>
    </row>
    <row r="58" spans="1:53">
      <c r="A58" s="1">
        <f t="shared" si="14"/>
        <v>41559</v>
      </c>
      <c r="B58">
        <f t="shared" si="15"/>
        <v>3</v>
      </c>
      <c r="C58">
        <f t="shared" si="4"/>
        <v>5.7069967380518741E-9</v>
      </c>
      <c r="D58" s="3">
        <f t="shared" si="5"/>
        <v>22387616</v>
      </c>
      <c r="E58" s="2">
        <v>44775232</v>
      </c>
      <c r="F58" s="2">
        <v>133</v>
      </c>
      <c r="G58" s="3">
        <f t="shared" si="6"/>
        <v>9498093.8999999985</v>
      </c>
      <c r="H58" s="3">
        <f t="shared" si="7"/>
        <v>17509166.234499998</v>
      </c>
      <c r="I58" s="7">
        <f t="shared" si="8"/>
        <v>-1.2512239638992213</v>
      </c>
      <c r="J58" s="7">
        <f t="shared" si="9"/>
        <v>-1.2598230498170591</v>
      </c>
      <c r="K58" s="4">
        <f t="shared" si="24"/>
        <v>0.94723734781784275</v>
      </c>
      <c r="L58" s="4">
        <f t="shared" si="28"/>
        <v>0.9731420516207685</v>
      </c>
      <c r="M58" s="4">
        <f t="shared" si="28"/>
        <v>2.6374864845797652E-2</v>
      </c>
      <c r="N58" s="4">
        <f t="shared" si="28"/>
        <v>4.7655490188455274E-4</v>
      </c>
      <c r="O58" s="4">
        <f t="shared" si="28"/>
        <v>6.4579823989837226E-6</v>
      </c>
      <c r="P58" s="4">
        <f t="shared" si="28"/>
        <v>7.0011714679199761E-8</v>
      </c>
      <c r="Q58" s="4">
        <f t="shared" si="28"/>
        <v>6.3250400478885056E-10</v>
      </c>
      <c r="R58" s="4">
        <f t="shared" si="28"/>
        <v>4.8978898025875039E-12</v>
      </c>
      <c r="S58" s="4">
        <f t="shared" si="28"/>
        <v>3.3186598953667904E-14</v>
      </c>
      <c r="T58" s="4">
        <f t="shared" si="28"/>
        <v>1.9987750345052802E-16</v>
      </c>
      <c r="U58" s="4">
        <f t="shared" si="28"/>
        <v>1.0834466952053712E-18</v>
      </c>
      <c r="V58" s="4">
        <f t="shared" si="28"/>
        <v>5.3389819332437656E-21</v>
      </c>
      <c r="W58" s="4">
        <f t="shared" si="28"/>
        <v>2.4116859132216439E-23</v>
      </c>
      <c r="X58" s="4">
        <f t="shared" si="28"/>
        <v>1.0055898707737381E-25</v>
      </c>
      <c r="Y58" s="4">
        <f t="shared" si="28"/>
        <v>3.8934652638414257E-28</v>
      </c>
      <c r="Z58" s="4">
        <f t="shared" si="28"/>
        <v>1.4069817028079493E-30</v>
      </c>
      <c r="AA58" s="4">
        <f t="shared" si="28"/>
        <v>4.7666342098261692E-33</v>
      </c>
      <c r="AB58" s="4">
        <f t="shared" si="25"/>
        <v>1.5198692100748483E-35</v>
      </c>
      <c r="AC58" s="4">
        <f t="shared" si="25"/>
        <v>4.5769585465558407E-38</v>
      </c>
      <c r="AD58" s="4">
        <f t="shared" si="25"/>
        <v>1.305769738414144E-40</v>
      </c>
      <c r="AE58" s="4">
        <f t="shared" si="25"/>
        <v>3.5389936182644468E-43</v>
      </c>
      <c r="AF58" s="6"/>
      <c r="AG58" s="4">
        <f t="shared" si="26"/>
        <v>0.90490550641641887</v>
      </c>
      <c r="AH58" s="4">
        <f t="shared" si="29"/>
        <v>0.95086956720570692</v>
      </c>
      <c r="AI58" s="4">
        <f t="shared" si="29"/>
        <v>4.7507700994857176E-2</v>
      </c>
      <c r="AJ58" s="4">
        <f t="shared" si="29"/>
        <v>1.5823982613769744E-3</v>
      </c>
      <c r="AK58" s="4">
        <f t="shared" si="29"/>
        <v>3.9530182404585295E-5</v>
      </c>
      <c r="AL58" s="4">
        <f t="shared" si="29"/>
        <v>7.90008568555075E-7</v>
      </c>
      <c r="AM58" s="4">
        <f t="shared" si="29"/>
        <v>1.3156898197385819E-8</v>
      </c>
      <c r="AN58" s="4">
        <f t="shared" si="29"/>
        <v>1.8781419469538393E-10</v>
      </c>
      <c r="AO58" s="4">
        <f t="shared" si="29"/>
        <v>2.3459099581911952E-12</v>
      </c>
      <c r="AP58" s="4">
        <f t="shared" si="29"/>
        <v>2.604604088303317E-14</v>
      </c>
      <c r="AQ58" s="4">
        <f t="shared" si="29"/>
        <v>2.6026428853758902E-16</v>
      </c>
      <c r="AR58" s="4">
        <f t="shared" si="29"/>
        <v>2.3642572824121486E-18</v>
      </c>
      <c r="AS58" s="4">
        <f t="shared" si="29"/>
        <v>1.9687306540600786E-20</v>
      </c>
      <c r="AT58" s="4">
        <f t="shared" si="29"/>
        <v>1.5132676239613833E-22</v>
      </c>
      <c r="AU58" s="4">
        <f t="shared" si="29"/>
        <v>1.0800913036767047E-24</v>
      </c>
      <c r="AV58" s="4">
        <f t="shared" si="29"/>
        <v>7.1951847549381282E-27</v>
      </c>
      <c r="AW58" s="4">
        <f t="shared" si="29"/>
        <v>4.4936028085675046E-29</v>
      </c>
      <c r="AX58" s="4">
        <f t="shared" si="27"/>
        <v>2.6413043769624121E-31</v>
      </c>
      <c r="AY58" s="4">
        <f t="shared" si="27"/>
        <v>1.4662857409474788E-33</v>
      </c>
      <c r="AZ58" s="4">
        <f t="shared" si="27"/>
        <v>7.7114784771497443E-36</v>
      </c>
      <c r="BA58" s="4">
        <f t="shared" si="27"/>
        <v>3.8528337611293228E-38</v>
      </c>
    </row>
    <row r="59" spans="1:53">
      <c r="A59" s="1">
        <f t="shared" si="14"/>
        <v>41563</v>
      </c>
      <c r="B59">
        <f t="shared" si="15"/>
        <v>4</v>
      </c>
      <c r="C59">
        <f t="shared" si="4"/>
        <v>5.7069967380518741E-9</v>
      </c>
      <c r="D59" s="3">
        <f t="shared" si="5"/>
        <v>22678841</v>
      </c>
      <c r="E59" s="2">
        <v>45357682</v>
      </c>
      <c r="F59" s="2">
        <v>156</v>
      </c>
      <c r="G59" s="3">
        <f t="shared" si="6"/>
        <v>11804945.599999998</v>
      </c>
      <c r="H59" s="3">
        <f t="shared" si="7"/>
        <v>19909907.487999998</v>
      </c>
      <c r="I59" s="7">
        <f t="shared" si="8"/>
        <v>-1.1246463533660858</v>
      </c>
      <c r="J59" s="7">
        <f t="shared" si="9"/>
        <v>-1.1348343894729633</v>
      </c>
      <c r="K59" s="4">
        <f t="shared" si="24"/>
        <v>0.93484851131868196</v>
      </c>
      <c r="L59" s="4">
        <f t="shared" si="28"/>
        <v>0.96669281794703776</v>
      </c>
      <c r="M59" s="4">
        <f t="shared" si="28"/>
        <v>3.2563423270638193E-2</v>
      </c>
      <c r="N59" s="4">
        <f t="shared" si="28"/>
        <v>7.3127431699201572E-4</v>
      </c>
      <c r="O59" s="4">
        <f t="shared" si="28"/>
        <v>1.2316627699454931E-5</v>
      </c>
      <c r="P59" s="4">
        <f t="shared" si="28"/>
        <v>1.6595611415478595E-7</v>
      </c>
      <c r="Q59" s="4">
        <f t="shared" si="28"/>
        <v>1.8634314362372471E-9</v>
      </c>
      <c r="R59" s="4">
        <f t="shared" si="28"/>
        <v>1.7934395872044395E-11</v>
      </c>
      <c r="S59" s="4">
        <f t="shared" si="28"/>
        <v>1.5103169699174029E-13</v>
      </c>
      <c r="T59" s="4">
        <f t="shared" si="28"/>
        <v>1.1305685319444639E-15</v>
      </c>
      <c r="U59" s="4">
        <f t="shared" si="28"/>
        <v>7.6167229154270174E-18</v>
      </c>
      <c r="V59" s="4">
        <f t="shared" si="28"/>
        <v>4.6649468360189663E-20</v>
      </c>
      <c r="W59" s="4">
        <f t="shared" si="28"/>
        <v>2.6190069009097076E-22</v>
      </c>
      <c r="X59" s="4">
        <f t="shared" si="28"/>
        <v>1.3572643555133051E-24</v>
      </c>
      <c r="Y59" s="4">
        <f t="shared" si="28"/>
        <v>6.5314186901298618E-27</v>
      </c>
      <c r="Z59" s="4">
        <f t="shared" si="28"/>
        <v>2.9335084623868737E-29</v>
      </c>
      <c r="AA59" s="4">
        <f t="shared" si="28"/>
        <v>1.2352031931430294E-31</v>
      </c>
      <c r="AB59" s="4">
        <f t="shared" si="25"/>
        <v>4.8950878522298534E-34</v>
      </c>
      <c r="AC59" s="4">
        <f t="shared" si="25"/>
        <v>1.832141258360519E-36</v>
      </c>
      <c r="AD59" s="4">
        <f t="shared" si="25"/>
        <v>6.4964527852595538E-39</v>
      </c>
      <c r="AE59" s="4">
        <f t="shared" si="25"/>
        <v>2.1883520319320395E-41</v>
      </c>
      <c r="AF59" s="6"/>
      <c r="AG59" s="4">
        <f t="shared" si="26"/>
        <v>0.89259192393349862</v>
      </c>
      <c r="AH59" s="4">
        <f t="shared" si="29"/>
        <v>0.9442627853270833</v>
      </c>
      <c r="AI59" s="4">
        <f t="shared" si="29"/>
        <v>5.36462926762881E-2</v>
      </c>
      <c r="AJ59" s="4">
        <f t="shared" si="29"/>
        <v>2.0318669887822989E-3</v>
      </c>
      <c r="AK59" s="4">
        <f t="shared" si="29"/>
        <v>5.7718106603242068E-5</v>
      </c>
      <c r="AL59" s="4">
        <f t="shared" si="29"/>
        <v>1.311652654797831E-6</v>
      </c>
      <c r="AM59" s="4">
        <f t="shared" si="29"/>
        <v>2.4839585323626817E-8</v>
      </c>
      <c r="AN59" s="4">
        <f t="shared" si="29"/>
        <v>4.0320232590517178E-10</v>
      </c>
      <c r="AO59" s="4">
        <f t="shared" si="29"/>
        <v>5.7267700795069613E-12</v>
      </c>
      <c r="AP59" s="4">
        <f t="shared" si="29"/>
        <v>7.230093631075652E-14</v>
      </c>
      <c r="AQ59" s="4">
        <f t="shared" si="29"/>
        <v>8.2152462045012634E-16</v>
      </c>
      <c r="AR59" s="4">
        <f t="shared" si="29"/>
        <v>8.4860295233383309E-18</v>
      </c>
      <c r="AS59" s="4">
        <f t="shared" si="29"/>
        <v>8.0352595677575476E-20</v>
      </c>
      <c r="AT59" s="4">
        <f t="shared" si="29"/>
        <v>7.0231695772580517E-22</v>
      </c>
      <c r="AU59" s="4">
        <f t="shared" si="29"/>
        <v>5.700089748444595E-24</v>
      </c>
      <c r="AV59" s="4">
        <f t="shared" si="29"/>
        <v>4.3178443969306618E-26</v>
      </c>
      <c r="AW59" s="4">
        <f t="shared" si="29"/>
        <v>3.066362788101078E-28</v>
      </c>
      <c r="AX59" s="4">
        <f t="shared" si="27"/>
        <v>2.0495151063974059E-30</v>
      </c>
      <c r="AY59" s="4">
        <f t="shared" si="27"/>
        <v>1.2937641299956796E-32</v>
      </c>
      <c r="AZ59" s="4">
        <f t="shared" si="27"/>
        <v>7.7370957354320553E-35</v>
      </c>
      <c r="BA59" s="4">
        <f t="shared" si="27"/>
        <v>4.3956632993158116E-37</v>
      </c>
    </row>
    <row r="60" spans="1:53">
      <c r="A60" s="1">
        <f t="shared" si="14"/>
        <v>41566</v>
      </c>
      <c r="B60">
        <f t="shared" si="15"/>
        <v>3</v>
      </c>
      <c r="C60">
        <f t="shared" si="4"/>
        <v>5.7069967380518741E-9</v>
      </c>
      <c r="D60" s="3">
        <f t="shared" si="5"/>
        <v>26044953</v>
      </c>
      <c r="E60" s="2">
        <v>52089906</v>
      </c>
      <c r="F60" s="2">
        <v>186</v>
      </c>
      <c r="G60" s="3">
        <f t="shared" si="6"/>
        <v>16640951.599999994</v>
      </c>
      <c r="H60" s="3">
        <f t="shared" si="7"/>
        <v>23938586.667999998</v>
      </c>
      <c r="I60" s="7">
        <f t="shared" si="8"/>
        <v>-0.96356516089029332</v>
      </c>
      <c r="J60" s="7">
        <f t="shared" si="9"/>
        <v>-0.97446905157479491</v>
      </c>
      <c r="K60" s="4">
        <f t="shared" si="24"/>
        <v>0.90940034943260606</v>
      </c>
      <c r="L60" s="4">
        <f t="shared" si="28"/>
        <v>0.95326656917606789</v>
      </c>
      <c r="M60" s="4">
        <f t="shared" si="28"/>
        <v>4.5265790546205942E-2</v>
      </c>
      <c r="N60" s="4">
        <f t="shared" si="28"/>
        <v>1.4329616617902875E-3</v>
      </c>
      <c r="O60" s="4">
        <f t="shared" si="28"/>
        <v>3.4022033681344904E-5</v>
      </c>
      <c r="P60" s="4">
        <f t="shared" si="28"/>
        <v>6.4621335636358668E-7</v>
      </c>
      <c r="Q60" s="4">
        <f t="shared" si="28"/>
        <v>1.0228461569926711E-8</v>
      </c>
      <c r="R60" s="4">
        <f t="shared" si="28"/>
        <v>1.3877073539728781E-10</v>
      </c>
      <c r="S60" s="4">
        <f t="shared" si="28"/>
        <v>1.6473788604081444E-12</v>
      </c>
      <c r="T60" s="4">
        <f t="shared" si="28"/>
        <v>1.7383472668015108E-14</v>
      </c>
      <c r="U60" s="4">
        <f t="shared" si="28"/>
        <v>1.6509049617710055E-16</v>
      </c>
      <c r="V60" s="4">
        <f t="shared" si="28"/>
        <v>1.4253282576181847E-18</v>
      </c>
      <c r="W60" s="4">
        <f t="shared" si="28"/>
        <v>1.1280260542041408E-20</v>
      </c>
      <c r="X60" s="4">
        <f t="shared" si="28"/>
        <v>8.2406455378707052E-23</v>
      </c>
      <c r="Y60" s="4">
        <f t="shared" si="28"/>
        <v>5.5900877790027364E-25</v>
      </c>
      <c r="Z60" s="4">
        <f t="shared" si="28"/>
        <v>3.5392624762793537E-27</v>
      </c>
      <c r="AA60" s="4">
        <f t="shared" si="28"/>
        <v>2.1007683519140877E-29</v>
      </c>
      <c r="AB60" s="4">
        <f t="shared" si="25"/>
        <v>1.1735851237612564E-31</v>
      </c>
      <c r="AC60" s="4">
        <f t="shared" si="25"/>
        <v>6.191949641710531E-34</v>
      </c>
      <c r="AD60" s="4">
        <f t="shared" si="25"/>
        <v>3.094989026335193E-36</v>
      </c>
      <c r="AE60" s="4">
        <f t="shared" si="25"/>
        <v>1.4696515958937299E-38</v>
      </c>
      <c r="AF60" s="6"/>
      <c r="AG60" s="4">
        <f t="shared" si="26"/>
        <v>0.87230387732764414</v>
      </c>
      <c r="AH60" s="4">
        <f t="shared" si="29"/>
        <v>0.93324616298709795</v>
      </c>
      <c r="AI60" s="4">
        <f t="shared" si="29"/>
        <v>6.3748844906965335E-2</v>
      </c>
      <c r="AJ60" s="4">
        <f t="shared" si="29"/>
        <v>2.9030676066576578E-3</v>
      </c>
      <c r="AK60" s="4">
        <f t="shared" si="29"/>
        <v>9.9152398632460187E-5</v>
      </c>
      <c r="AL60" s="4">
        <f t="shared" si="29"/>
        <v>2.7091887826077334E-6</v>
      </c>
      <c r="AM60" s="4">
        <f t="shared" si="29"/>
        <v>6.1687056612122898E-8</v>
      </c>
      <c r="AN60" s="4">
        <f t="shared" si="29"/>
        <v>1.2039321730134013E-9</v>
      </c>
      <c r="AO60" s="4">
        <f t="shared" si="29"/>
        <v>2.0559759360203205E-11</v>
      </c>
      <c r="AP60" s="4">
        <f t="shared" si="29"/>
        <v>3.1209117867946447E-13</v>
      </c>
      <c r="AQ60" s="4">
        <f t="shared" si="29"/>
        <v>4.2637079661719487E-15</v>
      </c>
      <c r="AR60" s="4">
        <f t="shared" si="29"/>
        <v>5.2954235822740082E-17</v>
      </c>
      <c r="AS60" s="4">
        <f t="shared" si="29"/>
        <v>6.0287237000179742E-19</v>
      </c>
      <c r="AT60" s="4">
        <f t="shared" si="29"/>
        <v>6.3356026404861755E-21</v>
      </c>
      <c r="AU60" s="4">
        <f t="shared" si="29"/>
        <v>6.1825235655479904E-23</v>
      </c>
      <c r="AV60" s="4">
        <f t="shared" si="29"/>
        <v>5.6309333665787394E-25</v>
      </c>
      <c r="AW60" s="4">
        <f t="shared" si="29"/>
        <v>4.8080198742094402E-27</v>
      </c>
      <c r="AX60" s="4">
        <f t="shared" si="27"/>
        <v>3.8638758469115693E-29</v>
      </c>
      <c r="AY60" s="4">
        <f t="shared" si="27"/>
        <v>2.9326245819347025E-31</v>
      </c>
      <c r="AZ60" s="4">
        <f t="shared" si="27"/>
        <v>2.1086702161371879E-33</v>
      </c>
      <c r="BA60" s="4">
        <f t="shared" si="27"/>
        <v>1.44040441656446E-35</v>
      </c>
    </row>
    <row r="61" spans="1:53">
      <c r="A61" s="1">
        <f t="shared" si="14"/>
        <v>41570</v>
      </c>
      <c r="B61">
        <f t="shared" si="15"/>
        <v>4</v>
      </c>
      <c r="C61">
        <f t="shared" si="4"/>
        <v>5.7069967380518741E-9</v>
      </c>
      <c r="D61" s="3">
        <f t="shared" si="5"/>
        <v>29254344</v>
      </c>
      <c r="E61" s="2">
        <v>58508688</v>
      </c>
      <c r="F61" s="2">
        <v>216</v>
      </c>
      <c r="G61" s="3">
        <f t="shared" si="6"/>
        <v>23545337.599999994</v>
      </c>
      <c r="H61" s="3">
        <f t="shared" si="7"/>
        <v>29189597.248</v>
      </c>
      <c r="I61" s="7">
        <f t="shared" si="8"/>
        <v>-0.80838013261180786</v>
      </c>
      <c r="J61" s="7">
        <f t="shared" si="9"/>
        <v>-0.81813188045064211</v>
      </c>
      <c r="K61" s="4">
        <f t="shared" si="24"/>
        <v>0.87426376185231425</v>
      </c>
      <c r="L61" s="4">
        <f t="shared" si="28"/>
        <v>0.93431764801477446</v>
      </c>
      <c r="M61" s="4">
        <f t="shared" si="28"/>
        <v>6.2773605775802543E-2</v>
      </c>
      <c r="N61" s="4">
        <f t="shared" si="28"/>
        <v>2.8116957318955931E-3</v>
      </c>
      <c r="O61" s="4">
        <f t="shared" si="28"/>
        <v>9.4454099640614133E-5</v>
      </c>
      <c r="P61" s="4">
        <f t="shared" si="28"/>
        <v>2.5384187794726191E-6</v>
      </c>
      <c r="Q61" s="4">
        <f t="shared" si="28"/>
        <v>5.6849214334701612E-8</v>
      </c>
      <c r="R61" s="4">
        <f t="shared" si="28"/>
        <v>1.0912866790531118E-9</v>
      </c>
      <c r="S61" s="4">
        <f t="shared" si="28"/>
        <v>1.8329949794942711E-11</v>
      </c>
      <c r="T61" s="4">
        <f t="shared" si="28"/>
        <v>2.7367249782765338E-13</v>
      </c>
      <c r="U61" s="4">
        <f t="shared" si="28"/>
        <v>3.6774224889717696E-15</v>
      </c>
      <c r="V61" s="4">
        <f t="shared" si="28"/>
        <v>4.4922425345434745E-17</v>
      </c>
      <c r="W61" s="4">
        <f t="shared" si="28"/>
        <v>5.0303046068860715E-19</v>
      </c>
      <c r="X61" s="4">
        <f t="shared" si="28"/>
        <v>5.1995199420999114E-21</v>
      </c>
      <c r="Y61" s="4">
        <f t="shared" si="28"/>
        <v>4.9905396492856591E-23</v>
      </c>
      <c r="Z61" s="4">
        <f t="shared" si="28"/>
        <v>4.4706279675724573E-25</v>
      </c>
      <c r="AA61" s="4">
        <f t="shared" si="28"/>
        <v>3.7545752150863933E-27</v>
      </c>
      <c r="AB61" s="4">
        <f t="shared" si="25"/>
        <v>2.9677282447922132E-29</v>
      </c>
      <c r="AC61" s="4">
        <f t="shared" si="25"/>
        <v>2.2154596719055261E-31</v>
      </c>
      <c r="AD61" s="4">
        <f t="shared" si="25"/>
        <v>1.5668320752869818E-33</v>
      </c>
      <c r="AE61" s="4">
        <f t="shared" si="25"/>
        <v>1.05270005365638E-35</v>
      </c>
      <c r="AF61" s="6"/>
      <c r="AG61" s="4">
        <f t="shared" si="26"/>
        <v>0.84655091179282771</v>
      </c>
      <c r="AH61" s="4">
        <f t="shared" si="29"/>
        <v>0.91901901114283269</v>
      </c>
      <c r="AI61" s="4">
        <f t="shared" si="29"/>
        <v>7.6547358869461971E-2</v>
      </c>
      <c r="AJ61" s="4">
        <f t="shared" si="29"/>
        <v>4.2505453301155908E-3</v>
      </c>
      <c r="AK61" s="4">
        <f t="shared" si="29"/>
        <v>1.7701918705535986E-4</v>
      </c>
      <c r="AL61" s="4">
        <f t="shared" si="29"/>
        <v>5.8977451745208635E-6</v>
      </c>
      <c r="AM61" s="4">
        <f t="shared" si="29"/>
        <v>1.6374588884287323E-7</v>
      </c>
      <c r="AN61" s="4">
        <f t="shared" si="29"/>
        <v>3.8967989679764757E-9</v>
      </c>
      <c r="AO61" s="4">
        <f t="shared" si="29"/>
        <v>8.1143481286275891E-11</v>
      </c>
      <c r="AP61" s="4">
        <f t="shared" si="29"/>
        <v>1.5019197685749792E-12</v>
      </c>
      <c r="AQ61" s="4">
        <f t="shared" si="29"/>
        <v>2.5019713110390306E-14</v>
      </c>
      <c r="AR61" s="4">
        <f t="shared" si="29"/>
        <v>3.789005340657796E-16</v>
      </c>
      <c r="AS61" s="4">
        <f t="shared" si="29"/>
        <v>5.2599247801080866E-18</v>
      </c>
      <c r="AT61" s="4">
        <f t="shared" si="29"/>
        <v>6.7401836281863706E-20</v>
      </c>
      <c r="AU61" s="4">
        <f t="shared" si="29"/>
        <v>8.0200896930025203E-22</v>
      </c>
      <c r="AV61" s="4">
        <f t="shared" si="29"/>
        <v>8.9068365729905766E-24</v>
      </c>
      <c r="AW61" s="4">
        <f t="shared" si="29"/>
        <v>9.2734002272173714E-26</v>
      </c>
      <c r="AX61" s="4">
        <f t="shared" si="27"/>
        <v>9.0871054991955597E-28</v>
      </c>
      <c r="AY61" s="4">
        <f t="shared" si="27"/>
        <v>8.4098555816884441E-30</v>
      </c>
      <c r="AZ61" s="4">
        <f t="shared" si="27"/>
        <v>7.3734441493502597E-32</v>
      </c>
      <c r="BA61" s="4">
        <f t="shared" si="27"/>
        <v>6.1415196041446194E-34</v>
      </c>
    </row>
    <row r="62" spans="1:53">
      <c r="A62" s="1">
        <f t="shared" si="14"/>
        <v>41573</v>
      </c>
      <c r="B62">
        <f t="shared" si="15"/>
        <v>3</v>
      </c>
      <c r="C62">
        <f t="shared" si="4"/>
        <v>5.7069967380518741E-9</v>
      </c>
      <c r="D62" s="3">
        <f t="shared" si="5"/>
        <v>15901274</v>
      </c>
      <c r="E62" s="2">
        <v>31802548</v>
      </c>
      <c r="F62" s="2">
        <v>40</v>
      </c>
      <c r="G62" s="3">
        <f t="shared" si="6"/>
        <v>12566880</v>
      </c>
      <c r="H62" s="3">
        <f t="shared" si="7"/>
        <v>11712260.800000001</v>
      </c>
      <c r="I62" s="7">
        <f t="shared" si="8"/>
        <v>-1.7757965406063383</v>
      </c>
      <c r="J62" s="7">
        <f t="shared" si="9"/>
        <v>-1.7755203903906029</v>
      </c>
      <c r="K62" s="4">
        <f t="shared" si="24"/>
        <v>0.93079227828450484</v>
      </c>
      <c r="L62" s="4">
        <f t="shared" si="28"/>
        <v>0.96456903061884769</v>
      </c>
      <c r="M62" s="4">
        <f t="shared" si="28"/>
        <v>3.4589029645943133E-2</v>
      </c>
      <c r="N62" s="4">
        <f t="shared" si="28"/>
        <v>8.2689839618676608E-4</v>
      </c>
      <c r="O62" s="4">
        <f t="shared" si="28"/>
        <v>1.4826107660554173E-5</v>
      </c>
      <c r="P62" s="4">
        <f t="shared" si="28"/>
        <v>2.1266308110840829E-7</v>
      </c>
      <c r="Q62" s="4">
        <f t="shared" si="28"/>
        <v>2.542001329859814E-9</v>
      </c>
      <c r="R62" s="4">
        <f t="shared" si="28"/>
        <v>2.6044295900778435E-11</v>
      </c>
      <c r="S62" s="4">
        <f t="shared" si="28"/>
        <v>2.3348419457766845E-13</v>
      </c>
      <c r="T62" s="4">
        <f t="shared" si="28"/>
        <v>1.860586201542059E-15</v>
      </c>
      <c r="U62" s="4">
        <f t="shared" si="28"/>
        <v>1.334395533601551E-17</v>
      </c>
      <c r="V62" s="4">
        <f t="shared" si="28"/>
        <v>8.7001480644261722E-20</v>
      </c>
      <c r="W62" s="4">
        <f t="shared" si="28"/>
        <v>5.1997218500251735E-22</v>
      </c>
      <c r="X62" s="4">
        <f t="shared" si="28"/>
        <v>2.868609552490623E-24</v>
      </c>
      <c r="Y62" s="4">
        <f t="shared" si="28"/>
        <v>1.469528625256681E-26</v>
      </c>
      <c r="Z62" s="4">
        <f t="shared" si="28"/>
        <v>7.0262144701770978E-29</v>
      </c>
      <c r="AA62" s="4">
        <f t="shared" si="28"/>
        <v>3.1494592681825164E-31</v>
      </c>
      <c r="AB62" s="4">
        <f t="shared" si="25"/>
        <v>1.3286837285927827E-33</v>
      </c>
      <c r="AC62" s="4">
        <f t="shared" si="25"/>
        <v>5.2939961217553917E-36</v>
      </c>
      <c r="AD62" s="4">
        <f t="shared" si="25"/>
        <v>1.9983174953705515E-38</v>
      </c>
      <c r="AE62" s="4">
        <f t="shared" si="25"/>
        <v>7.1658701339527806E-41</v>
      </c>
      <c r="AF62" s="6"/>
      <c r="AG62" s="4">
        <f t="shared" si="26"/>
        <v>0.9353431330421329</v>
      </c>
      <c r="AH62" s="4">
        <f t="shared" si="29"/>
        <v>0.96695137931917197</v>
      </c>
      <c r="AI62" s="4">
        <f t="shared" si="29"/>
        <v>3.2316397096560139E-2</v>
      </c>
      <c r="AJ62" s="4">
        <f t="shared" si="29"/>
        <v>7.2002891732479376E-4</v>
      </c>
      <c r="AK62" s="4">
        <f t="shared" si="29"/>
        <v>1.2032009539227621E-5</v>
      </c>
      <c r="AL62" s="4">
        <f t="shared" si="29"/>
        <v>1.6084825229458887E-7</v>
      </c>
      <c r="AM62" s="4">
        <f t="shared" si="29"/>
        <v>1.7918978242226629E-9</v>
      </c>
      <c r="AN62" s="4">
        <f t="shared" si="29"/>
        <v>1.7110524054283438E-11</v>
      </c>
      <c r="AO62" s="4">
        <f t="shared" si="29"/>
        <v>1.42962257055326E-13</v>
      </c>
      <c r="AP62" s="4">
        <f t="shared" si="29"/>
        <v>1.061761372772547E-15</v>
      </c>
      <c r="AQ62" s="4">
        <f t="shared" si="29"/>
        <v>7.0970018640686448E-18</v>
      </c>
      <c r="AR62" s="4">
        <f t="shared" si="29"/>
        <v>4.3125107914412942E-20</v>
      </c>
      <c r="AS62" s="4">
        <f t="shared" si="29"/>
        <v>2.4021320204503172E-22</v>
      </c>
      <c r="AT62" s="4">
        <f t="shared" si="29"/>
        <v>1.2350979664077719E-24</v>
      </c>
      <c r="AU62" s="4">
        <f t="shared" si="29"/>
        <v>5.8968654761980735E-27</v>
      </c>
      <c r="AV62" s="4">
        <f t="shared" si="29"/>
        <v>2.6277120568389184E-29</v>
      </c>
      <c r="AW62" s="4">
        <f t="shared" si="29"/>
        <v>1.0977553602393415E-31</v>
      </c>
      <c r="AX62" s="4">
        <f t="shared" si="27"/>
        <v>4.3162280546401674E-34</v>
      </c>
      <c r="AY62" s="4">
        <f t="shared" si="27"/>
        <v>1.602800906107085E-36</v>
      </c>
      <c r="AZ62" s="4">
        <f t="shared" si="27"/>
        <v>5.6386305808055328E-39</v>
      </c>
      <c r="BA62" s="4">
        <f t="shared" si="27"/>
        <v>1.8844788764150276E-41</v>
      </c>
    </row>
    <row r="63" spans="1:53">
      <c r="A63" s="1">
        <f t="shared" si="14"/>
        <v>41577</v>
      </c>
      <c r="B63">
        <f t="shared" si="15"/>
        <v>4</v>
      </c>
      <c r="C63">
        <f t="shared" si="4"/>
        <v>5.7069967380518741E-9</v>
      </c>
      <c r="D63" s="3">
        <f t="shared" si="5"/>
        <v>13915497</v>
      </c>
      <c r="E63" s="2">
        <v>27830994</v>
      </c>
      <c r="F63" s="2">
        <v>50</v>
      </c>
      <c r="G63" s="3">
        <f t="shared" si="6"/>
        <v>11283150</v>
      </c>
      <c r="H63" s="3">
        <f t="shared" si="7"/>
        <v>12156357.5</v>
      </c>
      <c r="I63" s="7">
        <f t="shared" si="8"/>
        <v>-1.7192270923995994</v>
      </c>
      <c r="J63" s="7">
        <f t="shared" si="9"/>
        <v>-1.7195798870161125</v>
      </c>
      <c r="K63" s="4">
        <f t="shared" si="24"/>
        <v>0.93763652935508079</v>
      </c>
      <c r="L63" s="4">
        <f t="shared" si="28"/>
        <v>0.96814906580690685</v>
      </c>
      <c r="M63" s="4">
        <f t="shared" si="28"/>
        <v>3.1170960523653646E-2</v>
      </c>
      <c r="N63" s="4">
        <f t="shared" si="28"/>
        <v>6.6906273573626033E-4</v>
      </c>
      <c r="O63" s="4">
        <f t="shared" si="28"/>
        <v>1.0770719697683907E-5</v>
      </c>
      <c r="P63" s="4">
        <f t="shared" si="28"/>
        <v>1.3871152742871197E-7</v>
      </c>
      <c r="Q63" s="4">
        <f t="shared" si="28"/>
        <v>1.4886722735642617E-9</v>
      </c>
      <c r="R63" s="4">
        <f t="shared" si="28"/>
        <v>1.369426782586175E-11</v>
      </c>
      <c r="S63" s="4">
        <f t="shared" si="28"/>
        <v>1.1022663499985657E-13</v>
      </c>
      <c r="T63" s="4">
        <f t="shared" si="28"/>
        <v>7.8864530220944652E-16</v>
      </c>
      <c r="U63" s="4">
        <f t="shared" si="28"/>
        <v>5.078311805647498E-18</v>
      </c>
      <c r="V63" s="4">
        <f t="shared" si="28"/>
        <v>2.9727903414631721E-20</v>
      </c>
      <c r="W63" s="4">
        <f t="shared" si="28"/>
        <v>1.5952200531392598E-22</v>
      </c>
      <c r="X63" s="4">
        <f t="shared" si="28"/>
        <v>7.9015951607521128E-25</v>
      </c>
      <c r="Y63" s="4">
        <f t="shared" si="28"/>
        <v>3.6343288974223483E-27</v>
      </c>
      <c r="Z63" s="4">
        <f t="shared" si="28"/>
        <v>1.5601645940612794E-29</v>
      </c>
      <c r="AA63" s="4">
        <f t="shared" si="28"/>
        <v>6.2789618804138486E-32</v>
      </c>
      <c r="AB63" s="4">
        <f t="shared" si="25"/>
        <v>2.3783529115914718E-34</v>
      </c>
      <c r="AC63" s="4">
        <f t="shared" si="25"/>
        <v>8.5082673284515579E-37</v>
      </c>
      <c r="AD63" s="4">
        <f t="shared" si="25"/>
        <v>2.8835323076067034E-39</v>
      </c>
      <c r="AE63" s="4">
        <f t="shared" si="25"/>
        <v>9.2839348313297677E-42</v>
      </c>
      <c r="AF63" s="6"/>
      <c r="AG63" s="4">
        <f t="shared" si="26"/>
        <v>0.93297554470293154</v>
      </c>
      <c r="AH63" s="4">
        <f t="shared" si="29"/>
        <v>0.96571291474692955</v>
      </c>
      <c r="AI63" s="4">
        <f t="shared" si="29"/>
        <v>3.3498786927789841E-2</v>
      </c>
      <c r="AJ63" s="4">
        <f t="shared" si="29"/>
        <v>7.7467372631216907E-4</v>
      </c>
      <c r="AK63" s="4">
        <f t="shared" si="29"/>
        <v>1.3435993984616881E-5</v>
      </c>
      <c r="AL63" s="4">
        <f t="shared" si="29"/>
        <v>1.8642782205997162E-7</v>
      </c>
      <c r="AM63" s="4">
        <f t="shared" si="29"/>
        <v>2.1556108923283639E-9</v>
      </c>
      <c r="AN63" s="4">
        <f t="shared" si="29"/>
        <v>2.1364030412288163E-11</v>
      </c>
      <c r="AO63" s="4">
        <f t="shared" si="29"/>
        <v>1.8526953987551044E-13</v>
      </c>
      <c r="AP63" s="4">
        <f t="shared" si="29"/>
        <v>1.4281449882365222E-15</v>
      </c>
      <c r="AQ63" s="4">
        <f t="shared" si="29"/>
        <v>9.9079327714291939E-18</v>
      </c>
      <c r="AR63" s="4">
        <f t="shared" si="29"/>
        <v>6.2488641200725642E-20</v>
      </c>
      <c r="AS63" s="4">
        <f t="shared" si="29"/>
        <v>3.6126884830366463E-22</v>
      </c>
      <c r="AT63" s="4">
        <f t="shared" si="29"/>
        <v>1.9279590536836512E-24</v>
      </c>
      <c r="AU63" s="4">
        <f t="shared" si="29"/>
        <v>9.5538931180148451E-27</v>
      </c>
      <c r="AV63" s="4">
        <f t="shared" si="29"/>
        <v>4.4187526506665448E-29</v>
      </c>
      <c r="AW63" s="4">
        <f t="shared" si="29"/>
        <v>1.9159767980573049E-31</v>
      </c>
      <c r="AX63" s="4">
        <f t="shared" si="27"/>
        <v>7.8190110173458167E-34</v>
      </c>
      <c r="AY63" s="4">
        <f t="shared" si="27"/>
        <v>3.0136289909274746E-36</v>
      </c>
      <c r="AZ63" s="4">
        <f t="shared" si="27"/>
        <v>1.1003899456611327E-38</v>
      </c>
      <c r="BA63" s="4">
        <f t="shared" si="27"/>
        <v>3.8170426410244804E-41</v>
      </c>
    </row>
    <row r="64" spans="1:53">
      <c r="A64" s="1">
        <f t="shared" si="14"/>
        <v>41580</v>
      </c>
      <c r="B64">
        <f t="shared" si="15"/>
        <v>3</v>
      </c>
      <c r="C64">
        <f t="shared" si="4"/>
        <v>5.7069967380518741E-9</v>
      </c>
      <c r="D64" s="3">
        <f t="shared" si="5"/>
        <v>16214773</v>
      </c>
      <c r="E64" s="2">
        <v>32429546</v>
      </c>
      <c r="F64" s="2">
        <v>60</v>
      </c>
      <c r="G64" s="3">
        <f t="shared" si="6"/>
        <v>10229240</v>
      </c>
      <c r="H64" s="3">
        <f t="shared" si="7"/>
        <v>12623456.800000001</v>
      </c>
      <c r="I64" s="7">
        <f t="shared" si="8"/>
        <v>-1.6625612182744247</v>
      </c>
      <c r="J64" s="7">
        <f t="shared" si="9"/>
        <v>-1.6637222243011942</v>
      </c>
      <c r="K64" s="4">
        <f t="shared" si="24"/>
        <v>0.9432930892651874</v>
      </c>
      <c r="L64" s="4">
        <f t="shared" si="28"/>
        <v>0.97109486847167426</v>
      </c>
      <c r="M64" s="4">
        <f t="shared" si="28"/>
        <v>2.8345401704260819E-2</v>
      </c>
      <c r="N64" s="4">
        <f t="shared" si="28"/>
        <v>5.5158477667227037E-4</v>
      </c>
      <c r="O64" s="4">
        <f t="shared" si="28"/>
        <v>8.0501347084835621E-6</v>
      </c>
      <c r="P64" s="4">
        <f t="shared" si="28"/>
        <v>9.3990501885074773E-8</v>
      </c>
      <c r="Q64" s="4">
        <f t="shared" si="28"/>
        <v>9.1449956024486459E-10</v>
      </c>
      <c r="R64" s="4">
        <f t="shared" si="28"/>
        <v>7.6266918813973902E-12</v>
      </c>
      <c r="S64" s="4">
        <f t="shared" si="28"/>
        <v>5.5654067709902619E-14</v>
      </c>
      <c r="T64" s="4">
        <f t="shared" si="28"/>
        <v>3.6099821789977728E-16</v>
      </c>
      <c r="U64" s="4">
        <f t="shared" si="28"/>
        <v>2.1074421934359978E-18</v>
      </c>
      <c r="V64" s="4">
        <f t="shared" si="28"/>
        <v>1.1184422285150869E-20</v>
      </c>
      <c r="W64" s="4">
        <f t="shared" si="28"/>
        <v>5.4410515194963008E-23</v>
      </c>
      <c r="X64" s="4">
        <f t="shared" si="28"/>
        <v>2.4433741300473893E-25</v>
      </c>
      <c r="Y64" s="4">
        <f t="shared" si="28"/>
        <v>1.0188549945161787E-27</v>
      </c>
      <c r="Z64" s="4">
        <f t="shared" si="28"/>
        <v>3.9652586419914971E-30</v>
      </c>
      <c r="AA64" s="4">
        <f t="shared" si="28"/>
        <v>1.4467779988402288E-32</v>
      </c>
      <c r="AB64" s="4">
        <f t="shared" si="25"/>
        <v>4.9682482719184212E-35</v>
      </c>
      <c r="AC64" s="4">
        <f t="shared" si="25"/>
        <v>1.6113172568013923E-37</v>
      </c>
      <c r="AD64" s="4">
        <f t="shared" si="25"/>
        <v>4.9508262862666355E-40</v>
      </c>
      <c r="AE64" s="4">
        <f t="shared" si="25"/>
        <v>1.4450999327615731E-42</v>
      </c>
      <c r="AF64" s="6"/>
      <c r="AG64" s="4">
        <f t="shared" si="26"/>
        <v>0.93049179347219468</v>
      </c>
      <c r="AH64" s="4">
        <f t="shared" si="29"/>
        <v>0.96441145855050237</v>
      </c>
      <c r="AI64" s="4">
        <f t="shared" si="29"/>
        <v>3.4739073306928867E-2</v>
      </c>
      <c r="AJ64" s="4">
        <f t="shared" si="29"/>
        <v>8.3422423622514356E-4</v>
      </c>
      <c r="AK64" s="4">
        <f t="shared" si="29"/>
        <v>1.5024796754653809E-5</v>
      </c>
      <c r="AL64" s="4">
        <f t="shared" si="29"/>
        <v>2.1648328095304617E-7</v>
      </c>
      <c r="AM64" s="4">
        <f t="shared" si="29"/>
        <v>2.5993145412069166E-9</v>
      </c>
      <c r="AN64" s="4">
        <f t="shared" si="29"/>
        <v>2.6751398283466072E-11</v>
      </c>
      <c r="AO64" s="4">
        <f t="shared" si="29"/>
        <v>2.4090297146573403E-13</v>
      </c>
      <c r="AP64" s="4">
        <f t="shared" si="29"/>
        <v>1.9283473691517205E-15</v>
      </c>
      <c r="AQ64" s="4">
        <f t="shared" si="29"/>
        <v>1.3892194575373137E-17</v>
      </c>
      <c r="AR64" s="4">
        <f t="shared" si="29"/>
        <v>9.0983727554354583E-20</v>
      </c>
      <c r="AS64" s="4">
        <f t="shared" si="29"/>
        <v>5.4622050394951431E-22</v>
      </c>
      <c r="AT64" s="4">
        <f t="shared" si="29"/>
        <v>3.0269840382321585E-24</v>
      </c>
      <c r="AU64" s="4">
        <f t="shared" si="29"/>
        <v>1.5576416285448218E-26</v>
      </c>
      <c r="AV64" s="4">
        <f t="shared" si="29"/>
        <v>7.4810352663051159E-29</v>
      </c>
      <c r="AW64" s="4">
        <f t="shared" si="29"/>
        <v>3.3684266969251944E-31</v>
      </c>
      <c r="AX64" s="4">
        <f t="shared" si="27"/>
        <v>1.4274586160975852E-33</v>
      </c>
      <c r="AY64" s="4">
        <f t="shared" si="27"/>
        <v>5.7131593015652286E-36</v>
      </c>
      <c r="AZ64" s="4">
        <f t="shared" si="27"/>
        <v>2.1662471830532614E-38</v>
      </c>
      <c r="BA64" s="4">
        <f t="shared" si="27"/>
        <v>7.8030296841332048E-41</v>
      </c>
    </row>
    <row r="65" spans="1:53">
      <c r="A65" s="1">
        <f t="shared" si="14"/>
        <v>41584</v>
      </c>
      <c r="B65">
        <f t="shared" si="15"/>
        <v>4</v>
      </c>
      <c r="C65">
        <f t="shared" si="4"/>
        <v>5.7069967380518741E-9</v>
      </c>
      <c r="D65" s="3">
        <f t="shared" si="5"/>
        <v>14889620</v>
      </c>
      <c r="E65" s="2">
        <v>29779240</v>
      </c>
      <c r="F65" s="2">
        <v>70</v>
      </c>
      <c r="G65" s="3">
        <f t="shared" si="6"/>
        <v>9405150</v>
      </c>
      <c r="H65" s="3">
        <f t="shared" si="7"/>
        <v>13121853.699999999</v>
      </c>
      <c r="I65" s="7">
        <f t="shared" si="8"/>
        <v>-1.605854698420029</v>
      </c>
      <c r="J65" s="7">
        <f t="shared" si="9"/>
        <v>-1.6079576184152089</v>
      </c>
      <c r="K65" s="4">
        <f t="shared" si="24"/>
        <v>0.94773991984302752</v>
      </c>
      <c r="L65" s="4">
        <f t="shared" si="28"/>
        <v>0.97340249622628994</v>
      </c>
      <c r="M65" s="4">
        <f t="shared" si="28"/>
        <v>2.6123764916670504E-2</v>
      </c>
      <c r="N65" s="4">
        <f t="shared" si="28"/>
        <v>4.673989937398441E-4</v>
      </c>
      <c r="O65" s="4">
        <f t="shared" si="28"/>
        <v>6.2719270217550127E-6</v>
      </c>
      <c r="P65" s="4">
        <f t="shared" si="28"/>
        <v>6.7329309494596596E-8</v>
      </c>
      <c r="Q65" s="4">
        <f t="shared" si="28"/>
        <v>6.0231826402791355E-10</v>
      </c>
      <c r="R65" s="4">
        <f t="shared" si="28"/>
        <v>4.6185012822782242E-12</v>
      </c>
      <c r="S65" s="4">
        <f t="shared" si="28"/>
        <v>3.0987326738724286E-14</v>
      </c>
      <c r="T65" s="4">
        <f t="shared" si="28"/>
        <v>1.8480536965574552E-16</v>
      </c>
      <c r="U65" s="4">
        <f t="shared" si="28"/>
        <v>9.9194484181309929E-19</v>
      </c>
      <c r="V65" s="4">
        <f t="shared" si="28"/>
        <v>4.8402492869990806E-21</v>
      </c>
      <c r="W65" s="4">
        <f t="shared" si="28"/>
        <v>2.1650071195106798E-23</v>
      </c>
      <c r="X65" s="4">
        <f t="shared" si="28"/>
        <v>8.9389966722139955E-26</v>
      </c>
      <c r="Y65" s="4">
        <f t="shared" si="28"/>
        <v>3.4271529962959134E-28</v>
      </c>
      <c r="Z65" s="4">
        <f t="shared" si="28"/>
        <v>1.2263514261270533E-30</v>
      </c>
      <c r="AA65" s="4">
        <f t="shared" si="28"/>
        <v>4.1140315538964552E-33</v>
      </c>
      <c r="AB65" s="4">
        <f t="shared" si="25"/>
        <v>1.2989466413310666E-35</v>
      </c>
      <c r="AC65" s="4">
        <f t="shared" si="25"/>
        <v>3.8733913145631649E-38</v>
      </c>
      <c r="AD65" s="4">
        <f t="shared" si="25"/>
        <v>1.094234227774364E-40</v>
      </c>
      <c r="AE65" s="4">
        <f t="shared" si="25"/>
        <v>2.9366539671630704E-43</v>
      </c>
      <c r="AF65" s="6"/>
      <c r="AG65" s="4">
        <f t="shared" si="26"/>
        <v>0.92784890950772603</v>
      </c>
      <c r="AH65" s="4">
        <f t="shared" si="29"/>
        <v>0.96302410356523294</v>
      </c>
      <c r="AI65" s="4">
        <f t="shared" si="29"/>
        <v>3.6058688219215096E-2</v>
      </c>
      <c r="AJ65" s="4">
        <f t="shared" si="29"/>
        <v>9.0010131777465148E-4</v>
      </c>
      <c r="AK65" s="4">
        <f t="shared" si="29"/>
        <v>1.6851326834005591E-5</v>
      </c>
      <c r="AL65" s="4">
        <f t="shared" si="29"/>
        <v>2.5238687140487474E-7</v>
      </c>
      <c r="AM65" s="4">
        <f t="shared" si="29"/>
        <v>3.1500550189399551E-9</v>
      </c>
      <c r="AN65" s="4">
        <f t="shared" si="29"/>
        <v>3.3699440899396211E-11</v>
      </c>
      <c r="AO65" s="4">
        <f t="shared" si="29"/>
        <v>3.1545344307079884E-13</v>
      </c>
      <c r="AP65" s="4">
        <f t="shared" si="29"/>
        <v>2.6247944115074684E-15</v>
      </c>
      <c r="AQ65" s="4">
        <f t="shared" si="29"/>
        <v>1.9656119773216459E-17</v>
      </c>
      <c r="AR65" s="4">
        <f t="shared" si="29"/>
        <v>1.3381585357379887E-19</v>
      </c>
      <c r="AS65" s="4">
        <f t="shared" si="29"/>
        <v>8.3508129022921436E-22</v>
      </c>
      <c r="AT65" s="4">
        <f t="shared" si="29"/>
        <v>4.8104731955022479E-24</v>
      </c>
      <c r="AU65" s="4">
        <f t="shared" si="29"/>
        <v>2.5731323690487481E-26</v>
      </c>
      <c r="AV65" s="4">
        <f t="shared" si="29"/>
        <v>1.284615626637445E-28</v>
      </c>
      <c r="AW65" s="4">
        <f t="shared" si="29"/>
        <v>6.0125059135918134E-31</v>
      </c>
      <c r="AX65" s="4">
        <f t="shared" si="27"/>
        <v>2.6485541745055053E-33</v>
      </c>
      <c r="AY65" s="4">
        <f t="shared" si="27"/>
        <v>1.1018908780917018E-35</v>
      </c>
      <c r="AZ65" s="4">
        <f t="shared" si="27"/>
        <v>4.3429735670446412E-38</v>
      </c>
      <c r="BA65" s="4">
        <f t="shared" si="27"/>
        <v>1.6261453311366383E-40</v>
      </c>
    </row>
    <row r="66" spans="1:53">
      <c r="A66" s="1">
        <f t="shared" si="14"/>
        <v>41587</v>
      </c>
      <c r="B66">
        <f t="shared" si="15"/>
        <v>3</v>
      </c>
      <c r="C66">
        <f t="shared" si="4"/>
        <v>5.7069967380518741E-9</v>
      </c>
      <c r="D66" s="3">
        <f t="shared" si="5"/>
        <v>16926851</v>
      </c>
      <c r="E66" s="2">
        <v>33853702</v>
      </c>
      <c r="F66" s="2">
        <v>87</v>
      </c>
      <c r="G66" s="3">
        <f t="shared" si="6"/>
        <v>8531633.8999999985</v>
      </c>
      <c r="H66" s="3">
        <f t="shared" si="7"/>
        <v>14064435.419500001</v>
      </c>
      <c r="I66" s="7">
        <f t="shared" si="8"/>
        <v>-1.5095184891623812</v>
      </c>
      <c r="J66" s="7">
        <f t="shared" si="9"/>
        <v>-1.5134091232213998</v>
      </c>
      <c r="K66" s="4">
        <f t="shared" ref="K66:Z129" si="30">_xlfn.BINOM.DIST(K$4,$G66,$C66,FALSE)</f>
        <v>0.95247634985300289</v>
      </c>
      <c r="L66" s="4">
        <f t="shared" si="28"/>
        <v>0.97585255374890423</v>
      </c>
      <c r="M66" s="4">
        <f t="shared" si="28"/>
        <v>2.3757128602092659E-2</v>
      </c>
      <c r="N66" s="4">
        <f t="shared" si="28"/>
        <v>3.8557812249687048E-4</v>
      </c>
      <c r="O66" s="4">
        <f t="shared" si="28"/>
        <v>4.6934482365005752E-6</v>
      </c>
      <c r="P66" s="4">
        <f t="shared" si="28"/>
        <v>4.570477935643563E-8</v>
      </c>
      <c r="Q66" s="4">
        <f t="shared" si="28"/>
        <v>3.7089408218923159E-10</v>
      </c>
      <c r="R66" s="4">
        <f t="shared" si="28"/>
        <v>2.579831556527573E-12</v>
      </c>
      <c r="S66" s="4">
        <f t="shared" si="28"/>
        <v>1.5701487566439546E-14</v>
      </c>
      <c r="T66" s="4">
        <f t="shared" si="28"/>
        <v>8.4944971535389412E-17</v>
      </c>
      <c r="U66" s="4">
        <f t="shared" si="28"/>
        <v>4.1359664691490856E-19</v>
      </c>
      <c r="V66" s="4">
        <f t="shared" si="28"/>
        <v>1.8307270866273459E-21</v>
      </c>
      <c r="W66" s="4">
        <f t="shared" si="28"/>
        <v>7.4281658786368387E-24</v>
      </c>
      <c r="X66" s="4">
        <f t="shared" si="28"/>
        <v>2.7821300201684974E-26</v>
      </c>
      <c r="Y66" s="4">
        <f t="shared" si="28"/>
        <v>9.6758364128076245E-29</v>
      </c>
      <c r="Z66" s="4">
        <f t="shared" si="28"/>
        <v>3.140771473398717E-31</v>
      </c>
      <c r="AA66" s="4">
        <f t="shared" ref="AA66:AE129" si="31">_xlfn.BINOM.DIST(AA$4,$G66,$C66,FALSE)/(1-$K66)</f>
        <v>9.5577437743865539E-34</v>
      </c>
      <c r="AB66" s="4">
        <f t="shared" si="31"/>
        <v>2.737445238556972E-36</v>
      </c>
      <c r="AC66" s="4">
        <f t="shared" si="31"/>
        <v>7.4047749166137945E-39</v>
      </c>
      <c r="AD66" s="4">
        <f t="shared" si="31"/>
        <v>1.8975670772760833E-41</v>
      </c>
      <c r="AE66" s="4">
        <f t="shared" si="31"/>
        <v>4.6196169494665262E-44</v>
      </c>
      <c r="AF66" s="6"/>
      <c r="AG66" s="4">
        <f t="shared" ref="AG66:AV129" si="32">_xlfn.BINOM.DIST(AG$4,$H66,$C66,FALSE)</f>
        <v>0.92287112089341161</v>
      </c>
      <c r="AH66" s="4">
        <f t="shared" si="29"/>
        <v>0.96040398433366747</v>
      </c>
      <c r="AI66" s="4">
        <f t="shared" si="29"/>
        <v>3.8543739159446692E-2</v>
      </c>
      <c r="AJ66" s="4">
        <f t="shared" si="29"/>
        <v>1.0312463969993767E-3</v>
      </c>
      <c r="AK66" s="4">
        <f t="shared" si="29"/>
        <v>2.0693420233130286E-5</v>
      </c>
      <c r="AL66" s="4">
        <f t="shared" si="29"/>
        <v>3.3219421604308164E-7</v>
      </c>
      <c r="AM66" s="4">
        <f t="shared" si="29"/>
        <v>4.443964477718203E-9</v>
      </c>
      <c r="AN66" s="4">
        <f t="shared" si="29"/>
        <v>5.0956814472545136E-11</v>
      </c>
      <c r="AO66" s="4">
        <f t="shared" si="29"/>
        <v>5.1126019872315534E-13</v>
      </c>
      <c r="AP66" s="4">
        <f t="shared" si="29"/>
        <v>4.5596251984323697E-15</v>
      </c>
      <c r="AQ66" s="4">
        <f t="shared" si="29"/>
        <v>3.6598120627231144E-17</v>
      </c>
      <c r="AR66" s="4">
        <f t="shared" si="29"/>
        <v>2.6705192161829324E-19</v>
      </c>
      <c r="AS66" s="4">
        <f t="shared" si="29"/>
        <v>1.786257390674685E-21</v>
      </c>
      <c r="AT66" s="4">
        <f t="shared" si="29"/>
        <v>1.1028850072555672E-23</v>
      </c>
      <c r="AU66" s="4">
        <f t="shared" si="29"/>
        <v>6.3231242070031859E-26</v>
      </c>
      <c r="AV66" s="4">
        <f t="shared" si="29"/>
        <v>3.3835292760320355E-28</v>
      </c>
      <c r="AW66" s="4">
        <f t="shared" ref="AW66:BA129" si="33">_xlfn.BINOM.DIST(AW$4,$H66,$C66,FALSE)/(1-$AG66)</f>
        <v>1.6973812864777629E-30</v>
      </c>
      <c r="AX66" s="4">
        <f t="shared" si="33"/>
        <v>8.0141951110204562E-33</v>
      </c>
      <c r="AY66" s="4">
        <f t="shared" si="33"/>
        <v>3.5736893543760626E-35</v>
      </c>
      <c r="AZ66" s="4">
        <f t="shared" si="33"/>
        <v>1.5097066176027368E-37</v>
      </c>
      <c r="BA66" s="4">
        <f t="shared" si="33"/>
        <v>6.0588736149319585E-40</v>
      </c>
    </row>
    <row r="67" spans="1:53">
      <c r="A67" s="1">
        <f t="shared" si="14"/>
        <v>41591</v>
      </c>
      <c r="B67">
        <f t="shared" si="15"/>
        <v>4</v>
      </c>
      <c r="C67">
        <f t="shared" si="4"/>
        <v>5.7069967380518741E-9</v>
      </c>
      <c r="D67" s="3">
        <f t="shared" si="5"/>
        <v>17339390</v>
      </c>
      <c r="E67" s="2">
        <v>34678780</v>
      </c>
      <c r="F67" s="2">
        <v>110</v>
      </c>
      <c r="G67" s="3">
        <f t="shared" si="6"/>
        <v>8406989.9999999981</v>
      </c>
      <c r="H67" s="3">
        <f t="shared" si="7"/>
        <v>15594317.300000001</v>
      </c>
      <c r="I67" s="7">
        <f t="shared" si="8"/>
        <v>-1.3797399338044136</v>
      </c>
      <c r="J67" s="7">
        <f t="shared" si="9"/>
        <v>-1.3861271344874702</v>
      </c>
      <c r="K67" s="4">
        <f t="shared" si="30"/>
        <v>0.95315412818299483</v>
      </c>
      <c r="L67" s="4">
        <f t="shared" ref="L67:AA130" si="34">_xlfn.BINOM.DIST(L$4,$G67,$C67,FALSE)/(1-$K67)</f>
        <v>0.97620249526737357</v>
      </c>
      <c r="M67" s="4">
        <f t="shared" si="34"/>
        <v>2.341844056804859E-2</v>
      </c>
      <c r="N67" s="4">
        <f t="shared" si="34"/>
        <v>3.7452836958435157E-4</v>
      </c>
      <c r="O67" s="4">
        <f t="shared" si="34"/>
        <v>4.4923406363504495E-6</v>
      </c>
      <c r="P67" s="4">
        <f t="shared" si="34"/>
        <v>4.3107275456615327E-8</v>
      </c>
      <c r="Q67" s="4">
        <f t="shared" si="34"/>
        <v>3.4470467377692563E-10</v>
      </c>
      <c r="R67" s="4">
        <f t="shared" si="34"/>
        <v>2.36263660298096E-12</v>
      </c>
      <c r="S67" s="4">
        <f t="shared" si="34"/>
        <v>1.4169505213054804E-14</v>
      </c>
      <c r="T67" s="4">
        <f t="shared" si="34"/>
        <v>7.5537023659659436E-17</v>
      </c>
      <c r="U67" s="4">
        <f t="shared" si="34"/>
        <v>3.6241612257992084E-19</v>
      </c>
      <c r="V67" s="4">
        <f t="shared" si="34"/>
        <v>1.5807471731800602E-21</v>
      </c>
      <c r="W67" s="4">
        <f t="shared" si="34"/>
        <v>6.3201692057613348E-24</v>
      </c>
      <c r="X67" s="4">
        <f t="shared" si="34"/>
        <v>2.3325600829291898E-26</v>
      </c>
      <c r="Y67" s="4">
        <f t="shared" si="34"/>
        <v>7.9937808523429848E-29</v>
      </c>
      <c r="Z67" s="4">
        <f t="shared" si="34"/>
        <v>2.556868316915393E-31</v>
      </c>
      <c r="AA67" s="4">
        <f t="shared" si="34"/>
        <v>7.6671808995573554E-34</v>
      </c>
      <c r="AB67" s="4">
        <f t="shared" si="31"/>
        <v>2.1638844607685009E-36</v>
      </c>
      <c r="AC67" s="4">
        <f t="shared" si="31"/>
        <v>5.7677813822332816E-39</v>
      </c>
      <c r="AD67" s="4">
        <f t="shared" si="31"/>
        <v>1.456472758151329E-41</v>
      </c>
      <c r="AE67" s="4">
        <f t="shared" si="31"/>
        <v>3.4939725991892107E-44</v>
      </c>
      <c r="AF67" s="6"/>
      <c r="AG67" s="4">
        <f t="shared" si="32"/>
        <v>0.9148485774701598</v>
      </c>
      <c r="AH67" s="4">
        <f t="shared" ref="AH67:AW130" si="35">_xlfn.BINOM.DIST(AH$4,$H67,$C67,FALSE)/(1-$AG67)</f>
        <v>0.95616159199219786</v>
      </c>
      <c r="AI67" s="4">
        <f t="shared" si="35"/>
        <v>4.2547618460800844E-2</v>
      </c>
      <c r="AJ67" s="4">
        <f t="shared" si="35"/>
        <v>1.2621992877632699E-3</v>
      </c>
      <c r="AK67" s="4">
        <f t="shared" si="35"/>
        <v>2.8082892724110472E-5</v>
      </c>
      <c r="AL67" s="4">
        <f t="shared" si="35"/>
        <v>4.9985692169331085E-7</v>
      </c>
      <c r="AM67" s="4">
        <f t="shared" si="35"/>
        <v>7.4142684360969358E-9</v>
      </c>
      <c r="AN67" s="4">
        <f t="shared" si="35"/>
        <v>9.4263613443378558E-11</v>
      </c>
      <c r="AO67" s="4">
        <f t="shared" si="35"/>
        <v>1.0486435425712687E-12</v>
      </c>
      <c r="AP67" s="4">
        <f t="shared" si="35"/>
        <v>1.0369531606953356E-14</v>
      </c>
      <c r="AQ67" s="4">
        <f t="shared" si="35"/>
        <v>9.2285373473810022E-17</v>
      </c>
      <c r="AR67" s="4">
        <f t="shared" si="35"/>
        <v>7.4664454339351111E-19</v>
      </c>
      <c r="AS67" s="4">
        <f t="shared" si="35"/>
        <v>5.537405506333769E-21</v>
      </c>
      <c r="AT67" s="4">
        <f t="shared" si="35"/>
        <v>3.7908502323363657E-23</v>
      </c>
      <c r="AU67" s="4">
        <f t="shared" si="35"/>
        <v>2.4098067368315337E-25</v>
      </c>
      <c r="AV67" s="4">
        <f t="shared" si="35"/>
        <v>1.4297646337547679E-27</v>
      </c>
      <c r="AW67" s="4">
        <f t="shared" si="35"/>
        <v>7.9527647342156747E-30</v>
      </c>
      <c r="AX67" s="4">
        <f t="shared" si="33"/>
        <v>4.1633483783524224E-32</v>
      </c>
      <c r="AY67" s="4">
        <f t="shared" si="33"/>
        <v>2.058466291521189E-34</v>
      </c>
      <c r="AZ67" s="4">
        <f t="shared" si="33"/>
        <v>9.6419226340356292E-37</v>
      </c>
      <c r="BA67" s="4">
        <f t="shared" si="33"/>
        <v>4.2904920608597724E-39</v>
      </c>
    </row>
    <row r="68" spans="1:53">
      <c r="A68" s="1">
        <f t="shared" si="14"/>
        <v>41594</v>
      </c>
      <c r="B68">
        <f t="shared" si="15"/>
        <v>3</v>
      </c>
      <c r="C68">
        <f t="shared" si="4"/>
        <v>5.7069967380518741E-9</v>
      </c>
      <c r="D68" s="3">
        <f t="shared" si="5"/>
        <v>20123994</v>
      </c>
      <c r="E68" s="2">
        <v>40247988</v>
      </c>
      <c r="F68" s="2">
        <v>130</v>
      </c>
      <c r="G68" s="3">
        <f t="shared" si="6"/>
        <v>9286830</v>
      </c>
      <c r="H68" s="3">
        <f t="shared" si="7"/>
        <v>17234004.699999999</v>
      </c>
      <c r="I68" s="7">
        <f t="shared" si="8"/>
        <v>-1.2678913815376767</v>
      </c>
      <c r="J68" s="7">
        <f t="shared" si="9"/>
        <v>-1.2762308326185696</v>
      </c>
      <c r="K68" s="4">
        <f t="shared" si="30"/>
        <v>0.94838009909967202</v>
      </c>
      <c r="L68" s="4">
        <f t="shared" si="34"/>
        <v>0.97373412001288617</v>
      </c>
      <c r="M68" s="4">
        <f t="shared" si="34"/>
        <v>2.5803907008919571E-2</v>
      </c>
      <c r="N68" s="4">
        <f t="shared" si="34"/>
        <v>4.5586814137637654E-4</v>
      </c>
      <c r="O68" s="4">
        <f t="shared" si="34"/>
        <v>6.0402405304158462E-6</v>
      </c>
      <c r="P68" s="4">
        <f t="shared" si="34"/>
        <v>6.4026411894444639E-8</v>
      </c>
      <c r="Q68" s="4">
        <f t="shared" si="34"/>
        <v>5.6556536090678253E-10</v>
      </c>
      <c r="R68" s="4">
        <f t="shared" si="34"/>
        <v>4.2821275990489982E-12</v>
      </c>
      <c r="S68" s="4">
        <f t="shared" si="34"/>
        <v>2.8369025154454897E-14</v>
      </c>
      <c r="T68" s="4">
        <f t="shared" si="34"/>
        <v>1.6706160569593711E-16</v>
      </c>
      <c r="U68" s="4">
        <f t="shared" si="34"/>
        <v>8.8542412883121959E-19</v>
      </c>
      <c r="V68" s="4">
        <f t="shared" si="34"/>
        <v>4.2661225057587963E-21</v>
      </c>
      <c r="W68" s="4">
        <f t="shared" si="34"/>
        <v>1.8841986333584544E-23</v>
      </c>
      <c r="X68" s="4">
        <f t="shared" si="34"/>
        <v>7.6817097483142375E-26</v>
      </c>
      <c r="Y68" s="4">
        <f t="shared" si="34"/>
        <v>2.9080667594548067E-28</v>
      </c>
      <c r="Z68" s="4">
        <f t="shared" si="34"/>
        <v>1.0275136049532784E-30</v>
      </c>
      <c r="AA68" s="4">
        <f t="shared" si="34"/>
        <v>3.4036274633046755E-33</v>
      </c>
      <c r="AB68" s="4">
        <f t="shared" si="31"/>
        <v>1.0611272612835292E-35</v>
      </c>
      <c r="AC68" s="4">
        <f t="shared" si="31"/>
        <v>3.1244191746815181E-38</v>
      </c>
      <c r="AD68" s="4">
        <f t="shared" si="31"/>
        <v>8.7154531796067619E-41</v>
      </c>
      <c r="AE68" s="4">
        <f t="shared" si="31"/>
        <v>2.3095863939797066E-43</v>
      </c>
      <c r="AF68" s="6"/>
      <c r="AG68" s="4">
        <f t="shared" si="32"/>
        <v>0.90632763987900533</v>
      </c>
      <c r="AH68" s="4">
        <f t="shared" si="35"/>
        <v>0.95162880274286588</v>
      </c>
      <c r="AI68" s="4">
        <f t="shared" si="35"/>
        <v>4.679843970410668E-2</v>
      </c>
      <c r="AJ68" s="4">
        <f t="shared" si="35"/>
        <v>1.534277388653089E-3</v>
      </c>
      <c r="AK68" s="4">
        <f t="shared" si="35"/>
        <v>3.7725728415706952E-5</v>
      </c>
      <c r="AL68" s="4">
        <f t="shared" si="35"/>
        <v>7.4209814336761526E-7</v>
      </c>
      <c r="AM68" s="4">
        <f t="shared" si="35"/>
        <v>1.2164766715843811E-8</v>
      </c>
      <c r="AN68" s="4">
        <f t="shared" si="35"/>
        <v>1.7092256826542442E-10</v>
      </c>
      <c r="AO68" s="4">
        <f t="shared" si="35"/>
        <v>2.1013725880231698E-12</v>
      </c>
      <c r="AP68" s="4">
        <f t="shared" si="35"/>
        <v>2.2964350555711424E-14</v>
      </c>
      <c r="AQ68" s="4">
        <f t="shared" si="35"/>
        <v>2.2586438595712635E-16</v>
      </c>
      <c r="AR68" s="4">
        <f t="shared" si="35"/>
        <v>2.0195222218616179E-18</v>
      </c>
      <c r="AS68" s="4">
        <f t="shared" si="35"/>
        <v>1.6552398340428537E-20</v>
      </c>
      <c r="AT68" s="4">
        <f t="shared" si="35"/>
        <v>1.2523078149104755E-22</v>
      </c>
      <c r="AU68" s="4">
        <f t="shared" si="35"/>
        <v>8.7978498084967227E-25</v>
      </c>
      <c r="AV68" s="4">
        <f t="shared" si="35"/>
        <v>5.7687105452322751E-27</v>
      </c>
      <c r="AW68" s="4">
        <f t="shared" si="35"/>
        <v>3.5461100028791525E-29</v>
      </c>
      <c r="AX68" s="4">
        <f t="shared" si="33"/>
        <v>2.0516189188739234E-31</v>
      </c>
      <c r="AY68" s="4">
        <f t="shared" si="33"/>
        <v>1.1210308853409429E-33</v>
      </c>
      <c r="AZ68" s="4">
        <f t="shared" si="33"/>
        <v>5.8030637236411843E-36</v>
      </c>
      <c r="BA68" s="4">
        <f t="shared" si="33"/>
        <v>2.8537812573790852E-38</v>
      </c>
    </row>
    <row r="69" spans="1:53">
      <c r="A69" s="1">
        <f t="shared" si="14"/>
        <v>41598</v>
      </c>
      <c r="B69">
        <f t="shared" si="15"/>
        <v>4</v>
      </c>
      <c r="C69">
        <f t="shared" si="4"/>
        <v>5.7069967380518741E-9</v>
      </c>
      <c r="D69" s="3">
        <f t="shared" si="5"/>
        <v>12967362</v>
      </c>
      <c r="E69" s="2">
        <v>25934724</v>
      </c>
      <c r="F69" s="2">
        <v>40</v>
      </c>
      <c r="G69" s="3">
        <f t="shared" si="6"/>
        <v>12566880</v>
      </c>
      <c r="H69" s="3">
        <f t="shared" si="7"/>
        <v>11712260.800000001</v>
      </c>
      <c r="I69" s="7">
        <f t="shared" si="8"/>
        <v>-1.7757965406063383</v>
      </c>
      <c r="J69" s="7">
        <f t="shared" si="9"/>
        <v>-1.7755203903906029</v>
      </c>
      <c r="K69" s="4">
        <f t="shared" si="30"/>
        <v>0.93079227828450484</v>
      </c>
      <c r="L69" s="4">
        <f t="shared" si="34"/>
        <v>0.96456903061884769</v>
      </c>
      <c r="M69" s="4">
        <f t="shared" si="34"/>
        <v>3.4589029645943133E-2</v>
      </c>
      <c r="N69" s="4">
        <f t="shared" si="34"/>
        <v>8.2689839618676608E-4</v>
      </c>
      <c r="O69" s="4">
        <f t="shared" si="34"/>
        <v>1.4826107660554173E-5</v>
      </c>
      <c r="P69" s="4">
        <f t="shared" si="34"/>
        <v>2.1266308110840829E-7</v>
      </c>
      <c r="Q69" s="4">
        <f t="shared" si="34"/>
        <v>2.542001329859814E-9</v>
      </c>
      <c r="R69" s="4">
        <f t="shared" si="34"/>
        <v>2.6044295900778435E-11</v>
      </c>
      <c r="S69" s="4">
        <f t="shared" si="34"/>
        <v>2.3348419457766845E-13</v>
      </c>
      <c r="T69" s="4">
        <f t="shared" si="34"/>
        <v>1.860586201542059E-15</v>
      </c>
      <c r="U69" s="4">
        <f t="shared" si="34"/>
        <v>1.334395533601551E-17</v>
      </c>
      <c r="V69" s="4">
        <f t="shared" si="34"/>
        <v>8.7001480644261722E-20</v>
      </c>
      <c r="W69" s="4">
        <f t="shared" si="34"/>
        <v>5.1997218500251735E-22</v>
      </c>
      <c r="X69" s="4">
        <f t="shared" si="34"/>
        <v>2.868609552490623E-24</v>
      </c>
      <c r="Y69" s="4">
        <f t="shared" si="34"/>
        <v>1.469528625256681E-26</v>
      </c>
      <c r="Z69" s="4">
        <f t="shared" si="34"/>
        <v>7.0262144701770978E-29</v>
      </c>
      <c r="AA69" s="4">
        <f t="shared" si="34"/>
        <v>3.1494592681825164E-31</v>
      </c>
      <c r="AB69" s="4">
        <f t="shared" si="31"/>
        <v>1.3286837285927827E-33</v>
      </c>
      <c r="AC69" s="4">
        <f t="shared" si="31"/>
        <v>5.2939961217553917E-36</v>
      </c>
      <c r="AD69" s="4">
        <f t="shared" si="31"/>
        <v>1.9983174953705515E-38</v>
      </c>
      <c r="AE69" s="4">
        <f t="shared" si="31"/>
        <v>7.1658701339527806E-41</v>
      </c>
      <c r="AF69" s="6"/>
      <c r="AG69" s="4">
        <f t="shared" si="32"/>
        <v>0.9353431330421329</v>
      </c>
      <c r="AH69" s="4">
        <f t="shared" si="35"/>
        <v>0.96695137931917197</v>
      </c>
      <c r="AI69" s="4">
        <f t="shared" si="35"/>
        <v>3.2316397096560139E-2</v>
      </c>
      <c r="AJ69" s="4">
        <f t="shared" si="35"/>
        <v>7.2002891732479376E-4</v>
      </c>
      <c r="AK69" s="4">
        <f t="shared" si="35"/>
        <v>1.2032009539227621E-5</v>
      </c>
      <c r="AL69" s="4">
        <f t="shared" si="35"/>
        <v>1.6084825229458887E-7</v>
      </c>
      <c r="AM69" s="4">
        <f t="shared" si="35"/>
        <v>1.7918978242226629E-9</v>
      </c>
      <c r="AN69" s="4">
        <f t="shared" si="35"/>
        <v>1.7110524054283438E-11</v>
      </c>
      <c r="AO69" s="4">
        <f t="shared" si="35"/>
        <v>1.42962257055326E-13</v>
      </c>
      <c r="AP69" s="4">
        <f t="shared" si="35"/>
        <v>1.061761372772547E-15</v>
      </c>
      <c r="AQ69" s="4">
        <f t="shared" si="35"/>
        <v>7.0970018640686448E-18</v>
      </c>
      <c r="AR69" s="4">
        <f t="shared" si="35"/>
        <v>4.3125107914412942E-20</v>
      </c>
      <c r="AS69" s="4">
        <f t="shared" si="35"/>
        <v>2.4021320204503172E-22</v>
      </c>
      <c r="AT69" s="4">
        <f t="shared" si="35"/>
        <v>1.2350979664077719E-24</v>
      </c>
      <c r="AU69" s="4">
        <f t="shared" si="35"/>
        <v>5.8968654761980735E-27</v>
      </c>
      <c r="AV69" s="4">
        <f t="shared" si="35"/>
        <v>2.6277120568389184E-29</v>
      </c>
      <c r="AW69" s="4">
        <f t="shared" si="35"/>
        <v>1.0977553602393415E-31</v>
      </c>
      <c r="AX69" s="4">
        <f t="shared" si="33"/>
        <v>4.3162280546401674E-34</v>
      </c>
      <c r="AY69" s="4">
        <f t="shared" si="33"/>
        <v>1.602800906107085E-36</v>
      </c>
      <c r="AZ69" s="4">
        <f t="shared" si="33"/>
        <v>5.6386305808055328E-39</v>
      </c>
      <c r="BA69" s="4">
        <f t="shared" si="33"/>
        <v>1.8844788764150276E-41</v>
      </c>
    </row>
    <row r="70" spans="1:53">
      <c r="A70" s="1">
        <f t="shared" si="14"/>
        <v>41601</v>
      </c>
      <c r="B70">
        <f t="shared" si="15"/>
        <v>3</v>
      </c>
      <c r="C70">
        <f t="shared" ref="C70:C133" si="36">1/175223510</f>
        <v>5.7069967380518741E-9</v>
      </c>
      <c r="D70" s="3">
        <f t="shared" ref="D70:D133" si="37">E70/2</f>
        <v>14591441</v>
      </c>
      <c r="E70" s="2">
        <v>29182882</v>
      </c>
      <c r="F70" s="2">
        <v>50</v>
      </c>
      <c r="G70" s="3">
        <f t="shared" ref="G70:G133" si="38">1149.1*POWER(F70,2) - 231792*F70 + 20000000</f>
        <v>11283150</v>
      </c>
      <c r="H70" s="3">
        <f t="shared" ref="H70:H133" si="39">1.3825*POWER(F70,3)-92.362*POWER(F70,2)+44289*F70+10000000</f>
        <v>12156357.5</v>
      </c>
      <c r="I70" s="7">
        <f t="shared" ref="I70:I133" si="40">$C70*(F70*1000000*L70+F70*1000000*M70/2+F70*1000000*N70/3+F70*1000000*O70/4+F70*1000000*P70/5+F70*1000000*Q70/6+F70*1000000*R70/7+F70*1000000*S70/8+F70*1000000*T70/9+F70*1000000*U70/10+F70*1000000*V70/11+F70*1000000*W70/12+F70*1000000*X70/13+F70*1000000*Y70/14+F70*1000000*Z70/15+F70*1000000*AA70/16+F70*1000000*AB70/17+F70*1000000*AC70/18+F70*1000000*AD70/19+F70*1000000*AE70/20)-2</f>
        <v>-1.7192270923995994</v>
      </c>
      <c r="J70" s="7">
        <f t="shared" ref="J70:J133" si="41">F70*1000000*$C70*AH70+F70*1000000*$C70*AI70/2+F70*1000000*$C70*AJ70/3+F70*1000000*$C70*AK70/4+F70*1000000*$C70*AL70/5+F70*1000000*$C70*AM70/6+F70*1000000*$C70*AN70/7+F70*1000000*$C70*AO70/8+F70*1000000*$C70*AP70/9+F70*1000000*$C70*AQ70/10+F70*1000000*$C70*AR70/11+F70*1000000*$C70*AS70/12+F70*1000000*$C70*AT70/13+F70*1000000*$C70*AU70/14+F70*1000000*$C70*AV70/15+F70*1000000*$C70*AW70/16+F70*1000000*$C70*AX70/17+F70*1000000*$C70*AY70/18+F70*1000000*$C70*AZ70/19+F70*1000000*$C70*BA70/20-2</f>
        <v>-1.7195798870161125</v>
      </c>
      <c r="K70" s="4">
        <f t="shared" si="30"/>
        <v>0.93763652935508079</v>
      </c>
      <c r="L70" s="4">
        <f t="shared" si="34"/>
        <v>0.96814906580690685</v>
      </c>
      <c r="M70" s="4">
        <f t="shared" si="34"/>
        <v>3.1170960523653646E-2</v>
      </c>
      <c r="N70" s="4">
        <f t="shared" si="34"/>
        <v>6.6906273573626033E-4</v>
      </c>
      <c r="O70" s="4">
        <f t="shared" si="34"/>
        <v>1.0770719697683907E-5</v>
      </c>
      <c r="P70" s="4">
        <f t="shared" si="34"/>
        <v>1.3871152742871197E-7</v>
      </c>
      <c r="Q70" s="4">
        <f t="shared" si="34"/>
        <v>1.4886722735642617E-9</v>
      </c>
      <c r="R70" s="4">
        <f t="shared" si="34"/>
        <v>1.369426782586175E-11</v>
      </c>
      <c r="S70" s="4">
        <f t="shared" si="34"/>
        <v>1.1022663499985657E-13</v>
      </c>
      <c r="T70" s="4">
        <f t="shared" si="34"/>
        <v>7.8864530220944652E-16</v>
      </c>
      <c r="U70" s="4">
        <f t="shared" si="34"/>
        <v>5.078311805647498E-18</v>
      </c>
      <c r="V70" s="4">
        <f t="shared" si="34"/>
        <v>2.9727903414631721E-20</v>
      </c>
      <c r="W70" s="4">
        <f t="shared" si="34"/>
        <v>1.5952200531392598E-22</v>
      </c>
      <c r="X70" s="4">
        <f t="shared" si="34"/>
        <v>7.9015951607521128E-25</v>
      </c>
      <c r="Y70" s="4">
        <f t="shared" si="34"/>
        <v>3.6343288974223483E-27</v>
      </c>
      <c r="Z70" s="4">
        <f t="shared" si="34"/>
        <v>1.5601645940612794E-29</v>
      </c>
      <c r="AA70" s="4">
        <f t="shared" si="34"/>
        <v>6.2789618804138486E-32</v>
      </c>
      <c r="AB70" s="4">
        <f t="shared" si="31"/>
        <v>2.3783529115914718E-34</v>
      </c>
      <c r="AC70" s="4">
        <f t="shared" si="31"/>
        <v>8.5082673284515579E-37</v>
      </c>
      <c r="AD70" s="4">
        <f t="shared" si="31"/>
        <v>2.8835323076067034E-39</v>
      </c>
      <c r="AE70" s="4">
        <f t="shared" si="31"/>
        <v>9.2839348313297677E-42</v>
      </c>
      <c r="AF70" s="6"/>
      <c r="AG70" s="4">
        <f t="shared" si="32"/>
        <v>0.93297554470293154</v>
      </c>
      <c r="AH70" s="4">
        <f t="shared" si="35"/>
        <v>0.96571291474692955</v>
      </c>
      <c r="AI70" s="4">
        <f t="shared" si="35"/>
        <v>3.3498786927789841E-2</v>
      </c>
      <c r="AJ70" s="4">
        <f t="shared" si="35"/>
        <v>7.7467372631216907E-4</v>
      </c>
      <c r="AK70" s="4">
        <f t="shared" si="35"/>
        <v>1.3435993984616881E-5</v>
      </c>
      <c r="AL70" s="4">
        <f t="shared" si="35"/>
        <v>1.8642782205997162E-7</v>
      </c>
      <c r="AM70" s="4">
        <f t="shared" si="35"/>
        <v>2.1556108923283639E-9</v>
      </c>
      <c r="AN70" s="4">
        <f t="shared" si="35"/>
        <v>2.1364030412288163E-11</v>
      </c>
      <c r="AO70" s="4">
        <f t="shared" si="35"/>
        <v>1.8526953987551044E-13</v>
      </c>
      <c r="AP70" s="4">
        <f t="shared" si="35"/>
        <v>1.4281449882365222E-15</v>
      </c>
      <c r="AQ70" s="4">
        <f t="shared" si="35"/>
        <v>9.9079327714291939E-18</v>
      </c>
      <c r="AR70" s="4">
        <f t="shared" si="35"/>
        <v>6.2488641200725642E-20</v>
      </c>
      <c r="AS70" s="4">
        <f t="shared" si="35"/>
        <v>3.6126884830366463E-22</v>
      </c>
      <c r="AT70" s="4">
        <f t="shared" si="35"/>
        <v>1.9279590536836512E-24</v>
      </c>
      <c r="AU70" s="4">
        <f t="shared" si="35"/>
        <v>9.5538931180148451E-27</v>
      </c>
      <c r="AV70" s="4">
        <f t="shared" si="35"/>
        <v>4.4187526506665448E-29</v>
      </c>
      <c r="AW70" s="4">
        <f t="shared" si="35"/>
        <v>1.9159767980573049E-31</v>
      </c>
      <c r="AX70" s="4">
        <f t="shared" si="33"/>
        <v>7.8190110173458167E-34</v>
      </c>
      <c r="AY70" s="4">
        <f t="shared" si="33"/>
        <v>3.0136289909274746E-36</v>
      </c>
      <c r="AZ70" s="4">
        <f t="shared" si="33"/>
        <v>1.1003899456611327E-38</v>
      </c>
      <c r="BA70" s="4">
        <f t="shared" si="33"/>
        <v>3.8170426410244804E-41</v>
      </c>
    </row>
    <row r="71" spans="1:53">
      <c r="A71" s="1">
        <f t="shared" si="14"/>
        <v>41605</v>
      </c>
      <c r="B71">
        <f t="shared" si="15"/>
        <v>4</v>
      </c>
      <c r="C71">
        <f t="shared" si="36"/>
        <v>5.7069967380518741E-9</v>
      </c>
      <c r="D71" s="3">
        <f t="shared" si="37"/>
        <v>14091491</v>
      </c>
      <c r="E71" s="2">
        <v>28182982</v>
      </c>
      <c r="F71" s="2">
        <v>60</v>
      </c>
      <c r="G71" s="3">
        <f t="shared" si="38"/>
        <v>10229240</v>
      </c>
      <c r="H71" s="3">
        <f t="shared" si="39"/>
        <v>12623456.800000001</v>
      </c>
      <c r="I71" s="7">
        <f t="shared" si="40"/>
        <v>-1.6625612182744247</v>
      </c>
      <c r="J71" s="7">
        <f t="shared" si="41"/>
        <v>-1.6637222243011942</v>
      </c>
      <c r="K71" s="4">
        <f t="shared" si="30"/>
        <v>0.9432930892651874</v>
      </c>
      <c r="L71" s="4">
        <f t="shared" si="34"/>
        <v>0.97109486847167426</v>
      </c>
      <c r="M71" s="4">
        <f t="shared" si="34"/>
        <v>2.8345401704260819E-2</v>
      </c>
      <c r="N71" s="4">
        <f t="shared" si="34"/>
        <v>5.5158477667227037E-4</v>
      </c>
      <c r="O71" s="4">
        <f t="shared" si="34"/>
        <v>8.0501347084835621E-6</v>
      </c>
      <c r="P71" s="4">
        <f t="shared" si="34"/>
        <v>9.3990501885074773E-8</v>
      </c>
      <c r="Q71" s="4">
        <f t="shared" si="34"/>
        <v>9.1449956024486459E-10</v>
      </c>
      <c r="R71" s="4">
        <f t="shared" si="34"/>
        <v>7.6266918813973902E-12</v>
      </c>
      <c r="S71" s="4">
        <f t="shared" si="34"/>
        <v>5.5654067709902619E-14</v>
      </c>
      <c r="T71" s="4">
        <f t="shared" si="34"/>
        <v>3.6099821789977728E-16</v>
      </c>
      <c r="U71" s="4">
        <f t="shared" si="34"/>
        <v>2.1074421934359978E-18</v>
      </c>
      <c r="V71" s="4">
        <f t="shared" si="34"/>
        <v>1.1184422285150869E-20</v>
      </c>
      <c r="W71" s="4">
        <f t="shared" si="34"/>
        <v>5.4410515194963008E-23</v>
      </c>
      <c r="X71" s="4">
        <f t="shared" si="34"/>
        <v>2.4433741300473893E-25</v>
      </c>
      <c r="Y71" s="4">
        <f t="shared" si="34"/>
        <v>1.0188549945161787E-27</v>
      </c>
      <c r="Z71" s="4">
        <f t="shared" si="34"/>
        <v>3.9652586419914971E-30</v>
      </c>
      <c r="AA71" s="4">
        <f t="shared" si="34"/>
        <v>1.4467779988402288E-32</v>
      </c>
      <c r="AB71" s="4">
        <f t="shared" si="31"/>
        <v>4.9682482719184212E-35</v>
      </c>
      <c r="AC71" s="4">
        <f t="shared" si="31"/>
        <v>1.6113172568013923E-37</v>
      </c>
      <c r="AD71" s="4">
        <f t="shared" si="31"/>
        <v>4.9508262862666355E-40</v>
      </c>
      <c r="AE71" s="4">
        <f t="shared" si="31"/>
        <v>1.4450999327615731E-42</v>
      </c>
      <c r="AF71" s="6"/>
      <c r="AG71" s="4">
        <f t="shared" si="32"/>
        <v>0.93049179347219468</v>
      </c>
      <c r="AH71" s="4">
        <f t="shared" si="35"/>
        <v>0.96441145855050237</v>
      </c>
      <c r="AI71" s="4">
        <f t="shared" si="35"/>
        <v>3.4739073306928867E-2</v>
      </c>
      <c r="AJ71" s="4">
        <f t="shared" si="35"/>
        <v>8.3422423622514356E-4</v>
      </c>
      <c r="AK71" s="4">
        <f t="shared" si="35"/>
        <v>1.5024796754653809E-5</v>
      </c>
      <c r="AL71" s="4">
        <f t="shared" si="35"/>
        <v>2.1648328095304617E-7</v>
      </c>
      <c r="AM71" s="4">
        <f t="shared" si="35"/>
        <v>2.5993145412069166E-9</v>
      </c>
      <c r="AN71" s="4">
        <f t="shared" si="35"/>
        <v>2.6751398283466072E-11</v>
      </c>
      <c r="AO71" s="4">
        <f t="shared" si="35"/>
        <v>2.4090297146573403E-13</v>
      </c>
      <c r="AP71" s="4">
        <f t="shared" si="35"/>
        <v>1.9283473691517205E-15</v>
      </c>
      <c r="AQ71" s="4">
        <f t="shared" si="35"/>
        <v>1.3892194575373137E-17</v>
      </c>
      <c r="AR71" s="4">
        <f t="shared" si="35"/>
        <v>9.0983727554354583E-20</v>
      </c>
      <c r="AS71" s="4">
        <f t="shared" si="35"/>
        <v>5.4622050394951431E-22</v>
      </c>
      <c r="AT71" s="4">
        <f t="shared" si="35"/>
        <v>3.0269840382321585E-24</v>
      </c>
      <c r="AU71" s="4">
        <f t="shared" si="35"/>
        <v>1.5576416285448218E-26</v>
      </c>
      <c r="AV71" s="4">
        <f t="shared" si="35"/>
        <v>7.4810352663051159E-29</v>
      </c>
      <c r="AW71" s="4">
        <f t="shared" si="35"/>
        <v>3.3684266969251944E-31</v>
      </c>
      <c r="AX71" s="4">
        <f t="shared" si="33"/>
        <v>1.4274586160975852E-33</v>
      </c>
      <c r="AY71" s="4">
        <f t="shared" si="33"/>
        <v>5.7131593015652286E-36</v>
      </c>
      <c r="AZ71" s="4">
        <f t="shared" si="33"/>
        <v>2.1662471830532614E-38</v>
      </c>
      <c r="BA71" s="4">
        <f t="shared" si="33"/>
        <v>7.8030296841332048E-41</v>
      </c>
    </row>
    <row r="72" spans="1:53">
      <c r="A72" s="1">
        <f t="shared" ref="A72:A135" si="42">A71+B70</f>
        <v>41608</v>
      </c>
      <c r="B72">
        <f t="shared" ref="B72:B135" si="43">A72-A71</f>
        <v>3</v>
      </c>
      <c r="C72">
        <f t="shared" si="36"/>
        <v>5.7069967380518741E-9</v>
      </c>
      <c r="D72" s="3">
        <f t="shared" si="37"/>
        <v>14346539</v>
      </c>
      <c r="E72" s="2">
        <v>28693078</v>
      </c>
      <c r="F72" s="2">
        <v>70</v>
      </c>
      <c r="G72" s="3">
        <f t="shared" si="38"/>
        <v>9405150</v>
      </c>
      <c r="H72" s="3">
        <f t="shared" si="39"/>
        <v>13121853.699999999</v>
      </c>
      <c r="I72" s="7">
        <f t="shared" si="40"/>
        <v>-1.605854698420029</v>
      </c>
      <c r="J72" s="7">
        <f t="shared" si="41"/>
        <v>-1.6079576184152089</v>
      </c>
      <c r="K72" s="4">
        <f t="shared" si="30"/>
        <v>0.94773991984302752</v>
      </c>
      <c r="L72" s="4">
        <f t="shared" si="34"/>
        <v>0.97340249622628994</v>
      </c>
      <c r="M72" s="4">
        <f t="shared" si="34"/>
        <v>2.6123764916670504E-2</v>
      </c>
      <c r="N72" s="4">
        <f t="shared" si="34"/>
        <v>4.673989937398441E-4</v>
      </c>
      <c r="O72" s="4">
        <f t="shared" si="34"/>
        <v>6.2719270217550127E-6</v>
      </c>
      <c r="P72" s="4">
        <f t="shared" si="34"/>
        <v>6.7329309494596596E-8</v>
      </c>
      <c r="Q72" s="4">
        <f t="shared" si="34"/>
        <v>6.0231826402791355E-10</v>
      </c>
      <c r="R72" s="4">
        <f t="shared" si="34"/>
        <v>4.6185012822782242E-12</v>
      </c>
      <c r="S72" s="4">
        <f t="shared" si="34"/>
        <v>3.0987326738724286E-14</v>
      </c>
      <c r="T72" s="4">
        <f t="shared" si="34"/>
        <v>1.8480536965574552E-16</v>
      </c>
      <c r="U72" s="4">
        <f t="shared" si="34"/>
        <v>9.9194484181309929E-19</v>
      </c>
      <c r="V72" s="4">
        <f t="shared" si="34"/>
        <v>4.8402492869990806E-21</v>
      </c>
      <c r="W72" s="4">
        <f t="shared" si="34"/>
        <v>2.1650071195106798E-23</v>
      </c>
      <c r="X72" s="4">
        <f t="shared" si="34"/>
        <v>8.9389966722139955E-26</v>
      </c>
      <c r="Y72" s="4">
        <f t="shared" si="34"/>
        <v>3.4271529962959134E-28</v>
      </c>
      <c r="Z72" s="4">
        <f t="shared" si="34"/>
        <v>1.2263514261270533E-30</v>
      </c>
      <c r="AA72" s="4">
        <f t="shared" si="34"/>
        <v>4.1140315538964552E-33</v>
      </c>
      <c r="AB72" s="4">
        <f t="shared" si="31"/>
        <v>1.2989466413310666E-35</v>
      </c>
      <c r="AC72" s="4">
        <f t="shared" si="31"/>
        <v>3.8733913145631649E-38</v>
      </c>
      <c r="AD72" s="4">
        <f t="shared" si="31"/>
        <v>1.094234227774364E-40</v>
      </c>
      <c r="AE72" s="4">
        <f t="shared" si="31"/>
        <v>2.9366539671630704E-43</v>
      </c>
      <c r="AF72" s="6"/>
      <c r="AG72" s="4">
        <f t="shared" si="32"/>
        <v>0.92784890950772603</v>
      </c>
      <c r="AH72" s="4">
        <f t="shared" si="35"/>
        <v>0.96302410356523294</v>
      </c>
      <c r="AI72" s="4">
        <f t="shared" si="35"/>
        <v>3.6058688219215096E-2</v>
      </c>
      <c r="AJ72" s="4">
        <f t="shared" si="35"/>
        <v>9.0010131777465148E-4</v>
      </c>
      <c r="AK72" s="4">
        <f t="shared" si="35"/>
        <v>1.6851326834005591E-5</v>
      </c>
      <c r="AL72" s="4">
        <f t="shared" si="35"/>
        <v>2.5238687140487474E-7</v>
      </c>
      <c r="AM72" s="4">
        <f t="shared" si="35"/>
        <v>3.1500550189399551E-9</v>
      </c>
      <c r="AN72" s="4">
        <f t="shared" si="35"/>
        <v>3.3699440899396211E-11</v>
      </c>
      <c r="AO72" s="4">
        <f t="shared" si="35"/>
        <v>3.1545344307079884E-13</v>
      </c>
      <c r="AP72" s="4">
        <f t="shared" si="35"/>
        <v>2.6247944115074684E-15</v>
      </c>
      <c r="AQ72" s="4">
        <f t="shared" si="35"/>
        <v>1.9656119773216459E-17</v>
      </c>
      <c r="AR72" s="4">
        <f t="shared" si="35"/>
        <v>1.3381585357379887E-19</v>
      </c>
      <c r="AS72" s="4">
        <f t="shared" si="35"/>
        <v>8.3508129022921436E-22</v>
      </c>
      <c r="AT72" s="4">
        <f t="shared" si="35"/>
        <v>4.8104731955022479E-24</v>
      </c>
      <c r="AU72" s="4">
        <f t="shared" si="35"/>
        <v>2.5731323690487481E-26</v>
      </c>
      <c r="AV72" s="4">
        <f t="shared" si="35"/>
        <v>1.284615626637445E-28</v>
      </c>
      <c r="AW72" s="4">
        <f t="shared" si="35"/>
        <v>6.0125059135918134E-31</v>
      </c>
      <c r="AX72" s="4">
        <f t="shared" si="33"/>
        <v>2.6485541745055053E-33</v>
      </c>
      <c r="AY72" s="4">
        <f t="shared" si="33"/>
        <v>1.1018908780917018E-35</v>
      </c>
      <c r="AZ72" s="4">
        <f t="shared" si="33"/>
        <v>4.3429735670446412E-38</v>
      </c>
      <c r="BA72" s="4">
        <f t="shared" si="33"/>
        <v>1.6261453311366383E-40</v>
      </c>
    </row>
    <row r="73" spans="1:53">
      <c r="A73" s="1">
        <f t="shared" si="42"/>
        <v>41612</v>
      </c>
      <c r="B73">
        <f t="shared" si="43"/>
        <v>4</v>
      </c>
      <c r="C73">
        <f t="shared" si="36"/>
        <v>5.7069967380518741E-9</v>
      </c>
      <c r="D73" s="3">
        <f t="shared" si="37"/>
        <v>14722090</v>
      </c>
      <c r="E73" s="2">
        <v>29444180</v>
      </c>
      <c r="F73" s="2">
        <v>81</v>
      </c>
      <c r="G73" s="3">
        <f t="shared" si="38"/>
        <v>8764093.0999999996</v>
      </c>
      <c r="H73" s="3">
        <f t="shared" si="39"/>
        <v>13716139.100500001</v>
      </c>
      <c r="I73" s="7">
        <f t="shared" si="40"/>
        <v>-1.5434972604065738</v>
      </c>
      <c r="J73" s="7">
        <f t="shared" si="41"/>
        <v>-1.5467394829426617</v>
      </c>
      <c r="K73" s="4">
        <f t="shared" si="30"/>
        <v>0.95121358637185505</v>
      </c>
      <c r="L73" s="4">
        <f t="shared" si="34"/>
        <v>0.97520014104725727</v>
      </c>
      <c r="M73" s="4">
        <f t="shared" si="34"/>
        <v>2.4388119503277201E-2</v>
      </c>
      <c r="N73" s="4">
        <f t="shared" si="34"/>
        <v>4.0660392330802244E-4</v>
      </c>
      <c r="O73" s="4">
        <f t="shared" si="34"/>
        <v>5.0842398353987604E-6</v>
      </c>
      <c r="P73" s="4">
        <f t="shared" si="34"/>
        <v>5.0859306116030336E-8</v>
      </c>
      <c r="Q73" s="4">
        <f t="shared" si="34"/>
        <v>4.2396844746426983E-10</v>
      </c>
      <c r="R73" s="4">
        <f t="shared" si="34"/>
        <v>3.0293524457805452E-12</v>
      </c>
      <c r="S73" s="4">
        <f t="shared" si="34"/>
        <v>1.8939742668270583E-14</v>
      </c>
      <c r="T73" s="4">
        <f t="shared" si="34"/>
        <v>1.0525573598996243E-16</v>
      </c>
      <c r="U73" s="4">
        <f t="shared" si="34"/>
        <v>5.2645339484546738E-19</v>
      </c>
      <c r="V73" s="4">
        <f t="shared" si="34"/>
        <v>2.393764125699628E-21</v>
      </c>
      <c r="W73" s="4">
        <f t="shared" si="34"/>
        <v>9.9773261048216002E-24</v>
      </c>
      <c r="X73" s="4">
        <f t="shared" si="34"/>
        <v>3.8387057608309743E-26</v>
      </c>
      <c r="Y73" s="4">
        <f t="shared" si="34"/>
        <v>1.371420852975668E-28</v>
      </c>
      <c r="Z73" s="4">
        <f t="shared" si="34"/>
        <v>4.5729178564831292E-31</v>
      </c>
      <c r="AA73" s="4">
        <f t="shared" si="34"/>
        <v>1.4295102655792733E-33</v>
      </c>
      <c r="AB73" s="4">
        <f t="shared" si="31"/>
        <v>4.2058343961499974E-36</v>
      </c>
      <c r="AC73" s="4">
        <f t="shared" si="31"/>
        <v>1.1686741155032889E-38</v>
      </c>
      <c r="AD73" s="4">
        <f t="shared" si="31"/>
        <v>3.0764760352686535E-41</v>
      </c>
      <c r="AE73" s="4">
        <f t="shared" si="31"/>
        <v>7.6937346438832132E-44</v>
      </c>
      <c r="AF73" s="6"/>
      <c r="AG73" s="4">
        <f t="shared" si="32"/>
        <v>0.92470735846223351</v>
      </c>
      <c r="AH73" s="4">
        <f t="shared" si="35"/>
        <v>0.96137159015515006</v>
      </c>
      <c r="AI73" s="4">
        <f t="shared" si="35"/>
        <v>3.7627101166680547E-2</v>
      </c>
      <c r="AJ73" s="4">
        <f t="shared" si="35"/>
        <v>9.8179077579338566E-4</v>
      </c>
      <c r="AK73" s="4">
        <f t="shared" si="35"/>
        <v>1.9213140806818872E-5</v>
      </c>
      <c r="AL73" s="4">
        <f t="shared" si="35"/>
        <v>3.0079300955026161E-7</v>
      </c>
      <c r="AM73" s="4">
        <f t="shared" si="35"/>
        <v>3.9242424801711205E-9</v>
      </c>
      <c r="AN73" s="4">
        <f t="shared" si="35"/>
        <v>4.388308076553887E-11</v>
      </c>
      <c r="AO73" s="4">
        <f t="shared" si="35"/>
        <v>4.2938454133657094E-13</v>
      </c>
      <c r="AP73" s="4">
        <f t="shared" si="35"/>
        <v>3.7345918630557263E-15</v>
      </c>
      <c r="AQ73" s="4">
        <f t="shared" si="35"/>
        <v>2.9233604430678832E-17</v>
      </c>
      <c r="AR73" s="4">
        <f t="shared" si="35"/>
        <v>2.0803138895652178E-19</v>
      </c>
      <c r="AS73" s="4">
        <f t="shared" si="35"/>
        <v>1.3570216572867976E-21</v>
      </c>
      <c r="AT73" s="4">
        <f t="shared" si="35"/>
        <v>8.1711381078245137E-24</v>
      </c>
      <c r="AU73" s="4">
        <f t="shared" si="35"/>
        <v>4.5687101694916398E-26</v>
      </c>
      <c r="AV73" s="4">
        <f t="shared" si="35"/>
        <v>2.3841930089231708E-28</v>
      </c>
      <c r="AW73" s="4">
        <f t="shared" si="35"/>
        <v>1.1664347701170689E-30</v>
      </c>
      <c r="AX73" s="4">
        <f t="shared" si="33"/>
        <v>5.3709428770374948E-33</v>
      </c>
      <c r="AY73" s="4">
        <f t="shared" si="33"/>
        <v>2.3356996436818651E-35</v>
      </c>
      <c r="AZ73" s="4">
        <f t="shared" si="33"/>
        <v>9.6228192436021424E-38</v>
      </c>
      <c r="BA73" s="4">
        <f t="shared" si="33"/>
        <v>3.7662681291116044E-40</v>
      </c>
    </row>
    <row r="74" spans="1:53">
      <c r="A74" s="1">
        <f t="shared" si="42"/>
        <v>41615</v>
      </c>
      <c r="B74">
        <f t="shared" si="43"/>
        <v>3</v>
      </c>
      <c r="C74">
        <f t="shared" si="36"/>
        <v>5.7069967380518741E-9</v>
      </c>
      <c r="D74" s="3">
        <f t="shared" si="37"/>
        <v>17944664</v>
      </c>
      <c r="E74" s="2">
        <v>35889328</v>
      </c>
      <c r="F74" s="2">
        <v>100</v>
      </c>
      <c r="G74" s="3">
        <f t="shared" si="38"/>
        <v>8311800</v>
      </c>
      <c r="H74" s="3">
        <f t="shared" si="39"/>
        <v>14887780</v>
      </c>
      <c r="I74" s="7">
        <f t="shared" si="40"/>
        <v>-1.4360501235116545</v>
      </c>
      <c r="J74" s="7">
        <f t="shared" si="41"/>
        <v>-1.4413642036441194</v>
      </c>
      <c r="K74" s="4">
        <f t="shared" si="30"/>
        <v>0.95367206346008881</v>
      </c>
      <c r="L74" s="4">
        <f t="shared" si="34"/>
        <v>0.97646979783133403</v>
      </c>
      <c r="M74" s="4">
        <f t="shared" si="34"/>
        <v>2.3159622631300794E-2</v>
      </c>
      <c r="N74" s="4">
        <f t="shared" si="34"/>
        <v>3.6619535465719731E-4</v>
      </c>
      <c r="O74" s="4">
        <f t="shared" si="34"/>
        <v>4.3426556568012136E-6</v>
      </c>
      <c r="P74" s="4">
        <f t="shared" si="34"/>
        <v>4.1199115488068031E-8</v>
      </c>
      <c r="Q74" s="4">
        <f t="shared" si="34"/>
        <v>3.2571599940407836E-10</v>
      </c>
      <c r="R74" s="4">
        <f t="shared" si="34"/>
        <v>2.2072089568030618E-12</v>
      </c>
      <c r="S74" s="4">
        <f t="shared" si="34"/>
        <v>1.3087473294388864E-14</v>
      </c>
      <c r="T74" s="4">
        <f t="shared" si="34"/>
        <v>6.8978793268934633E-17</v>
      </c>
      <c r="U74" s="4">
        <f t="shared" si="34"/>
        <v>3.27203419424499E-19</v>
      </c>
      <c r="V74" s="4">
        <f t="shared" si="34"/>
        <v>1.4110010513062809E-21</v>
      </c>
      <c r="W74" s="4">
        <f t="shared" si="34"/>
        <v>5.5776110771167369E-24</v>
      </c>
      <c r="X74" s="4">
        <f t="shared" si="34"/>
        <v>2.0351993723296698E-26</v>
      </c>
      <c r="Y74" s="4">
        <f t="shared" si="34"/>
        <v>6.8957412416854367E-29</v>
      </c>
      <c r="Z74" s="4">
        <f t="shared" si="34"/>
        <v>2.1806786786911924E-31</v>
      </c>
      <c r="AA74" s="4">
        <f t="shared" si="34"/>
        <v>6.4650758175966142E-34</v>
      </c>
      <c r="AB74" s="4">
        <f t="shared" si="31"/>
        <v>1.8039586410374832E-36</v>
      </c>
      <c r="AC74" s="4">
        <f t="shared" si="31"/>
        <v>4.7539640627655442E-39</v>
      </c>
      <c r="AD74" s="4">
        <f t="shared" si="31"/>
        <v>1.1868724918983858E-41</v>
      </c>
      <c r="AE74" s="4">
        <f t="shared" si="31"/>
        <v>2.8149830704462204E-44</v>
      </c>
      <c r="AF74" s="6"/>
      <c r="AG74" s="4">
        <f t="shared" si="32"/>
        <v>0.9185448810158644</v>
      </c>
      <c r="AH74" s="4">
        <f t="shared" si="35"/>
        <v>0.9581192549905132</v>
      </c>
      <c r="AI74" s="4">
        <f t="shared" si="35"/>
        <v>4.0703064917914117E-2</v>
      </c>
      <c r="AJ74" s="4">
        <f t="shared" si="35"/>
        <v>1.1527718662025989E-3</v>
      </c>
      <c r="AK74" s="4">
        <f t="shared" si="35"/>
        <v>2.4486169940670035E-5</v>
      </c>
      <c r="AL74" s="4">
        <f t="shared" si="35"/>
        <v>4.1609098602702818E-7</v>
      </c>
      <c r="AM74" s="4">
        <f t="shared" si="35"/>
        <v>5.8921593101780309E-9</v>
      </c>
      <c r="AN74" s="4">
        <f t="shared" si="35"/>
        <v>7.1517748700788741E-11</v>
      </c>
      <c r="AO74" s="4">
        <f t="shared" si="35"/>
        <v>7.5955847349255257E-13</v>
      </c>
      <c r="AP74" s="4">
        <f t="shared" si="35"/>
        <v>7.1706089608134767E-15</v>
      </c>
      <c r="AQ74" s="4">
        <f t="shared" si="35"/>
        <v>6.0924692553176552E-17</v>
      </c>
      <c r="AR74" s="4">
        <f t="shared" si="35"/>
        <v>4.7058484707427416E-19</v>
      </c>
      <c r="AS74" s="4">
        <f t="shared" si="35"/>
        <v>3.3319152103339216E-21</v>
      </c>
      <c r="AT74" s="4">
        <f t="shared" si="35"/>
        <v>2.177648638157898E-23</v>
      </c>
      <c r="AU74" s="4">
        <f t="shared" si="35"/>
        <v>1.3215906651283967E-25</v>
      </c>
      <c r="AV74" s="4">
        <f t="shared" si="35"/>
        <v>7.4858800558989965E-28</v>
      </c>
      <c r="AW74" s="4">
        <f t="shared" si="35"/>
        <v>3.9752094241821122E-30</v>
      </c>
      <c r="AX74" s="4">
        <f t="shared" si="33"/>
        <v>1.9867727491573925E-32</v>
      </c>
      <c r="AY74" s="4">
        <f t="shared" si="33"/>
        <v>9.3780547272702466E-35</v>
      </c>
      <c r="AZ74" s="4">
        <f t="shared" si="33"/>
        <v>4.1936888611692357E-37</v>
      </c>
      <c r="BA74" s="4">
        <f t="shared" si="33"/>
        <v>1.781571372179571E-39</v>
      </c>
    </row>
    <row r="75" spans="1:53">
      <c r="A75" s="1">
        <f t="shared" si="42"/>
        <v>41619</v>
      </c>
      <c r="B75">
        <f t="shared" si="43"/>
        <v>4</v>
      </c>
      <c r="C75">
        <f t="shared" si="36"/>
        <v>5.7069967380518741E-9</v>
      </c>
      <c r="D75" s="3">
        <f t="shared" si="37"/>
        <v>18409451</v>
      </c>
      <c r="E75" s="2">
        <v>36818902</v>
      </c>
      <c r="F75" s="2">
        <v>122</v>
      </c>
      <c r="G75" s="3">
        <f t="shared" si="38"/>
        <v>8824580.3999999985</v>
      </c>
      <c r="H75" s="3">
        <f t="shared" si="39"/>
        <v>16538951.852</v>
      </c>
      <c r="I75" s="7">
        <f t="shared" si="40"/>
        <v>-1.3124877176488181</v>
      </c>
      <c r="J75" s="7">
        <f t="shared" si="41"/>
        <v>-1.3200876798845518</v>
      </c>
      <c r="K75" s="4">
        <f t="shared" si="30"/>
        <v>0.95088528495380997</v>
      </c>
      <c r="L75" s="4">
        <f t="shared" si="34"/>
        <v>0.97503042879541779</v>
      </c>
      <c r="M75" s="4">
        <f t="shared" si="34"/>
        <v>2.455216510448105E-2</v>
      </c>
      <c r="N75" s="4">
        <f t="shared" si="34"/>
        <v>4.1216405505909424E-4</v>
      </c>
      <c r="O75" s="4">
        <f t="shared" si="34"/>
        <v>5.1893342697828458E-6</v>
      </c>
      <c r="P75" s="4">
        <f t="shared" si="34"/>
        <v>5.2268870672032269E-8</v>
      </c>
      <c r="Q75" s="4">
        <f t="shared" si="34"/>
        <v>4.3872591834566082E-10</v>
      </c>
      <c r="R75" s="4">
        <f t="shared" si="34"/>
        <v>3.1564333822672591E-12</v>
      </c>
      <c r="S75" s="4">
        <f t="shared" si="34"/>
        <v>1.9870462131778167E-14</v>
      </c>
      <c r="T75" s="4">
        <f t="shared" si="34"/>
        <v>1.1119025748939588E-16</v>
      </c>
      <c r="U75" s="4">
        <f t="shared" si="34"/>
        <v>5.5997413093893338E-19</v>
      </c>
      <c r="V75" s="4">
        <f t="shared" si="34"/>
        <v>2.5637546348458827E-21</v>
      </c>
      <c r="W75" s="4">
        <f t="shared" si="34"/>
        <v>1.0759605357457752E-23</v>
      </c>
      <c r="X75" s="4">
        <f t="shared" si="34"/>
        <v>4.1682529961490582E-26</v>
      </c>
      <c r="Y75" s="4">
        <f t="shared" si="34"/>
        <v>1.4994330077294115E-28</v>
      </c>
      <c r="Z75" s="4">
        <f t="shared" si="34"/>
        <v>5.0342733174715803E-31</v>
      </c>
      <c r="AA75" s="4">
        <f t="shared" si="34"/>
        <v>1.5845930281889883E-33</v>
      </c>
      <c r="AB75" s="4">
        <f t="shared" si="31"/>
        <v>4.6942877065011179E-36</v>
      </c>
      <c r="AC75" s="4">
        <f t="shared" si="31"/>
        <v>1.3134030880063947E-38</v>
      </c>
      <c r="AD75" s="4">
        <f t="shared" si="31"/>
        <v>3.4813302006314319E-41</v>
      </c>
      <c r="AE75" s="4">
        <f t="shared" si="31"/>
        <v>8.7662925174651422E-44</v>
      </c>
      <c r="AF75" s="6"/>
      <c r="AG75" s="4">
        <f t="shared" si="32"/>
        <v>0.90992987791448254</v>
      </c>
      <c r="AH75" s="4">
        <f t="shared" si="35"/>
        <v>0.9535484431182476</v>
      </c>
      <c r="AI75" s="4">
        <f t="shared" si="35"/>
        <v>4.5001638516754427E-2</v>
      </c>
      <c r="AJ75" s="4">
        <f t="shared" si="35"/>
        <v>1.4158674799453559E-3</v>
      </c>
      <c r="AK75" s="4">
        <f t="shared" si="35"/>
        <v>3.3410126813673305E-5</v>
      </c>
      <c r="AL75" s="4">
        <f t="shared" si="35"/>
        <v>6.3070111971633067E-7</v>
      </c>
      <c r="AM75" s="4">
        <f t="shared" si="35"/>
        <v>9.9217392124476726E-9</v>
      </c>
      <c r="AN75" s="4">
        <f t="shared" si="35"/>
        <v>1.3378431440874453E-10</v>
      </c>
      <c r="AO75" s="4">
        <f t="shared" si="35"/>
        <v>1.5784492165978527E-12</v>
      </c>
      <c r="AP75" s="4">
        <f t="shared" si="35"/>
        <v>1.6554020234367951E-14</v>
      </c>
      <c r="AQ75" s="4">
        <f t="shared" si="35"/>
        <v>1.5624957066864585E-16</v>
      </c>
      <c r="AR75" s="4">
        <f t="shared" si="35"/>
        <v>1.3407304478056297E-18</v>
      </c>
      <c r="AS75" s="4">
        <f t="shared" si="35"/>
        <v>1.0545702723233718E-20</v>
      </c>
      <c r="AT75" s="4">
        <f t="shared" si="35"/>
        <v>7.6568024921682756E-23</v>
      </c>
      <c r="AU75" s="4">
        <f t="shared" si="35"/>
        <v>5.162197959905357E-25</v>
      </c>
      <c r="AV75" s="4">
        <f t="shared" si="35"/>
        <v>3.2483185742845593E-27</v>
      </c>
      <c r="AW75" s="4">
        <f t="shared" si="35"/>
        <v>1.9162573173793795E-29</v>
      </c>
      <c r="AX75" s="4">
        <f t="shared" si="33"/>
        <v>1.0639471903890733E-31</v>
      </c>
      <c r="AY75" s="4">
        <f t="shared" si="33"/>
        <v>5.5790815277881395E-34</v>
      </c>
      <c r="AZ75" s="4">
        <f t="shared" si="33"/>
        <v>2.7715595961505929E-36</v>
      </c>
      <c r="BA75" s="4">
        <f t="shared" si="33"/>
        <v>1.3080047293962837E-38</v>
      </c>
    </row>
    <row r="76" spans="1:53">
      <c r="A76" s="1">
        <f t="shared" si="42"/>
        <v>41622</v>
      </c>
      <c r="B76">
        <f t="shared" si="43"/>
        <v>3</v>
      </c>
      <c r="C76">
        <f t="shared" si="36"/>
        <v>5.7069967380518741E-9</v>
      </c>
      <c r="D76" s="3">
        <f t="shared" si="37"/>
        <v>17513605</v>
      </c>
      <c r="E76" s="2">
        <v>35027210</v>
      </c>
      <c r="F76" s="2">
        <v>40</v>
      </c>
      <c r="G76" s="3">
        <f t="shared" si="38"/>
        <v>12566880</v>
      </c>
      <c r="H76" s="3">
        <f t="shared" si="39"/>
        <v>11712260.800000001</v>
      </c>
      <c r="I76" s="7">
        <f t="shared" si="40"/>
        <v>-1.7757965406063383</v>
      </c>
      <c r="J76" s="7">
        <f t="shared" si="41"/>
        <v>-1.7755203903906029</v>
      </c>
      <c r="K76" s="4">
        <f t="shared" si="30"/>
        <v>0.93079227828450484</v>
      </c>
      <c r="L76" s="4">
        <f t="shared" si="34"/>
        <v>0.96456903061884769</v>
      </c>
      <c r="M76" s="4">
        <f t="shared" si="34"/>
        <v>3.4589029645943133E-2</v>
      </c>
      <c r="N76" s="4">
        <f t="shared" si="34"/>
        <v>8.2689839618676608E-4</v>
      </c>
      <c r="O76" s="4">
        <f t="shared" si="34"/>
        <v>1.4826107660554173E-5</v>
      </c>
      <c r="P76" s="4">
        <f t="shared" si="34"/>
        <v>2.1266308110840829E-7</v>
      </c>
      <c r="Q76" s="4">
        <f t="shared" si="34"/>
        <v>2.542001329859814E-9</v>
      </c>
      <c r="R76" s="4">
        <f t="shared" si="34"/>
        <v>2.6044295900778435E-11</v>
      </c>
      <c r="S76" s="4">
        <f t="shared" si="34"/>
        <v>2.3348419457766845E-13</v>
      </c>
      <c r="T76" s="4">
        <f t="shared" si="34"/>
        <v>1.860586201542059E-15</v>
      </c>
      <c r="U76" s="4">
        <f t="shared" si="34"/>
        <v>1.334395533601551E-17</v>
      </c>
      <c r="V76" s="4">
        <f t="shared" si="34"/>
        <v>8.7001480644261722E-20</v>
      </c>
      <c r="W76" s="4">
        <f t="shared" si="34"/>
        <v>5.1997218500251735E-22</v>
      </c>
      <c r="X76" s="4">
        <f t="shared" si="34"/>
        <v>2.868609552490623E-24</v>
      </c>
      <c r="Y76" s="4">
        <f t="shared" si="34"/>
        <v>1.469528625256681E-26</v>
      </c>
      <c r="Z76" s="4">
        <f t="shared" si="34"/>
        <v>7.0262144701770978E-29</v>
      </c>
      <c r="AA76" s="4">
        <f t="shared" si="34"/>
        <v>3.1494592681825164E-31</v>
      </c>
      <c r="AB76" s="4">
        <f t="shared" si="31"/>
        <v>1.3286837285927827E-33</v>
      </c>
      <c r="AC76" s="4">
        <f t="shared" si="31"/>
        <v>5.2939961217553917E-36</v>
      </c>
      <c r="AD76" s="4">
        <f t="shared" si="31"/>
        <v>1.9983174953705515E-38</v>
      </c>
      <c r="AE76" s="4">
        <f t="shared" si="31"/>
        <v>7.1658701339527806E-41</v>
      </c>
      <c r="AF76" s="6"/>
      <c r="AG76" s="4">
        <f t="shared" si="32"/>
        <v>0.9353431330421329</v>
      </c>
      <c r="AH76" s="4">
        <f t="shared" si="35"/>
        <v>0.96695137931917197</v>
      </c>
      <c r="AI76" s="4">
        <f t="shared" si="35"/>
        <v>3.2316397096560139E-2</v>
      </c>
      <c r="AJ76" s="4">
        <f t="shared" si="35"/>
        <v>7.2002891732479376E-4</v>
      </c>
      <c r="AK76" s="4">
        <f t="shared" si="35"/>
        <v>1.2032009539227621E-5</v>
      </c>
      <c r="AL76" s="4">
        <f t="shared" si="35"/>
        <v>1.6084825229458887E-7</v>
      </c>
      <c r="AM76" s="4">
        <f t="shared" si="35"/>
        <v>1.7918978242226629E-9</v>
      </c>
      <c r="AN76" s="4">
        <f t="shared" si="35"/>
        <v>1.7110524054283438E-11</v>
      </c>
      <c r="AO76" s="4">
        <f t="shared" si="35"/>
        <v>1.42962257055326E-13</v>
      </c>
      <c r="AP76" s="4">
        <f t="shared" si="35"/>
        <v>1.061761372772547E-15</v>
      </c>
      <c r="AQ76" s="4">
        <f t="shared" si="35"/>
        <v>7.0970018640686448E-18</v>
      </c>
      <c r="AR76" s="4">
        <f t="shared" si="35"/>
        <v>4.3125107914412942E-20</v>
      </c>
      <c r="AS76" s="4">
        <f t="shared" si="35"/>
        <v>2.4021320204503172E-22</v>
      </c>
      <c r="AT76" s="4">
        <f t="shared" si="35"/>
        <v>1.2350979664077719E-24</v>
      </c>
      <c r="AU76" s="4">
        <f t="shared" si="35"/>
        <v>5.8968654761980735E-27</v>
      </c>
      <c r="AV76" s="4">
        <f t="shared" si="35"/>
        <v>2.6277120568389184E-29</v>
      </c>
      <c r="AW76" s="4">
        <f t="shared" si="35"/>
        <v>1.0977553602393415E-31</v>
      </c>
      <c r="AX76" s="4">
        <f t="shared" si="33"/>
        <v>4.3162280546401674E-34</v>
      </c>
      <c r="AY76" s="4">
        <f t="shared" si="33"/>
        <v>1.602800906107085E-36</v>
      </c>
      <c r="AZ76" s="4">
        <f t="shared" si="33"/>
        <v>5.6386305808055328E-39</v>
      </c>
      <c r="BA76" s="4">
        <f t="shared" si="33"/>
        <v>1.8844788764150276E-41</v>
      </c>
    </row>
    <row r="77" spans="1:53">
      <c r="A77" s="1">
        <f t="shared" si="42"/>
        <v>41626</v>
      </c>
      <c r="B77">
        <f t="shared" si="43"/>
        <v>4</v>
      </c>
      <c r="C77">
        <f t="shared" si="36"/>
        <v>5.7069967380518741E-9</v>
      </c>
      <c r="D77" s="3">
        <f t="shared" si="37"/>
        <v>16700723</v>
      </c>
      <c r="E77" s="2">
        <v>33401446</v>
      </c>
      <c r="F77" s="2">
        <v>50</v>
      </c>
      <c r="G77" s="3">
        <f t="shared" si="38"/>
        <v>11283150</v>
      </c>
      <c r="H77" s="3">
        <f t="shared" si="39"/>
        <v>12156357.5</v>
      </c>
      <c r="I77" s="7">
        <f t="shared" si="40"/>
        <v>-1.7192270923995994</v>
      </c>
      <c r="J77" s="7">
        <f t="shared" si="41"/>
        <v>-1.7195798870161125</v>
      </c>
      <c r="K77" s="4">
        <f t="shared" si="30"/>
        <v>0.93763652935508079</v>
      </c>
      <c r="L77" s="4">
        <f t="shared" si="34"/>
        <v>0.96814906580690685</v>
      </c>
      <c r="M77" s="4">
        <f t="shared" si="34"/>
        <v>3.1170960523653646E-2</v>
      </c>
      <c r="N77" s="4">
        <f t="shared" si="34"/>
        <v>6.6906273573626033E-4</v>
      </c>
      <c r="O77" s="4">
        <f t="shared" si="34"/>
        <v>1.0770719697683907E-5</v>
      </c>
      <c r="P77" s="4">
        <f t="shared" si="34"/>
        <v>1.3871152742871197E-7</v>
      </c>
      <c r="Q77" s="4">
        <f t="shared" si="34"/>
        <v>1.4886722735642617E-9</v>
      </c>
      <c r="R77" s="4">
        <f t="shared" si="34"/>
        <v>1.369426782586175E-11</v>
      </c>
      <c r="S77" s="4">
        <f t="shared" si="34"/>
        <v>1.1022663499985657E-13</v>
      </c>
      <c r="T77" s="4">
        <f t="shared" si="34"/>
        <v>7.8864530220944652E-16</v>
      </c>
      <c r="U77" s="4">
        <f t="shared" si="34"/>
        <v>5.078311805647498E-18</v>
      </c>
      <c r="V77" s="4">
        <f t="shared" si="34"/>
        <v>2.9727903414631721E-20</v>
      </c>
      <c r="W77" s="4">
        <f t="shared" si="34"/>
        <v>1.5952200531392598E-22</v>
      </c>
      <c r="X77" s="4">
        <f t="shared" si="34"/>
        <v>7.9015951607521128E-25</v>
      </c>
      <c r="Y77" s="4">
        <f t="shared" si="34"/>
        <v>3.6343288974223483E-27</v>
      </c>
      <c r="Z77" s="4">
        <f t="shared" si="34"/>
        <v>1.5601645940612794E-29</v>
      </c>
      <c r="AA77" s="4">
        <f t="shared" si="34"/>
        <v>6.2789618804138486E-32</v>
      </c>
      <c r="AB77" s="4">
        <f t="shared" si="31"/>
        <v>2.3783529115914718E-34</v>
      </c>
      <c r="AC77" s="4">
        <f t="shared" si="31"/>
        <v>8.5082673284515579E-37</v>
      </c>
      <c r="AD77" s="4">
        <f t="shared" si="31"/>
        <v>2.8835323076067034E-39</v>
      </c>
      <c r="AE77" s="4">
        <f t="shared" si="31"/>
        <v>9.2839348313297677E-42</v>
      </c>
      <c r="AF77" s="6"/>
      <c r="AG77" s="4">
        <f t="shared" si="32"/>
        <v>0.93297554470293154</v>
      </c>
      <c r="AH77" s="4">
        <f t="shared" si="35"/>
        <v>0.96571291474692955</v>
      </c>
      <c r="AI77" s="4">
        <f t="shared" si="35"/>
        <v>3.3498786927789841E-2</v>
      </c>
      <c r="AJ77" s="4">
        <f t="shared" si="35"/>
        <v>7.7467372631216907E-4</v>
      </c>
      <c r="AK77" s="4">
        <f t="shared" si="35"/>
        <v>1.3435993984616881E-5</v>
      </c>
      <c r="AL77" s="4">
        <f t="shared" si="35"/>
        <v>1.8642782205997162E-7</v>
      </c>
      <c r="AM77" s="4">
        <f t="shared" si="35"/>
        <v>2.1556108923283639E-9</v>
      </c>
      <c r="AN77" s="4">
        <f t="shared" si="35"/>
        <v>2.1364030412288163E-11</v>
      </c>
      <c r="AO77" s="4">
        <f t="shared" si="35"/>
        <v>1.8526953987551044E-13</v>
      </c>
      <c r="AP77" s="4">
        <f t="shared" si="35"/>
        <v>1.4281449882365222E-15</v>
      </c>
      <c r="AQ77" s="4">
        <f t="shared" si="35"/>
        <v>9.9079327714291939E-18</v>
      </c>
      <c r="AR77" s="4">
        <f t="shared" si="35"/>
        <v>6.2488641200725642E-20</v>
      </c>
      <c r="AS77" s="4">
        <f t="shared" si="35"/>
        <v>3.6126884830366463E-22</v>
      </c>
      <c r="AT77" s="4">
        <f t="shared" si="35"/>
        <v>1.9279590536836512E-24</v>
      </c>
      <c r="AU77" s="4">
        <f t="shared" si="35"/>
        <v>9.5538931180148451E-27</v>
      </c>
      <c r="AV77" s="4">
        <f t="shared" si="35"/>
        <v>4.4187526506665448E-29</v>
      </c>
      <c r="AW77" s="4">
        <f t="shared" si="35"/>
        <v>1.9159767980573049E-31</v>
      </c>
      <c r="AX77" s="4">
        <f t="shared" si="33"/>
        <v>7.8190110173458167E-34</v>
      </c>
      <c r="AY77" s="4">
        <f t="shared" si="33"/>
        <v>3.0136289909274746E-36</v>
      </c>
      <c r="AZ77" s="4">
        <f t="shared" si="33"/>
        <v>1.1003899456611327E-38</v>
      </c>
      <c r="BA77" s="4">
        <f t="shared" si="33"/>
        <v>3.8170426410244804E-41</v>
      </c>
    </row>
    <row r="78" spans="1:53">
      <c r="A78" s="1">
        <f t="shared" si="42"/>
        <v>41629</v>
      </c>
      <c r="B78">
        <f t="shared" si="43"/>
        <v>3</v>
      </c>
      <c r="C78">
        <f t="shared" si="36"/>
        <v>5.7069967380518741E-9</v>
      </c>
      <c r="D78" s="3">
        <f t="shared" si="37"/>
        <v>14493441</v>
      </c>
      <c r="E78" s="2">
        <v>28986882</v>
      </c>
      <c r="F78" s="2">
        <v>60</v>
      </c>
      <c r="G78" s="3">
        <f t="shared" si="38"/>
        <v>10229240</v>
      </c>
      <c r="H78" s="3">
        <f t="shared" si="39"/>
        <v>12623456.800000001</v>
      </c>
      <c r="I78" s="7">
        <f t="shared" si="40"/>
        <v>-1.6625612182744247</v>
      </c>
      <c r="J78" s="7">
        <f t="shared" si="41"/>
        <v>-1.6637222243011942</v>
      </c>
      <c r="K78" s="4">
        <f t="shared" si="30"/>
        <v>0.9432930892651874</v>
      </c>
      <c r="L78" s="4">
        <f t="shared" si="34"/>
        <v>0.97109486847167426</v>
      </c>
      <c r="M78" s="4">
        <f t="shared" si="34"/>
        <v>2.8345401704260819E-2</v>
      </c>
      <c r="N78" s="4">
        <f t="shared" si="34"/>
        <v>5.5158477667227037E-4</v>
      </c>
      <c r="O78" s="4">
        <f t="shared" si="34"/>
        <v>8.0501347084835621E-6</v>
      </c>
      <c r="P78" s="4">
        <f t="shared" si="34"/>
        <v>9.3990501885074773E-8</v>
      </c>
      <c r="Q78" s="4">
        <f t="shared" si="34"/>
        <v>9.1449956024486459E-10</v>
      </c>
      <c r="R78" s="4">
        <f t="shared" si="34"/>
        <v>7.6266918813973902E-12</v>
      </c>
      <c r="S78" s="4">
        <f t="shared" si="34"/>
        <v>5.5654067709902619E-14</v>
      </c>
      <c r="T78" s="4">
        <f t="shared" si="34"/>
        <v>3.6099821789977728E-16</v>
      </c>
      <c r="U78" s="4">
        <f t="shared" si="34"/>
        <v>2.1074421934359978E-18</v>
      </c>
      <c r="V78" s="4">
        <f t="shared" si="34"/>
        <v>1.1184422285150869E-20</v>
      </c>
      <c r="W78" s="4">
        <f t="shared" si="34"/>
        <v>5.4410515194963008E-23</v>
      </c>
      <c r="X78" s="4">
        <f t="shared" si="34"/>
        <v>2.4433741300473893E-25</v>
      </c>
      <c r="Y78" s="4">
        <f t="shared" si="34"/>
        <v>1.0188549945161787E-27</v>
      </c>
      <c r="Z78" s="4">
        <f t="shared" si="34"/>
        <v>3.9652586419914971E-30</v>
      </c>
      <c r="AA78" s="4">
        <f t="shared" si="34"/>
        <v>1.4467779988402288E-32</v>
      </c>
      <c r="AB78" s="4">
        <f t="shared" si="31"/>
        <v>4.9682482719184212E-35</v>
      </c>
      <c r="AC78" s="4">
        <f t="shared" si="31"/>
        <v>1.6113172568013923E-37</v>
      </c>
      <c r="AD78" s="4">
        <f t="shared" si="31"/>
        <v>4.9508262862666355E-40</v>
      </c>
      <c r="AE78" s="4">
        <f t="shared" si="31"/>
        <v>1.4450999327615731E-42</v>
      </c>
      <c r="AF78" s="6"/>
      <c r="AG78" s="4">
        <f t="shared" si="32"/>
        <v>0.93049179347219468</v>
      </c>
      <c r="AH78" s="4">
        <f t="shared" si="35"/>
        <v>0.96441145855050237</v>
      </c>
      <c r="AI78" s="4">
        <f t="shared" si="35"/>
        <v>3.4739073306928867E-2</v>
      </c>
      <c r="AJ78" s="4">
        <f t="shared" si="35"/>
        <v>8.3422423622514356E-4</v>
      </c>
      <c r="AK78" s="4">
        <f t="shared" si="35"/>
        <v>1.5024796754653809E-5</v>
      </c>
      <c r="AL78" s="4">
        <f t="shared" si="35"/>
        <v>2.1648328095304617E-7</v>
      </c>
      <c r="AM78" s="4">
        <f t="shared" si="35"/>
        <v>2.5993145412069166E-9</v>
      </c>
      <c r="AN78" s="4">
        <f t="shared" si="35"/>
        <v>2.6751398283466072E-11</v>
      </c>
      <c r="AO78" s="4">
        <f t="shared" si="35"/>
        <v>2.4090297146573403E-13</v>
      </c>
      <c r="AP78" s="4">
        <f t="shared" si="35"/>
        <v>1.9283473691517205E-15</v>
      </c>
      <c r="AQ78" s="4">
        <f t="shared" si="35"/>
        <v>1.3892194575373137E-17</v>
      </c>
      <c r="AR78" s="4">
        <f t="shared" si="35"/>
        <v>9.0983727554354583E-20</v>
      </c>
      <c r="AS78" s="4">
        <f t="shared" si="35"/>
        <v>5.4622050394951431E-22</v>
      </c>
      <c r="AT78" s="4">
        <f t="shared" si="35"/>
        <v>3.0269840382321585E-24</v>
      </c>
      <c r="AU78" s="4">
        <f t="shared" si="35"/>
        <v>1.5576416285448218E-26</v>
      </c>
      <c r="AV78" s="4">
        <f t="shared" si="35"/>
        <v>7.4810352663051159E-29</v>
      </c>
      <c r="AW78" s="4">
        <f t="shared" si="35"/>
        <v>3.3684266969251944E-31</v>
      </c>
      <c r="AX78" s="4">
        <f t="shared" si="33"/>
        <v>1.4274586160975852E-33</v>
      </c>
      <c r="AY78" s="4">
        <f t="shared" si="33"/>
        <v>5.7131593015652286E-36</v>
      </c>
      <c r="AZ78" s="4">
        <f t="shared" si="33"/>
        <v>2.1662471830532614E-38</v>
      </c>
      <c r="BA78" s="4">
        <f t="shared" si="33"/>
        <v>7.8030296841332048E-41</v>
      </c>
    </row>
    <row r="79" spans="1:53">
      <c r="A79" s="1">
        <f t="shared" si="42"/>
        <v>41633</v>
      </c>
      <c r="B79">
        <f t="shared" si="43"/>
        <v>4</v>
      </c>
      <c r="C79">
        <f t="shared" si="36"/>
        <v>5.7069967380518741E-9</v>
      </c>
      <c r="D79" s="3">
        <f t="shared" si="37"/>
        <v>13644833</v>
      </c>
      <c r="E79" s="2">
        <v>27289666</v>
      </c>
      <c r="F79" s="2">
        <v>74</v>
      </c>
      <c r="G79" s="3">
        <f t="shared" si="38"/>
        <v>9139863.5999999996</v>
      </c>
      <c r="H79" s="3">
        <f t="shared" si="39"/>
        <v>13331833.868000001</v>
      </c>
      <c r="I79" s="7">
        <f t="shared" si="40"/>
        <v>-1.5831732217266612</v>
      </c>
      <c r="J79" s="7">
        <f t="shared" si="41"/>
        <v>-1.5856806273349493</v>
      </c>
      <c r="K79" s="4">
        <f t="shared" si="30"/>
        <v>0.94917587728499719</v>
      </c>
      <c r="L79" s="4">
        <f t="shared" si="34"/>
        <v>0.97414614055224069</v>
      </c>
      <c r="M79" s="4">
        <f t="shared" si="34"/>
        <v>2.5406297771608036E-2</v>
      </c>
      <c r="N79" s="4">
        <f t="shared" si="34"/>
        <v>4.4174063073752496E-4</v>
      </c>
      <c r="O79" s="4">
        <f t="shared" si="34"/>
        <v>5.7604249913358939E-6</v>
      </c>
      <c r="P79" s="4">
        <f t="shared" si="34"/>
        <v>6.0094073565078809E-8</v>
      </c>
      <c r="Q79" s="4">
        <f t="shared" si="34"/>
        <v>5.224292316338822E-10</v>
      </c>
      <c r="R79" s="4">
        <f t="shared" si="34"/>
        <v>3.8929287652618601E-12</v>
      </c>
      <c r="S79" s="4">
        <f t="shared" si="34"/>
        <v>2.5382444781390178E-14</v>
      </c>
      <c r="T79" s="4">
        <f t="shared" si="34"/>
        <v>1.4710853594385221E-16</v>
      </c>
      <c r="U79" s="4">
        <f t="shared" si="34"/>
        <v>7.6733455936017108E-19</v>
      </c>
      <c r="V79" s="4">
        <f t="shared" si="34"/>
        <v>3.6386385046144938E-21</v>
      </c>
      <c r="W79" s="4">
        <f t="shared" si="34"/>
        <v>1.5816284015138262E-23</v>
      </c>
      <c r="X79" s="4">
        <f t="shared" si="34"/>
        <v>6.346113649011855E-26</v>
      </c>
      <c r="Y79" s="4">
        <f t="shared" si="34"/>
        <v>2.3644302381056929E-28</v>
      </c>
      <c r="Z79" s="4">
        <f t="shared" si="34"/>
        <v>8.2220836959040122E-31</v>
      </c>
      <c r="AA79" s="4">
        <f t="shared" si="34"/>
        <v>2.6804549391201285E-33</v>
      </c>
      <c r="AB79" s="4">
        <f t="shared" si="31"/>
        <v>8.2244363125525191E-36</v>
      </c>
      <c r="AC79" s="4">
        <f t="shared" si="31"/>
        <v>2.3833078412103826E-38</v>
      </c>
      <c r="AD79" s="4">
        <f t="shared" si="31"/>
        <v>6.5429409138388349E-41</v>
      </c>
      <c r="AE79" s="4">
        <f t="shared" si="31"/>
        <v>1.7064336741967866E-43</v>
      </c>
      <c r="AF79" s="6"/>
      <c r="AG79" s="4">
        <f t="shared" si="32"/>
        <v>0.92673768291722591</v>
      </c>
      <c r="AH79" s="4">
        <f t="shared" si="35"/>
        <v>0.96243999952781767</v>
      </c>
      <c r="AI79" s="4">
        <f t="shared" si="35"/>
        <v>3.6613489984911117E-2</v>
      </c>
      <c r="AJ79" s="4">
        <f t="shared" si="35"/>
        <v>9.2857566808007049E-4</v>
      </c>
      <c r="AK79" s="4">
        <f t="shared" si="35"/>
        <v>1.76626027803437E-5</v>
      </c>
      <c r="AL79" s="4">
        <f t="shared" si="35"/>
        <v>2.6877078458971628E-7</v>
      </c>
      <c r="AM79" s="4">
        <f t="shared" si="35"/>
        <v>3.4082240562586815E-9</v>
      </c>
      <c r="AN79" s="4">
        <f t="shared" si="35"/>
        <v>3.704481188021957E-11</v>
      </c>
      <c r="AO79" s="4">
        <f t="shared" si="35"/>
        <v>3.5231786890951741E-13</v>
      </c>
      <c r="AP79" s="4">
        <f t="shared" si="35"/>
        <v>2.9784436774371823E-15</v>
      </c>
      <c r="AQ79" s="4">
        <f t="shared" si="35"/>
        <v>2.2661392371445557E-17</v>
      </c>
      <c r="AR79" s="4">
        <f t="shared" si="35"/>
        <v>1.5674405260191032E-19</v>
      </c>
      <c r="AS79" s="4">
        <f t="shared" si="35"/>
        <v>9.9381822905934418E-22</v>
      </c>
      <c r="AT79" s="4">
        <f t="shared" si="35"/>
        <v>5.8164862659259878E-24</v>
      </c>
      <c r="AU79" s="4">
        <f t="shared" si="35"/>
        <v>3.1610381658236809E-26</v>
      </c>
      <c r="AV79" s="4">
        <f t="shared" si="35"/>
        <v>1.6033765073099745E-28</v>
      </c>
      <c r="AW79" s="4">
        <f t="shared" si="35"/>
        <v>7.6245204991772519E-31</v>
      </c>
      <c r="AX79" s="4">
        <f t="shared" si="33"/>
        <v>3.4124051245074077E-33</v>
      </c>
      <c r="AY79" s="4">
        <f t="shared" si="33"/>
        <v>1.4423976902103987E-35</v>
      </c>
      <c r="AZ79" s="4">
        <f t="shared" si="33"/>
        <v>5.776015135741324E-38</v>
      </c>
      <c r="BA79" s="4">
        <f t="shared" si="33"/>
        <v>2.1973295675436761E-40</v>
      </c>
    </row>
    <row r="80" spans="1:53">
      <c r="A80" s="1">
        <f t="shared" si="42"/>
        <v>41636</v>
      </c>
      <c r="B80">
        <f t="shared" si="43"/>
        <v>3</v>
      </c>
      <c r="C80">
        <f t="shared" si="36"/>
        <v>5.7069967380518741E-9</v>
      </c>
      <c r="D80" s="3">
        <f t="shared" si="37"/>
        <v>13149099</v>
      </c>
      <c r="E80" s="2">
        <v>26298198</v>
      </c>
      <c r="F80" s="2">
        <v>40</v>
      </c>
      <c r="G80" s="3">
        <f t="shared" si="38"/>
        <v>12566880</v>
      </c>
      <c r="H80" s="3">
        <f t="shared" si="39"/>
        <v>11712260.800000001</v>
      </c>
      <c r="I80" s="7">
        <f t="shared" si="40"/>
        <v>-1.7757965406063383</v>
      </c>
      <c r="J80" s="7">
        <f t="shared" si="41"/>
        <v>-1.7755203903906029</v>
      </c>
      <c r="K80" s="4">
        <f t="shared" si="30"/>
        <v>0.93079227828450484</v>
      </c>
      <c r="L80" s="4">
        <f t="shared" si="34"/>
        <v>0.96456903061884769</v>
      </c>
      <c r="M80" s="4">
        <f t="shared" si="34"/>
        <v>3.4589029645943133E-2</v>
      </c>
      <c r="N80" s="4">
        <f t="shared" si="34"/>
        <v>8.2689839618676608E-4</v>
      </c>
      <c r="O80" s="4">
        <f t="shared" si="34"/>
        <v>1.4826107660554173E-5</v>
      </c>
      <c r="P80" s="4">
        <f t="shared" si="34"/>
        <v>2.1266308110840829E-7</v>
      </c>
      <c r="Q80" s="4">
        <f t="shared" si="34"/>
        <v>2.542001329859814E-9</v>
      </c>
      <c r="R80" s="4">
        <f t="shared" si="34"/>
        <v>2.6044295900778435E-11</v>
      </c>
      <c r="S80" s="4">
        <f t="shared" si="34"/>
        <v>2.3348419457766845E-13</v>
      </c>
      <c r="T80" s="4">
        <f t="shared" si="34"/>
        <v>1.860586201542059E-15</v>
      </c>
      <c r="U80" s="4">
        <f t="shared" si="34"/>
        <v>1.334395533601551E-17</v>
      </c>
      <c r="V80" s="4">
        <f t="shared" si="34"/>
        <v>8.7001480644261722E-20</v>
      </c>
      <c r="W80" s="4">
        <f t="shared" si="34"/>
        <v>5.1997218500251735E-22</v>
      </c>
      <c r="X80" s="4">
        <f t="shared" si="34"/>
        <v>2.868609552490623E-24</v>
      </c>
      <c r="Y80" s="4">
        <f t="shared" si="34"/>
        <v>1.469528625256681E-26</v>
      </c>
      <c r="Z80" s="4">
        <f t="shared" si="34"/>
        <v>7.0262144701770978E-29</v>
      </c>
      <c r="AA80" s="4">
        <f t="shared" si="34"/>
        <v>3.1494592681825164E-31</v>
      </c>
      <c r="AB80" s="4">
        <f t="shared" si="31"/>
        <v>1.3286837285927827E-33</v>
      </c>
      <c r="AC80" s="4">
        <f t="shared" si="31"/>
        <v>5.2939961217553917E-36</v>
      </c>
      <c r="AD80" s="4">
        <f t="shared" si="31"/>
        <v>1.9983174953705515E-38</v>
      </c>
      <c r="AE80" s="4">
        <f t="shared" si="31"/>
        <v>7.1658701339527806E-41</v>
      </c>
      <c r="AF80" s="6"/>
      <c r="AG80" s="4">
        <f t="shared" si="32"/>
        <v>0.9353431330421329</v>
      </c>
      <c r="AH80" s="4">
        <f t="shared" si="35"/>
        <v>0.96695137931917197</v>
      </c>
      <c r="AI80" s="4">
        <f t="shared" si="35"/>
        <v>3.2316397096560139E-2</v>
      </c>
      <c r="AJ80" s="4">
        <f t="shared" si="35"/>
        <v>7.2002891732479376E-4</v>
      </c>
      <c r="AK80" s="4">
        <f t="shared" si="35"/>
        <v>1.2032009539227621E-5</v>
      </c>
      <c r="AL80" s="4">
        <f t="shared" si="35"/>
        <v>1.6084825229458887E-7</v>
      </c>
      <c r="AM80" s="4">
        <f t="shared" si="35"/>
        <v>1.7918978242226629E-9</v>
      </c>
      <c r="AN80" s="4">
        <f t="shared" si="35"/>
        <v>1.7110524054283438E-11</v>
      </c>
      <c r="AO80" s="4">
        <f t="shared" si="35"/>
        <v>1.42962257055326E-13</v>
      </c>
      <c r="AP80" s="4">
        <f t="shared" si="35"/>
        <v>1.061761372772547E-15</v>
      </c>
      <c r="AQ80" s="4">
        <f t="shared" si="35"/>
        <v>7.0970018640686448E-18</v>
      </c>
      <c r="AR80" s="4">
        <f t="shared" si="35"/>
        <v>4.3125107914412942E-20</v>
      </c>
      <c r="AS80" s="4">
        <f t="shared" si="35"/>
        <v>2.4021320204503172E-22</v>
      </c>
      <c r="AT80" s="4">
        <f t="shared" si="35"/>
        <v>1.2350979664077719E-24</v>
      </c>
      <c r="AU80" s="4">
        <f t="shared" si="35"/>
        <v>5.8968654761980735E-27</v>
      </c>
      <c r="AV80" s="4">
        <f t="shared" si="35"/>
        <v>2.6277120568389184E-29</v>
      </c>
      <c r="AW80" s="4">
        <f t="shared" si="35"/>
        <v>1.0977553602393415E-31</v>
      </c>
      <c r="AX80" s="4">
        <f t="shared" si="33"/>
        <v>4.3162280546401674E-34</v>
      </c>
      <c r="AY80" s="4">
        <f t="shared" si="33"/>
        <v>1.602800906107085E-36</v>
      </c>
      <c r="AZ80" s="4">
        <f t="shared" si="33"/>
        <v>5.6386305808055328E-39</v>
      </c>
      <c r="BA80" s="4">
        <f t="shared" si="33"/>
        <v>1.8844788764150276E-41</v>
      </c>
    </row>
    <row r="81" spans="1:53">
      <c r="A81" s="1">
        <f t="shared" si="42"/>
        <v>41640</v>
      </c>
      <c r="B81">
        <f t="shared" si="43"/>
        <v>4</v>
      </c>
      <c r="C81">
        <f t="shared" si="36"/>
        <v>5.7069967380518741E-9</v>
      </c>
      <c r="D81" s="3">
        <f t="shared" si="37"/>
        <v>12560815</v>
      </c>
      <c r="E81" s="2">
        <v>25121630</v>
      </c>
      <c r="F81" s="2">
        <v>50</v>
      </c>
      <c r="G81" s="3">
        <f t="shared" si="38"/>
        <v>11283150</v>
      </c>
      <c r="H81" s="3">
        <f t="shared" si="39"/>
        <v>12156357.5</v>
      </c>
      <c r="I81" s="7">
        <f t="shared" si="40"/>
        <v>-1.7192270923995994</v>
      </c>
      <c r="J81" s="7">
        <f t="shared" si="41"/>
        <v>-1.7195798870161125</v>
      </c>
      <c r="K81" s="4">
        <f t="shared" si="30"/>
        <v>0.93763652935508079</v>
      </c>
      <c r="L81" s="4">
        <f t="shared" si="34"/>
        <v>0.96814906580690685</v>
      </c>
      <c r="M81" s="4">
        <f t="shared" si="34"/>
        <v>3.1170960523653646E-2</v>
      </c>
      <c r="N81" s="4">
        <f t="shared" si="34"/>
        <v>6.6906273573626033E-4</v>
      </c>
      <c r="O81" s="4">
        <f t="shared" si="34"/>
        <v>1.0770719697683907E-5</v>
      </c>
      <c r="P81" s="4">
        <f t="shared" si="34"/>
        <v>1.3871152742871197E-7</v>
      </c>
      <c r="Q81" s="4">
        <f t="shared" si="34"/>
        <v>1.4886722735642617E-9</v>
      </c>
      <c r="R81" s="4">
        <f t="shared" si="34"/>
        <v>1.369426782586175E-11</v>
      </c>
      <c r="S81" s="4">
        <f t="shared" si="34"/>
        <v>1.1022663499985657E-13</v>
      </c>
      <c r="T81" s="4">
        <f t="shared" si="34"/>
        <v>7.8864530220944652E-16</v>
      </c>
      <c r="U81" s="4">
        <f t="shared" si="34"/>
        <v>5.078311805647498E-18</v>
      </c>
      <c r="V81" s="4">
        <f t="shared" si="34"/>
        <v>2.9727903414631721E-20</v>
      </c>
      <c r="W81" s="4">
        <f t="shared" si="34"/>
        <v>1.5952200531392598E-22</v>
      </c>
      <c r="X81" s="4">
        <f t="shared" si="34"/>
        <v>7.9015951607521128E-25</v>
      </c>
      <c r="Y81" s="4">
        <f t="shared" si="34"/>
        <v>3.6343288974223483E-27</v>
      </c>
      <c r="Z81" s="4">
        <f t="shared" si="34"/>
        <v>1.5601645940612794E-29</v>
      </c>
      <c r="AA81" s="4">
        <f t="shared" si="34"/>
        <v>6.2789618804138486E-32</v>
      </c>
      <c r="AB81" s="4">
        <f t="shared" si="31"/>
        <v>2.3783529115914718E-34</v>
      </c>
      <c r="AC81" s="4">
        <f t="shared" si="31"/>
        <v>8.5082673284515579E-37</v>
      </c>
      <c r="AD81" s="4">
        <f t="shared" si="31"/>
        <v>2.8835323076067034E-39</v>
      </c>
      <c r="AE81" s="4">
        <f t="shared" si="31"/>
        <v>9.2839348313297677E-42</v>
      </c>
      <c r="AF81" s="6"/>
      <c r="AG81" s="4">
        <f t="shared" si="32"/>
        <v>0.93297554470293154</v>
      </c>
      <c r="AH81" s="4">
        <f t="shared" si="35"/>
        <v>0.96571291474692955</v>
      </c>
      <c r="AI81" s="4">
        <f t="shared" si="35"/>
        <v>3.3498786927789841E-2</v>
      </c>
      <c r="AJ81" s="4">
        <f t="shared" si="35"/>
        <v>7.7467372631216907E-4</v>
      </c>
      <c r="AK81" s="4">
        <f t="shared" si="35"/>
        <v>1.3435993984616881E-5</v>
      </c>
      <c r="AL81" s="4">
        <f t="shared" si="35"/>
        <v>1.8642782205997162E-7</v>
      </c>
      <c r="AM81" s="4">
        <f t="shared" si="35"/>
        <v>2.1556108923283639E-9</v>
      </c>
      <c r="AN81" s="4">
        <f t="shared" si="35"/>
        <v>2.1364030412288163E-11</v>
      </c>
      <c r="AO81" s="4">
        <f t="shared" si="35"/>
        <v>1.8526953987551044E-13</v>
      </c>
      <c r="AP81" s="4">
        <f t="shared" si="35"/>
        <v>1.4281449882365222E-15</v>
      </c>
      <c r="AQ81" s="4">
        <f t="shared" si="35"/>
        <v>9.9079327714291939E-18</v>
      </c>
      <c r="AR81" s="4">
        <f t="shared" si="35"/>
        <v>6.2488641200725642E-20</v>
      </c>
      <c r="AS81" s="4">
        <f t="shared" si="35"/>
        <v>3.6126884830366463E-22</v>
      </c>
      <c r="AT81" s="4">
        <f t="shared" si="35"/>
        <v>1.9279590536836512E-24</v>
      </c>
      <c r="AU81" s="4">
        <f t="shared" si="35"/>
        <v>9.5538931180148451E-27</v>
      </c>
      <c r="AV81" s="4">
        <f t="shared" si="35"/>
        <v>4.4187526506665448E-29</v>
      </c>
      <c r="AW81" s="4">
        <f t="shared" si="35"/>
        <v>1.9159767980573049E-31</v>
      </c>
      <c r="AX81" s="4">
        <f t="shared" si="33"/>
        <v>7.8190110173458167E-34</v>
      </c>
      <c r="AY81" s="4">
        <f t="shared" si="33"/>
        <v>3.0136289909274746E-36</v>
      </c>
      <c r="AZ81" s="4">
        <f t="shared" si="33"/>
        <v>1.1003899456611327E-38</v>
      </c>
      <c r="BA81" s="4">
        <f t="shared" si="33"/>
        <v>3.8170426410244804E-41</v>
      </c>
    </row>
    <row r="82" spans="1:53">
      <c r="A82" s="1">
        <f t="shared" si="42"/>
        <v>41643</v>
      </c>
      <c r="B82">
        <f t="shared" si="43"/>
        <v>3</v>
      </c>
      <c r="C82">
        <f t="shared" si="36"/>
        <v>5.7069967380518741E-9</v>
      </c>
      <c r="D82" s="3">
        <f t="shared" si="37"/>
        <v>13872545</v>
      </c>
      <c r="E82" s="2">
        <v>27745090</v>
      </c>
      <c r="F82" s="2">
        <v>60</v>
      </c>
      <c r="G82" s="3">
        <f t="shared" si="38"/>
        <v>10229240</v>
      </c>
      <c r="H82" s="3">
        <f t="shared" si="39"/>
        <v>12623456.800000001</v>
      </c>
      <c r="I82" s="7">
        <f t="shared" si="40"/>
        <v>-1.6625612182744247</v>
      </c>
      <c r="J82" s="7">
        <f t="shared" si="41"/>
        <v>-1.6637222243011942</v>
      </c>
      <c r="K82" s="4">
        <f t="shared" ref="K82:Z145" si="44">_xlfn.BINOM.DIST(K$4,$G82,$C82,FALSE)</f>
        <v>0.9432930892651874</v>
      </c>
      <c r="L82" s="4">
        <f t="shared" si="34"/>
        <v>0.97109486847167426</v>
      </c>
      <c r="M82" s="4">
        <f t="shared" si="34"/>
        <v>2.8345401704260819E-2</v>
      </c>
      <c r="N82" s="4">
        <f t="shared" si="34"/>
        <v>5.5158477667227037E-4</v>
      </c>
      <c r="O82" s="4">
        <f t="shared" si="34"/>
        <v>8.0501347084835621E-6</v>
      </c>
      <c r="P82" s="4">
        <f t="shared" si="34"/>
        <v>9.3990501885074773E-8</v>
      </c>
      <c r="Q82" s="4">
        <f t="shared" si="34"/>
        <v>9.1449956024486459E-10</v>
      </c>
      <c r="R82" s="4">
        <f t="shared" si="34"/>
        <v>7.6266918813973902E-12</v>
      </c>
      <c r="S82" s="4">
        <f t="shared" si="34"/>
        <v>5.5654067709902619E-14</v>
      </c>
      <c r="T82" s="4">
        <f t="shared" si="34"/>
        <v>3.6099821789977728E-16</v>
      </c>
      <c r="U82" s="4">
        <f t="shared" si="34"/>
        <v>2.1074421934359978E-18</v>
      </c>
      <c r="V82" s="4">
        <f t="shared" si="34"/>
        <v>1.1184422285150869E-20</v>
      </c>
      <c r="W82" s="4">
        <f t="shared" si="34"/>
        <v>5.4410515194963008E-23</v>
      </c>
      <c r="X82" s="4">
        <f t="shared" si="34"/>
        <v>2.4433741300473893E-25</v>
      </c>
      <c r="Y82" s="4">
        <f t="shared" si="34"/>
        <v>1.0188549945161787E-27</v>
      </c>
      <c r="Z82" s="4">
        <f t="shared" si="34"/>
        <v>3.9652586419914971E-30</v>
      </c>
      <c r="AA82" s="4">
        <f t="shared" ref="AA82:AE145" si="45">_xlfn.BINOM.DIST(AA$4,$G82,$C82,FALSE)/(1-$K82)</f>
        <v>1.4467779988402288E-32</v>
      </c>
      <c r="AB82" s="4">
        <f t="shared" si="45"/>
        <v>4.9682482719184212E-35</v>
      </c>
      <c r="AC82" s="4">
        <f t="shared" si="45"/>
        <v>1.6113172568013923E-37</v>
      </c>
      <c r="AD82" s="4">
        <f t="shared" si="45"/>
        <v>4.9508262862666355E-40</v>
      </c>
      <c r="AE82" s="4">
        <f t="shared" si="45"/>
        <v>1.4450999327615731E-42</v>
      </c>
      <c r="AF82" s="6"/>
      <c r="AG82" s="4">
        <f t="shared" ref="AG82:AV145" si="46">_xlfn.BINOM.DIST(AG$4,$H82,$C82,FALSE)</f>
        <v>0.93049179347219468</v>
      </c>
      <c r="AH82" s="4">
        <f t="shared" si="35"/>
        <v>0.96441145855050237</v>
      </c>
      <c r="AI82" s="4">
        <f t="shared" si="35"/>
        <v>3.4739073306928867E-2</v>
      </c>
      <c r="AJ82" s="4">
        <f t="shared" si="35"/>
        <v>8.3422423622514356E-4</v>
      </c>
      <c r="AK82" s="4">
        <f t="shared" si="35"/>
        <v>1.5024796754653809E-5</v>
      </c>
      <c r="AL82" s="4">
        <f t="shared" si="35"/>
        <v>2.1648328095304617E-7</v>
      </c>
      <c r="AM82" s="4">
        <f t="shared" si="35"/>
        <v>2.5993145412069166E-9</v>
      </c>
      <c r="AN82" s="4">
        <f t="shared" si="35"/>
        <v>2.6751398283466072E-11</v>
      </c>
      <c r="AO82" s="4">
        <f t="shared" si="35"/>
        <v>2.4090297146573403E-13</v>
      </c>
      <c r="AP82" s="4">
        <f t="shared" si="35"/>
        <v>1.9283473691517205E-15</v>
      </c>
      <c r="AQ82" s="4">
        <f t="shared" si="35"/>
        <v>1.3892194575373137E-17</v>
      </c>
      <c r="AR82" s="4">
        <f t="shared" si="35"/>
        <v>9.0983727554354583E-20</v>
      </c>
      <c r="AS82" s="4">
        <f t="shared" si="35"/>
        <v>5.4622050394951431E-22</v>
      </c>
      <c r="AT82" s="4">
        <f t="shared" si="35"/>
        <v>3.0269840382321585E-24</v>
      </c>
      <c r="AU82" s="4">
        <f t="shared" si="35"/>
        <v>1.5576416285448218E-26</v>
      </c>
      <c r="AV82" s="4">
        <f t="shared" si="35"/>
        <v>7.4810352663051159E-29</v>
      </c>
      <c r="AW82" s="4">
        <f t="shared" ref="AW82:BA145" si="47">_xlfn.BINOM.DIST(AW$4,$H82,$C82,FALSE)/(1-$AG82)</f>
        <v>3.3684266969251944E-31</v>
      </c>
      <c r="AX82" s="4">
        <f t="shared" si="47"/>
        <v>1.4274586160975852E-33</v>
      </c>
      <c r="AY82" s="4">
        <f t="shared" si="47"/>
        <v>5.7131593015652286E-36</v>
      </c>
      <c r="AZ82" s="4">
        <f t="shared" si="47"/>
        <v>2.1662471830532614E-38</v>
      </c>
      <c r="BA82" s="4">
        <f t="shared" si="47"/>
        <v>7.8030296841332048E-41</v>
      </c>
    </row>
    <row r="83" spans="1:53">
      <c r="A83" s="1">
        <f t="shared" si="42"/>
        <v>41647</v>
      </c>
      <c r="B83">
        <f t="shared" si="43"/>
        <v>4</v>
      </c>
      <c r="C83">
        <f t="shared" si="36"/>
        <v>5.7069967380518741E-9</v>
      </c>
      <c r="D83" s="3">
        <f t="shared" si="37"/>
        <v>12880837</v>
      </c>
      <c r="E83" s="2">
        <v>25761674</v>
      </c>
      <c r="F83" s="2">
        <v>70</v>
      </c>
      <c r="G83" s="3">
        <f t="shared" si="38"/>
        <v>9405150</v>
      </c>
      <c r="H83" s="3">
        <f t="shared" si="39"/>
        <v>13121853.699999999</v>
      </c>
      <c r="I83" s="7">
        <f t="shared" si="40"/>
        <v>-1.605854698420029</v>
      </c>
      <c r="J83" s="7">
        <f t="shared" si="41"/>
        <v>-1.6079576184152089</v>
      </c>
      <c r="K83" s="4">
        <f t="shared" si="44"/>
        <v>0.94773991984302752</v>
      </c>
      <c r="L83" s="4">
        <f t="shared" ref="L83:AA146" si="48">_xlfn.BINOM.DIST(L$4,$G83,$C83,FALSE)/(1-$K83)</f>
        <v>0.97340249622628994</v>
      </c>
      <c r="M83" s="4">
        <f t="shared" si="48"/>
        <v>2.6123764916670504E-2</v>
      </c>
      <c r="N83" s="4">
        <f t="shared" si="48"/>
        <v>4.673989937398441E-4</v>
      </c>
      <c r="O83" s="4">
        <f t="shared" si="48"/>
        <v>6.2719270217550127E-6</v>
      </c>
      <c r="P83" s="4">
        <f t="shared" si="48"/>
        <v>6.7329309494596596E-8</v>
      </c>
      <c r="Q83" s="4">
        <f t="shared" si="48"/>
        <v>6.0231826402791355E-10</v>
      </c>
      <c r="R83" s="4">
        <f t="shared" si="48"/>
        <v>4.6185012822782242E-12</v>
      </c>
      <c r="S83" s="4">
        <f t="shared" si="48"/>
        <v>3.0987326738724286E-14</v>
      </c>
      <c r="T83" s="4">
        <f t="shared" si="48"/>
        <v>1.8480536965574552E-16</v>
      </c>
      <c r="U83" s="4">
        <f t="shared" si="48"/>
        <v>9.9194484181309929E-19</v>
      </c>
      <c r="V83" s="4">
        <f t="shared" si="48"/>
        <v>4.8402492869990806E-21</v>
      </c>
      <c r="W83" s="4">
        <f t="shared" si="48"/>
        <v>2.1650071195106798E-23</v>
      </c>
      <c r="X83" s="4">
        <f t="shared" si="48"/>
        <v>8.9389966722139955E-26</v>
      </c>
      <c r="Y83" s="4">
        <f t="shared" si="48"/>
        <v>3.4271529962959134E-28</v>
      </c>
      <c r="Z83" s="4">
        <f t="shared" si="48"/>
        <v>1.2263514261270533E-30</v>
      </c>
      <c r="AA83" s="4">
        <f t="shared" si="48"/>
        <v>4.1140315538964552E-33</v>
      </c>
      <c r="AB83" s="4">
        <f t="shared" si="45"/>
        <v>1.2989466413310666E-35</v>
      </c>
      <c r="AC83" s="4">
        <f t="shared" si="45"/>
        <v>3.8733913145631649E-38</v>
      </c>
      <c r="AD83" s="4">
        <f t="shared" si="45"/>
        <v>1.094234227774364E-40</v>
      </c>
      <c r="AE83" s="4">
        <f t="shared" si="45"/>
        <v>2.9366539671630704E-43</v>
      </c>
      <c r="AF83" s="6"/>
      <c r="AG83" s="4">
        <f t="shared" si="46"/>
        <v>0.92784890950772603</v>
      </c>
      <c r="AH83" s="4">
        <f t="shared" ref="AH83:AW146" si="49">_xlfn.BINOM.DIST(AH$4,$H83,$C83,FALSE)/(1-$AG83)</f>
        <v>0.96302410356523294</v>
      </c>
      <c r="AI83" s="4">
        <f t="shared" si="49"/>
        <v>3.6058688219215096E-2</v>
      </c>
      <c r="AJ83" s="4">
        <f t="shared" si="49"/>
        <v>9.0010131777465148E-4</v>
      </c>
      <c r="AK83" s="4">
        <f t="shared" si="49"/>
        <v>1.6851326834005591E-5</v>
      </c>
      <c r="AL83" s="4">
        <f t="shared" si="49"/>
        <v>2.5238687140487474E-7</v>
      </c>
      <c r="AM83" s="4">
        <f t="shared" si="49"/>
        <v>3.1500550189399551E-9</v>
      </c>
      <c r="AN83" s="4">
        <f t="shared" si="49"/>
        <v>3.3699440899396211E-11</v>
      </c>
      <c r="AO83" s="4">
        <f t="shared" si="49"/>
        <v>3.1545344307079884E-13</v>
      </c>
      <c r="AP83" s="4">
        <f t="shared" si="49"/>
        <v>2.6247944115074684E-15</v>
      </c>
      <c r="AQ83" s="4">
        <f t="shared" si="49"/>
        <v>1.9656119773216459E-17</v>
      </c>
      <c r="AR83" s="4">
        <f t="shared" si="49"/>
        <v>1.3381585357379887E-19</v>
      </c>
      <c r="AS83" s="4">
        <f t="shared" si="49"/>
        <v>8.3508129022921436E-22</v>
      </c>
      <c r="AT83" s="4">
        <f t="shared" si="49"/>
        <v>4.8104731955022479E-24</v>
      </c>
      <c r="AU83" s="4">
        <f t="shared" si="49"/>
        <v>2.5731323690487481E-26</v>
      </c>
      <c r="AV83" s="4">
        <f t="shared" si="49"/>
        <v>1.284615626637445E-28</v>
      </c>
      <c r="AW83" s="4">
        <f t="shared" si="49"/>
        <v>6.0125059135918134E-31</v>
      </c>
      <c r="AX83" s="4">
        <f t="shared" si="47"/>
        <v>2.6485541745055053E-33</v>
      </c>
      <c r="AY83" s="4">
        <f t="shared" si="47"/>
        <v>1.1018908780917018E-35</v>
      </c>
      <c r="AZ83" s="4">
        <f t="shared" si="47"/>
        <v>4.3429735670446412E-38</v>
      </c>
      <c r="BA83" s="4">
        <f t="shared" si="47"/>
        <v>1.6261453311366383E-40</v>
      </c>
    </row>
    <row r="84" spans="1:53">
      <c r="A84" s="1">
        <f t="shared" si="42"/>
        <v>41650</v>
      </c>
      <c r="B84">
        <f t="shared" si="43"/>
        <v>3</v>
      </c>
      <c r="C84">
        <f t="shared" si="36"/>
        <v>5.7069967380518741E-9</v>
      </c>
      <c r="D84" s="3">
        <f t="shared" si="37"/>
        <v>14808462</v>
      </c>
      <c r="E84" s="2">
        <v>29616924</v>
      </c>
      <c r="F84" s="2">
        <v>80</v>
      </c>
      <c r="G84" s="3">
        <f t="shared" si="38"/>
        <v>8810880</v>
      </c>
      <c r="H84" s="3">
        <f t="shared" si="39"/>
        <v>13659843.199999999</v>
      </c>
      <c r="I84" s="7">
        <f t="shared" si="40"/>
        <v>-1.549163400574215</v>
      </c>
      <c r="J84" s="7">
        <f t="shared" si="41"/>
        <v>-1.5522989483237362</v>
      </c>
      <c r="K84" s="4">
        <f t="shared" si="44"/>
        <v>0.95095963363979907</v>
      </c>
      <c r="L84" s="4">
        <f t="shared" si="48"/>
        <v>0.97506886602401566</v>
      </c>
      <c r="M84" s="4">
        <f t="shared" si="48"/>
        <v>2.4515014692477174E-2</v>
      </c>
      <c r="N84" s="4">
        <f t="shared" si="48"/>
        <v>4.1090149157938937E-4</v>
      </c>
      <c r="O84" s="4">
        <f t="shared" si="48"/>
        <v>5.1654063459922722E-6</v>
      </c>
      <c r="P84" s="4">
        <f t="shared" si="48"/>
        <v>5.1947087538523226E-8</v>
      </c>
      <c r="Q84" s="4">
        <f t="shared" si="48"/>
        <v>4.3534806633355604E-10</v>
      </c>
      <c r="R84" s="4">
        <f t="shared" si="48"/>
        <v>3.1272686936485461E-12</v>
      </c>
      <c r="S84" s="4">
        <f t="shared" si="48"/>
        <v>1.9656300297448595E-14</v>
      </c>
      <c r="T84" s="4">
        <f t="shared" si="48"/>
        <v>1.0982109960445597E-16</v>
      </c>
      <c r="U84" s="4">
        <f t="shared" si="48"/>
        <v>5.5222015996324288E-19</v>
      </c>
      <c r="V84" s="4">
        <f t="shared" si="48"/>
        <v>2.5243292091148791E-21</v>
      </c>
      <c r="W84" s="4">
        <f t="shared" si="48"/>
        <v>1.0577696880457382E-23</v>
      </c>
      <c r="X84" s="4">
        <f t="shared" si="48"/>
        <v>4.0914202178606053E-26</v>
      </c>
      <c r="Y84" s="4">
        <f t="shared" si="48"/>
        <v>1.4695092483558468E-28</v>
      </c>
      <c r="Z84" s="4">
        <f t="shared" si="48"/>
        <v>4.9261460964593548E-31</v>
      </c>
      <c r="AA84" s="4">
        <f t="shared" si="48"/>
        <v>1.5481515748758916E-33</v>
      </c>
      <c r="AB84" s="4">
        <f t="shared" si="45"/>
        <v>4.5792112819268488E-36</v>
      </c>
      <c r="AC84" s="4">
        <f t="shared" si="45"/>
        <v>1.2792170881689907E-38</v>
      </c>
      <c r="AD84" s="4">
        <f t="shared" si="45"/>
        <v>3.3854521294793069E-41</v>
      </c>
      <c r="AE84" s="4">
        <f t="shared" si="45"/>
        <v>8.5116284639053476E-44</v>
      </c>
      <c r="AF84" s="6"/>
      <c r="AG84" s="4">
        <f t="shared" si="46"/>
        <v>0.92500449717959687</v>
      </c>
      <c r="AH84" s="4">
        <f t="shared" si="49"/>
        <v>0.96152804861462116</v>
      </c>
      <c r="AI84" s="4">
        <f t="shared" si="49"/>
        <v>3.7478764400968687E-2</v>
      </c>
      <c r="AJ84" s="4">
        <f t="shared" si="49"/>
        <v>9.739065370763957E-4</v>
      </c>
      <c r="AK84" s="4">
        <f t="shared" si="49"/>
        <v>1.8980625869411213E-5</v>
      </c>
      <c r="AL84" s="4">
        <f t="shared" si="49"/>
        <v>2.9593322833797624E-7</v>
      </c>
      <c r="AM84" s="4">
        <f t="shared" si="49"/>
        <v>3.8449939175625056E-9</v>
      </c>
      <c r="AN84" s="4">
        <f t="shared" si="49"/>
        <v>4.2820404049041149E-11</v>
      </c>
      <c r="AO84" s="4">
        <f t="shared" si="49"/>
        <v>4.1726685256288589E-13</v>
      </c>
      <c r="AP84" s="4">
        <f t="shared" si="49"/>
        <v>3.6143021558307447E-15</v>
      </c>
      <c r="AQ84" s="4">
        <f t="shared" si="49"/>
        <v>2.8175881054002743E-17</v>
      </c>
      <c r="AR84" s="4">
        <f t="shared" si="49"/>
        <v>1.9968150289984033E-19</v>
      </c>
      <c r="AS84" s="4">
        <f t="shared" si="49"/>
        <v>1.2972078721465695E-21</v>
      </c>
      <c r="AT84" s="4">
        <f t="shared" si="49"/>
        <v>7.7789176922652142E-24</v>
      </c>
      <c r="AU84" s="4">
        <f t="shared" si="49"/>
        <v>4.3315572806229623E-26</v>
      </c>
      <c r="AV84" s="4">
        <f t="shared" si="49"/>
        <v>2.2511565217357256E-28</v>
      </c>
      <c r="AW84" s="4">
        <f t="shared" si="49"/>
        <v>1.0968280977064814E-30</v>
      </c>
      <c r="AX84" s="4">
        <f t="shared" si="47"/>
        <v>5.0297045148103369E-33</v>
      </c>
      <c r="AY84" s="4">
        <f t="shared" si="47"/>
        <v>2.1783254267593029E-35</v>
      </c>
      <c r="AZ84" s="4">
        <f t="shared" si="47"/>
        <v>8.9376207481930014E-38</v>
      </c>
      <c r="BA84" s="4">
        <f t="shared" si="47"/>
        <v>3.4837313524826993E-40</v>
      </c>
    </row>
    <row r="85" spans="1:53">
      <c r="A85" s="1">
        <f t="shared" si="42"/>
        <v>41654</v>
      </c>
      <c r="B85">
        <f t="shared" si="43"/>
        <v>4</v>
      </c>
      <c r="C85">
        <f t="shared" si="36"/>
        <v>5.7069967380518741E-9</v>
      </c>
      <c r="D85" s="3">
        <f t="shared" si="37"/>
        <v>14727225</v>
      </c>
      <c r="E85" s="2">
        <v>29454450</v>
      </c>
      <c r="F85" s="2">
        <v>93</v>
      </c>
      <c r="G85" s="3">
        <f t="shared" si="38"/>
        <v>8381909.8999999985</v>
      </c>
      <c r="H85" s="3">
        <f t="shared" si="39"/>
        <v>14432061.614500001</v>
      </c>
      <c r="I85" s="7">
        <f t="shared" si="40"/>
        <v>-1.4755794187873961</v>
      </c>
      <c r="J85" s="7">
        <f t="shared" si="41"/>
        <v>-1.4801269246682713</v>
      </c>
      <c r="K85" s="4">
        <f t="shared" si="44"/>
        <v>0.9532905643066133</v>
      </c>
      <c r="L85" s="4">
        <f t="shared" si="48"/>
        <v>0.97627291825878204</v>
      </c>
      <c r="M85" s="4">
        <f t="shared" si="48"/>
        <v>2.335026227484302E-2</v>
      </c>
      <c r="N85" s="4">
        <f t="shared" si="48"/>
        <v>3.723239496235691E-4</v>
      </c>
      <c r="O85" s="4">
        <f t="shared" si="48"/>
        <v>4.4525765479526428E-6</v>
      </c>
      <c r="P85" s="4">
        <f t="shared" si="48"/>
        <v>4.2598249336699473E-8</v>
      </c>
      <c r="Q85" s="4">
        <f t="shared" si="48"/>
        <v>3.3961808601481745E-10</v>
      </c>
      <c r="R85" s="4">
        <f t="shared" si="48"/>
        <v>2.3208283851437423E-12</v>
      </c>
      <c r="S85" s="4">
        <f t="shared" si="48"/>
        <v>1.387724469315742E-14</v>
      </c>
      <c r="T85" s="4">
        <f t="shared" si="48"/>
        <v>7.3758298653115962E-17</v>
      </c>
      <c r="U85" s="4">
        <f t="shared" si="48"/>
        <v>3.5282633421097969E-19</v>
      </c>
      <c r="V85" s="4">
        <f t="shared" si="48"/>
        <v>1.5343285191344758E-21</v>
      </c>
      <c r="W85" s="4">
        <f t="shared" si="48"/>
        <v>6.1162764913183621E-24</v>
      </c>
      <c r="X85" s="4">
        <f t="shared" si="48"/>
        <v>2.2505761077699784E-26</v>
      </c>
      <c r="Y85" s="4">
        <f t="shared" si="48"/>
        <v>7.6898091810487056E-29</v>
      </c>
      <c r="Z85" s="4">
        <f t="shared" si="48"/>
        <v>2.4523030991838731E-31</v>
      </c>
      <c r="AA85" s="4">
        <f t="shared" si="48"/>
        <v>7.3316876651347223E-34</v>
      </c>
      <c r="AB85" s="4">
        <f t="shared" si="45"/>
        <v>2.0630263420599053E-36</v>
      </c>
      <c r="AC85" s="4">
        <f t="shared" si="45"/>
        <v>5.4825418534136694E-39</v>
      </c>
      <c r="AD85" s="4">
        <f t="shared" si="45"/>
        <v>1.3803143100973096E-41</v>
      </c>
      <c r="AE85" s="4">
        <f t="shared" si="45"/>
        <v>3.3013956799203742E-44</v>
      </c>
      <c r="AF85" s="6"/>
      <c r="AG85" s="4">
        <f t="shared" si="46"/>
        <v>0.92093692972319763</v>
      </c>
      <c r="AH85" s="4">
        <f t="shared" si="49"/>
        <v>0.95938339145919582</v>
      </c>
      <c r="AI85" s="4">
        <f t="shared" si="49"/>
        <v>3.9509192423896146E-2</v>
      </c>
      <c r="AJ85" s="4">
        <f t="shared" si="49"/>
        <v>1.0847079431257963E-3</v>
      </c>
      <c r="AK85" s="4">
        <f t="shared" si="49"/>
        <v>2.2335142181538202E-5</v>
      </c>
      <c r="AL85" s="4">
        <f t="shared" si="49"/>
        <v>3.6792100204666554E-7</v>
      </c>
      <c r="AM85" s="4">
        <f t="shared" si="49"/>
        <v>5.0505556545246406E-9</v>
      </c>
      <c r="AN85" s="4">
        <f t="shared" si="49"/>
        <v>5.9426058101974329E-11</v>
      </c>
      <c r="AO85" s="4">
        <f t="shared" si="49"/>
        <v>6.1181864553262535E-13</v>
      </c>
      <c r="AP85" s="4">
        <f t="shared" si="49"/>
        <v>5.5990705617494335E-15</v>
      </c>
      <c r="AQ85" s="4">
        <f t="shared" si="49"/>
        <v>4.6116002333247103E-17</v>
      </c>
      <c r="AR85" s="4">
        <f t="shared" si="49"/>
        <v>3.4529846603960319E-19</v>
      </c>
      <c r="AS85" s="4">
        <f t="shared" si="49"/>
        <v>2.3700038668930584E-21</v>
      </c>
      <c r="AT85" s="4">
        <f t="shared" si="49"/>
        <v>1.5015552743680741E-23</v>
      </c>
      <c r="AU85" s="4">
        <f t="shared" si="49"/>
        <v>8.833826790711265E-26</v>
      </c>
      <c r="AV85" s="4">
        <f t="shared" si="49"/>
        <v>4.8505745285356187E-28</v>
      </c>
      <c r="AW85" s="4">
        <f t="shared" si="49"/>
        <v>2.496943586571459E-30</v>
      </c>
      <c r="AX85" s="4">
        <f t="shared" si="47"/>
        <v>1.2097491070796785E-32</v>
      </c>
      <c r="AY85" s="4">
        <f t="shared" si="47"/>
        <v>5.5355181130831231E-35</v>
      </c>
      <c r="AZ85" s="4">
        <f t="shared" si="47"/>
        <v>2.3996069780944789E-37</v>
      </c>
      <c r="BA85" s="4">
        <f t="shared" si="47"/>
        <v>9.8820155152106106E-40</v>
      </c>
    </row>
    <row r="86" spans="1:53">
      <c r="A86" s="1">
        <f t="shared" si="42"/>
        <v>41657</v>
      </c>
      <c r="B86">
        <f t="shared" si="43"/>
        <v>3</v>
      </c>
      <c r="C86">
        <f t="shared" si="36"/>
        <v>5.7069967380518741E-9</v>
      </c>
      <c r="D86" s="3">
        <f t="shared" si="37"/>
        <v>17851712</v>
      </c>
      <c r="E86" s="2">
        <v>35703424</v>
      </c>
      <c r="F86" s="2">
        <v>113</v>
      </c>
      <c r="G86" s="3">
        <f t="shared" si="38"/>
        <v>8480361.8999999985</v>
      </c>
      <c r="H86" s="3">
        <f t="shared" si="39"/>
        <v>15820091.7245</v>
      </c>
      <c r="I86" s="7">
        <f t="shared" si="40"/>
        <v>-1.3628908915964029</v>
      </c>
      <c r="J86" s="7">
        <f t="shared" si="41"/>
        <v>-1.3695907434040575</v>
      </c>
      <c r="K86" s="4">
        <f t="shared" si="44"/>
        <v>0.95275509391584778</v>
      </c>
      <c r="L86" s="4">
        <f t="shared" si="48"/>
        <v>0.97599649111582221</v>
      </c>
      <c r="M86" s="4">
        <f t="shared" si="48"/>
        <v>2.3617840010837127E-2</v>
      </c>
      <c r="N86" s="4">
        <f t="shared" si="48"/>
        <v>3.8101387049318646E-4</v>
      </c>
      <c r="O86" s="4">
        <f t="shared" si="48"/>
        <v>4.6100178611704673E-6</v>
      </c>
      <c r="P86" s="4">
        <f t="shared" si="48"/>
        <v>4.4622548038462115E-8</v>
      </c>
      <c r="Q86" s="4">
        <f t="shared" si="48"/>
        <v>3.5993561894450609E-10</v>
      </c>
      <c r="R86" s="4">
        <f t="shared" si="48"/>
        <v>2.4885618889302106E-12</v>
      </c>
      <c r="S86" s="4">
        <f t="shared" si="48"/>
        <v>1.5054975991432863E-14</v>
      </c>
      <c r="T86" s="4">
        <f t="shared" si="48"/>
        <v>8.0957877768352965E-17</v>
      </c>
      <c r="U86" s="4">
        <f t="shared" si="48"/>
        <v>3.9181460556677044E-19</v>
      </c>
      <c r="V86" s="4">
        <f t="shared" si="48"/>
        <v>1.7238893659540547E-21</v>
      </c>
      <c r="W86" s="4">
        <f t="shared" si="48"/>
        <v>6.9526368864543212E-24</v>
      </c>
      <c r="X86" s="4">
        <f t="shared" si="48"/>
        <v>2.5883770963723064E-26</v>
      </c>
      <c r="Y86" s="4">
        <f t="shared" si="48"/>
        <v>8.9478936513457935E-29</v>
      </c>
      <c r="Z86" s="4">
        <f t="shared" si="48"/>
        <v>2.8870267281509155E-31</v>
      </c>
      <c r="AA86" s="4">
        <f t="shared" si="48"/>
        <v>8.7327699725095781E-34</v>
      </c>
      <c r="AB86" s="4">
        <f t="shared" si="45"/>
        <v>2.486132362004901E-36</v>
      </c>
      <c r="AC86" s="4">
        <f t="shared" si="45"/>
        <v>6.6845601875556805E-39</v>
      </c>
      <c r="AD86" s="4">
        <f t="shared" si="45"/>
        <v>1.7027084141407278E-41</v>
      </c>
      <c r="AE86" s="4">
        <f t="shared" si="45"/>
        <v>4.1203231691333859E-44</v>
      </c>
      <c r="AF86" s="6"/>
      <c r="AG86" s="4">
        <f t="shared" si="46"/>
        <v>0.9136705619622848</v>
      </c>
      <c r="AH86" s="4">
        <f t="shared" si="49"/>
        <v>0.9555365913622661</v>
      </c>
      <c r="AI86" s="4">
        <f t="shared" si="49"/>
        <v>4.3135407343212889E-2</v>
      </c>
      <c r="AJ86" s="4">
        <f t="shared" si="49"/>
        <v>1.2981629141648309E-3</v>
      </c>
      <c r="AK86" s="4">
        <f t="shared" si="49"/>
        <v>2.9301221704822764E-5</v>
      </c>
      <c r="AL86" s="4">
        <f t="shared" si="49"/>
        <v>5.2909324693022196E-7</v>
      </c>
      <c r="AM86" s="4">
        <f t="shared" si="49"/>
        <v>7.9615464806678674E-9</v>
      </c>
      <c r="AN86" s="4">
        <f t="shared" si="49"/>
        <v>1.0268708705194915E-10</v>
      </c>
      <c r="AO86" s="4">
        <f t="shared" si="49"/>
        <v>1.1588901170769454E-12</v>
      </c>
      <c r="AP86" s="4">
        <f t="shared" si="49"/>
        <v>1.1625620294057304E-14</v>
      </c>
      <c r="AQ86" s="4">
        <f t="shared" si="49"/>
        <v>1.0496209521340541E-16</v>
      </c>
      <c r="AR86" s="4">
        <f t="shared" si="49"/>
        <v>8.6150169402720302E-19</v>
      </c>
      <c r="AS86" s="4">
        <f t="shared" si="49"/>
        <v>6.4817338140615337E-21</v>
      </c>
      <c r="AT86" s="4">
        <f t="shared" si="49"/>
        <v>4.5015711024266201E-23</v>
      </c>
      <c r="AU86" s="4">
        <f t="shared" si="49"/>
        <v>2.9030353603545238E-25</v>
      </c>
      <c r="AV86" s="4">
        <f t="shared" si="49"/>
        <v>1.7473394674276971E-27</v>
      </c>
      <c r="AW86" s="4">
        <f t="shared" si="49"/>
        <v>9.859922382227938E-30</v>
      </c>
      <c r="AX86" s="4">
        <f t="shared" si="47"/>
        <v>5.2364955603484798E-32</v>
      </c>
      <c r="AY86" s="4">
        <f t="shared" si="47"/>
        <v>2.6265421339789783E-34</v>
      </c>
      <c r="AZ86" s="4">
        <f t="shared" si="47"/>
        <v>1.2480928090751237E-36</v>
      </c>
      <c r="BA86" s="4">
        <f t="shared" si="47"/>
        <v>5.6342091922866856E-39</v>
      </c>
    </row>
    <row r="87" spans="1:53">
      <c r="A87" s="1">
        <f t="shared" si="42"/>
        <v>41661</v>
      </c>
      <c r="B87">
        <f t="shared" si="43"/>
        <v>4</v>
      </c>
      <c r="C87">
        <f t="shared" si="36"/>
        <v>5.7069967380518741E-9</v>
      </c>
      <c r="D87" s="3">
        <f t="shared" si="37"/>
        <v>16357315</v>
      </c>
      <c r="E87" s="2">
        <v>32714630</v>
      </c>
      <c r="F87" s="2">
        <v>131</v>
      </c>
      <c r="G87" s="3">
        <f t="shared" si="38"/>
        <v>9354953.0999999978</v>
      </c>
      <c r="H87" s="3">
        <f t="shared" si="39"/>
        <v>17324820.5255</v>
      </c>
      <c r="I87" s="7">
        <f t="shared" si="40"/>
        <v>-1.2623320029571121</v>
      </c>
      <c r="J87" s="7">
        <f t="shared" si="41"/>
        <v>-1.2707591472023578</v>
      </c>
      <c r="K87" s="4">
        <f t="shared" si="44"/>
        <v>0.94801146169183437</v>
      </c>
      <c r="L87" s="4">
        <f t="shared" si="48"/>
        <v>0.97354317761044673</v>
      </c>
      <c r="M87" s="4">
        <f t="shared" si="48"/>
        <v>2.5988093003185969E-2</v>
      </c>
      <c r="N87" s="4">
        <f t="shared" si="48"/>
        <v>4.6248995167318482E-4</v>
      </c>
      <c r="O87" s="4">
        <f t="shared" si="48"/>
        <v>6.1729307872225331E-6</v>
      </c>
      <c r="P87" s="4">
        <f t="shared" si="48"/>
        <v>6.5912905208395068E-8</v>
      </c>
      <c r="Q87" s="4">
        <f t="shared" si="48"/>
        <v>5.8650025927120819E-10</v>
      </c>
      <c r="R87" s="4">
        <f t="shared" si="48"/>
        <v>4.4732083466921313E-12</v>
      </c>
      <c r="S87" s="4">
        <f t="shared" si="48"/>
        <v>2.9852317455055378E-14</v>
      </c>
      <c r="T87" s="4">
        <f t="shared" si="48"/>
        <v>1.7708607297449165E-16</v>
      </c>
      <c r="U87" s="4">
        <f t="shared" si="48"/>
        <v>9.4543837485657671E-19</v>
      </c>
      <c r="V87" s="4">
        <f t="shared" si="48"/>
        <v>4.5886962819251339E-21</v>
      </c>
      <c r="W87" s="4">
        <f t="shared" si="48"/>
        <v>2.0415348287647799E-23</v>
      </c>
      <c r="X87" s="4">
        <f t="shared" si="48"/>
        <v>8.3842094817309867E-26</v>
      </c>
      <c r="Y87" s="4">
        <f t="shared" si="48"/>
        <v>3.1972950717403247E-28</v>
      </c>
      <c r="Z87" s="4">
        <f t="shared" si="48"/>
        <v>1.1379941931243804E-30</v>
      </c>
      <c r="AA87" s="4">
        <f t="shared" si="48"/>
        <v>3.7972448666400389E-33</v>
      </c>
      <c r="AB87" s="4">
        <f t="shared" si="45"/>
        <v>1.1925268779058524E-35</v>
      </c>
      <c r="AC87" s="4">
        <f t="shared" si="45"/>
        <v>3.5370737778649436E-38</v>
      </c>
      <c r="AD87" s="4">
        <f t="shared" si="45"/>
        <v>9.9389136798902909E-41</v>
      </c>
      <c r="AE87" s="4">
        <f t="shared" si="45"/>
        <v>2.6531223475004936E-43</v>
      </c>
      <c r="AF87" s="6"/>
      <c r="AG87" s="4">
        <f t="shared" si="46"/>
        <v>0.90585802410071858</v>
      </c>
      <c r="AH87" s="4">
        <f t="shared" si="49"/>
        <v>0.95137817502026278</v>
      </c>
      <c r="AI87" s="4">
        <f t="shared" si="49"/>
        <v>4.7032657823261499E-2</v>
      </c>
      <c r="AJ87" s="4">
        <f t="shared" si="49"/>
        <v>1.5500816480895898E-3</v>
      </c>
      <c r="AK87" s="4">
        <f t="shared" si="49"/>
        <v>3.8315179626111818E-5</v>
      </c>
      <c r="AL87" s="4">
        <f t="shared" si="49"/>
        <v>7.5766481429079892E-7</v>
      </c>
      <c r="AM87" s="4">
        <f t="shared" si="49"/>
        <v>1.2485389674127062E-8</v>
      </c>
      <c r="AN87" s="4">
        <f t="shared" si="49"/>
        <v>1.7635195108907728E-10</v>
      </c>
      <c r="AO87" s="4">
        <f t="shared" si="49"/>
        <v>2.1795481327247324E-12</v>
      </c>
      <c r="AP87" s="4">
        <f t="shared" si="49"/>
        <v>2.3944187918051331E-14</v>
      </c>
      <c r="AQ87" s="4">
        <f t="shared" si="49"/>
        <v>2.3674250823770719E-16</v>
      </c>
      <c r="AR87" s="4">
        <f t="shared" si="49"/>
        <v>2.1279414127336427E-18</v>
      </c>
      <c r="AS87" s="4">
        <f t="shared" si="49"/>
        <v>1.7532930155508493E-20</v>
      </c>
      <c r="AT87" s="4">
        <f t="shared" si="49"/>
        <v>1.3334821528805624E-22</v>
      </c>
      <c r="AU87" s="4">
        <f t="shared" si="49"/>
        <v>9.4174907842173763E-25</v>
      </c>
      <c r="AV87" s="4">
        <f t="shared" si="49"/>
        <v>6.2075460754661838E-27</v>
      </c>
      <c r="AW87" s="4">
        <f t="shared" si="49"/>
        <v>3.8359766156565682E-29</v>
      </c>
      <c r="AX87" s="4">
        <f t="shared" si="47"/>
        <v>2.2310175492300927E-31</v>
      </c>
      <c r="AY87" s="4">
        <f t="shared" si="47"/>
        <v>1.2254805226428217E-33</v>
      </c>
      <c r="AZ87" s="4">
        <f t="shared" si="47"/>
        <v>6.3771806380650027E-36</v>
      </c>
      <c r="BA87" s="4">
        <f t="shared" si="47"/>
        <v>3.1526416211516504E-38</v>
      </c>
    </row>
    <row r="88" spans="1:53">
      <c r="A88" s="1">
        <f t="shared" si="42"/>
        <v>41664</v>
      </c>
      <c r="B88">
        <f t="shared" si="43"/>
        <v>3</v>
      </c>
      <c r="C88">
        <f t="shared" si="36"/>
        <v>5.7069967380518741E-9</v>
      </c>
      <c r="D88" s="3">
        <f t="shared" si="37"/>
        <v>19698338</v>
      </c>
      <c r="E88" s="2">
        <v>39396676</v>
      </c>
      <c r="F88" s="2">
        <v>152</v>
      </c>
      <c r="G88" s="3">
        <f t="shared" si="38"/>
        <v>11316422.399999999</v>
      </c>
      <c r="H88" s="3">
        <f t="shared" si="39"/>
        <v>19453070.912</v>
      </c>
      <c r="I88" s="7">
        <f t="shared" si="40"/>
        <v>-1.1464912379374521</v>
      </c>
      <c r="J88" s="7">
        <f t="shared" si="41"/>
        <v>-1.1564600670924439</v>
      </c>
      <c r="K88" s="4">
        <f t="shared" si="44"/>
        <v>0.93745850483665805</v>
      </c>
      <c r="L88" s="4">
        <f t="shared" si="48"/>
        <v>0.96805616478535905</v>
      </c>
      <c r="M88" s="4">
        <f t="shared" si="48"/>
        <v>3.1259878240300805E-2</v>
      </c>
      <c r="N88" s="4">
        <f t="shared" si="48"/>
        <v>6.7294986716290512E-4</v>
      </c>
      <c r="O88" s="4">
        <f t="shared" si="48"/>
        <v>1.0865241065925937E-5</v>
      </c>
      <c r="P88" s="4">
        <f t="shared" si="48"/>
        <v>1.4034145335233937E-7</v>
      </c>
      <c r="Q88" s="4">
        <f t="shared" si="48"/>
        <v>1.5106062894421331E-9</v>
      </c>
      <c r="R88" s="4">
        <f t="shared" si="48"/>
        <v>1.3937015383627724E-11</v>
      </c>
      <c r="S88" s="4">
        <f t="shared" si="48"/>
        <v>1.1251133683673915E-13</v>
      </c>
      <c r="T88" s="4">
        <f t="shared" si="48"/>
        <v>8.0736557846367953E-16</v>
      </c>
      <c r="U88" s="4">
        <f t="shared" si="48"/>
        <v>5.2141875140047481E-18</v>
      </c>
      <c r="V88" s="4">
        <f t="shared" si="48"/>
        <v>3.0613313398454678E-20</v>
      </c>
      <c r="W88" s="4">
        <f t="shared" si="48"/>
        <v>1.6475758992320433E-22</v>
      </c>
      <c r="X88" s="4">
        <f t="shared" si="48"/>
        <v>8.1849942520372328E-25</v>
      </c>
      <c r="Y88" s="4">
        <f t="shared" si="48"/>
        <v>3.7757793357471284E-27</v>
      </c>
      <c r="Z88" s="4">
        <f t="shared" si="48"/>
        <v>1.6256669258264985E-29</v>
      </c>
      <c r="AA88" s="4">
        <f t="shared" si="48"/>
        <v>6.5618722781838519E-32</v>
      </c>
      <c r="AB88" s="4">
        <f t="shared" si="45"/>
        <v>2.4928434090990272E-34</v>
      </c>
      <c r="AC88" s="4">
        <f t="shared" si="45"/>
        <v>8.9441402836929488E-37</v>
      </c>
      <c r="AD88" s="4">
        <f t="shared" si="45"/>
        <v>3.0401924184410959E-39</v>
      </c>
      <c r="AE88" s="4">
        <f t="shared" si="45"/>
        <v>9.8171880020458088E-42</v>
      </c>
      <c r="AF88" s="6"/>
      <c r="AG88" s="4">
        <f t="shared" si="46"/>
        <v>0.89492209664374101</v>
      </c>
      <c r="AH88" s="4">
        <f t="shared" si="49"/>
        <v>0.9455175823643226</v>
      </c>
      <c r="AI88" s="4">
        <f t="shared" si="49"/>
        <v>5.2485020062137698E-2</v>
      </c>
      <c r="AJ88" s="4">
        <f t="shared" si="49"/>
        <v>1.9422710838991524E-3</v>
      </c>
      <c r="AK88" s="4">
        <f t="shared" si="49"/>
        <v>5.3907049549003203E-5</v>
      </c>
      <c r="AL88" s="4">
        <f t="shared" si="49"/>
        <v>1.1969368707734629E-6</v>
      </c>
      <c r="AM88" s="4">
        <f t="shared" si="49"/>
        <v>2.2147038450999982E-8</v>
      </c>
      <c r="AN88" s="4">
        <f t="shared" si="49"/>
        <v>3.5124751635088644E-10</v>
      </c>
      <c r="AO88" s="4">
        <f t="shared" si="49"/>
        <v>4.8743745225471689E-12</v>
      </c>
      <c r="AP88" s="4">
        <f t="shared" si="49"/>
        <v>6.0127338911616287E-14</v>
      </c>
      <c r="AQ88" s="4">
        <f t="shared" si="49"/>
        <v>6.6752503604715993E-16</v>
      </c>
      <c r="AR88" s="4">
        <f t="shared" si="49"/>
        <v>6.7370601809370188E-18</v>
      </c>
      <c r="AS88" s="4">
        <f t="shared" si="49"/>
        <v>6.2328218177961183E-20</v>
      </c>
      <c r="AT88" s="4">
        <f t="shared" si="49"/>
        <v>5.3227597939258439E-22</v>
      </c>
      <c r="AU88" s="4">
        <f t="shared" si="49"/>
        <v>4.2208927598271644E-24</v>
      </c>
      <c r="AV88" s="4">
        <f t="shared" si="49"/>
        <v>3.1239820004941262E-26</v>
      </c>
      <c r="AW88" s="4">
        <f t="shared" si="49"/>
        <v>2.1676241540533734E-28</v>
      </c>
      <c r="AX88" s="4">
        <f t="shared" si="47"/>
        <v>1.4155671623648023E-30</v>
      </c>
      <c r="AY88" s="4">
        <f t="shared" si="47"/>
        <v>8.7307865605783576E-33</v>
      </c>
      <c r="AZ88" s="4">
        <f t="shared" si="47"/>
        <v>5.101467741734446E-35</v>
      </c>
      <c r="BA88" s="4">
        <f t="shared" si="47"/>
        <v>2.8317864629344003E-37</v>
      </c>
    </row>
    <row r="89" spans="1:53">
      <c r="A89" s="1">
        <f t="shared" si="42"/>
        <v>41668</v>
      </c>
      <c r="B89">
        <f t="shared" si="43"/>
        <v>4</v>
      </c>
      <c r="C89">
        <f t="shared" si="36"/>
        <v>5.7069967380518741E-9</v>
      </c>
      <c r="D89" s="3">
        <f t="shared" si="37"/>
        <v>19128704</v>
      </c>
      <c r="E89" s="2">
        <v>38257408</v>
      </c>
      <c r="F89" s="2">
        <v>171</v>
      </c>
      <c r="G89" s="3">
        <f t="shared" si="38"/>
        <v>13964401.099999994</v>
      </c>
      <c r="H89" s="3">
        <f t="shared" si="39"/>
        <v>21785453.465500001</v>
      </c>
      <c r="I89" s="7">
        <f t="shared" si="40"/>
        <v>-1.0434592334473014</v>
      </c>
      <c r="J89" s="7">
        <f t="shared" si="41"/>
        <v>-1.0542207809416564</v>
      </c>
      <c r="K89" s="4">
        <f t="shared" si="44"/>
        <v>0.92339813263406845</v>
      </c>
      <c r="L89" s="4">
        <f t="shared" si="48"/>
        <v>0.96068182277759673</v>
      </c>
      <c r="M89" s="4">
        <f t="shared" si="48"/>
        <v>3.82806659978355E-2</v>
      </c>
      <c r="N89" s="4">
        <f t="shared" si="48"/>
        <v>1.0169230849412037E-3</v>
      </c>
      <c r="O89" s="4">
        <f t="shared" si="48"/>
        <v>2.0260863931087577E-5</v>
      </c>
      <c r="P89" s="4">
        <f t="shared" si="48"/>
        <v>3.229369724546348E-7</v>
      </c>
      <c r="Q89" s="4">
        <f t="shared" si="48"/>
        <v>4.2893975739271527E-9</v>
      </c>
      <c r="R89" s="4">
        <f t="shared" si="48"/>
        <v>4.8834642579153245E-11</v>
      </c>
      <c r="S89" s="4">
        <f t="shared" si="48"/>
        <v>4.8648308788325597E-13</v>
      </c>
      <c r="T89" s="4">
        <f t="shared" si="48"/>
        <v>4.3077940003126199E-15</v>
      </c>
      <c r="U89" s="4">
        <f t="shared" si="48"/>
        <v>3.4330852303393468E-17</v>
      </c>
      <c r="V89" s="4">
        <f t="shared" si="48"/>
        <v>2.4872619581897177E-19</v>
      </c>
      <c r="W89" s="4">
        <f t="shared" si="48"/>
        <v>1.6518472233238438E-21</v>
      </c>
      <c r="X89" s="4">
        <f t="shared" si="48"/>
        <v>1.0126423598464607E-23</v>
      </c>
      <c r="Y89" s="4">
        <f t="shared" si="48"/>
        <v>5.7644461794758547E-26</v>
      </c>
      <c r="Z89" s="4">
        <f t="shared" si="48"/>
        <v>3.0626391686925225E-28</v>
      </c>
      <c r="AA89" s="4">
        <f t="shared" si="48"/>
        <v>1.5254757971125733E-30</v>
      </c>
      <c r="AB89" s="4">
        <f t="shared" si="45"/>
        <v>7.151313891690361E-33</v>
      </c>
      <c r="AC89" s="4">
        <f t="shared" si="45"/>
        <v>3.1662320838752373E-35</v>
      </c>
      <c r="AD89" s="4">
        <f t="shared" si="45"/>
        <v>1.3280625275159066E-37</v>
      </c>
      <c r="AE89" s="4">
        <f t="shared" si="45"/>
        <v>5.2919761052490783E-40</v>
      </c>
      <c r="AF89" s="6"/>
      <c r="AG89" s="4">
        <f t="shared" si="46"/>
        <v>0.88308880672953527</v>
      </c>
      <c r="AH89" s="4">
        <f t="shared" si="49"/>
        <v>0.93912306839893667</v>
      </c>
      <c r="AI89" s="4">
        <f t="shared" si="49"/>
        <v>5.8380352743357379E-2</v>
      </c>
      <c r="AJ89" s="4">
        <f t="shared" si="49"/>
        <v>2.4194666596804109E-3</v>
      </c>
      <c r="AK89" s="4">
        <f t="shared" si="49"/>
        <v>7.5202765659051286E-5</v>
      </c>
      <c r="AL89" s="4">
        <f t="shared" si="49"/>
        <v>1.8699842564209859E-6</v>
      </c>
      <c r="AM89" s="4">
        <f t="shared" si="49"/>
        <v>3.8749028799058286E-8</v>
      </c>
      <c r="AN89" s="4">
        <f t="shared" si="49"/>
        <v>6.8823520478909959E-10</v>
      </c>
      <c r="AO89" s="4">
        <f t="shared" si="49"/>
        <v>1.069598977814087E-11</v>
      </c>
      <c r="AP89" s="4">
        <f t="shared" si="49"/>
        <v>1.4775851987370434E-13</v>
      </c>
      <c r="AQ89" s="4">
        <f t="shared" si="49"/>
        <v>1.8370736772720691E-15</v>
      </c>
      <c r="AR89" s="4">
        <f t="shared" si="49"/>
        <v>2.0763851375990587E-17</v>
      </c>
      <c r="AS89" s="4">
        <f t="shared" si="49"/>
        <v>2.151298468404856E-19</v>
      </c>
      <c r="AT89" s="4">
        <f t="shared" si="49"/>
        <v>2.0574595148743564E-21</v>
      </c>
      <c r="AU89" s="4">
        <f t="shared" si="49"/>
        <v>1.8271627179614149E-23</v>
      </c>
      <c r="AV89" s="4">
        <f t="shared" si="49"/>
        <v>1.514467328514415E-25</v>
      </c>
      <c r="AW89" s="4">
        <f t="shared" si="49"/>
        <v>1.1768303193400247E-27</v>
      </c>
      <c r="AX89" s="4">
        <f t="shared" si="47"/>
        <v>8.6067429059393083E-30</v>
      </c>
      <c r="AY89" s="4">
        <f t="shared" si="47"/>
        <v>5.9448405136916661E-32</v>
      </c>
      <c r="AZ89" s="4">
        <f t="shared" si="47"/>
        <v>3.8900973521885494E-34</v>
      </c>
      <c r="BA89" s="4">
        <f t="shared" si="47"/>
        <v>2.4182673775719725E-36</v>
      </c>
    </row>
    <row r="90" spans="1:53">
      <c r="A90" s="1">
        <f t="shared" si="42"/>
        <v>41671</v>
      </c>
      <c r="B90">
        <f t="shared" si="43"/>
        <v>3</v>
      </c>
      <c r="C90">
        <f t="shared" si="36"/>
        <v>5.7069967380518741E-9</v>
      </c>
      <c r="D90" s="3">
        <f t="shared" si="37"/>
        <v>24531208</v>
      </c>
      <c r="E90" s="2">
        <v>49062416</v>
      </c>
      <c r="F90" s="2">
        <v>194</v>
      </c>
      <c r="G90" s="3">
        <f t="shared" si="38"/>
        <v>18279879.599999994</v>
      </c>
      <c r="H90" s="3">
        <f t="shared" si="39"/>
        <v>25210093.148000002</v>
      </c>
      <c r="I90" s="7">
        <f t="shared" si="40"/>
        <v>-0.92154650471785104</v>
      </c>
      <c r="J90" s="7">
        <f t="shared" si="41"/>
        <v>-0.93233579472681827</v>
      </c>
      <c r="K90" s="4">
        <f t="shared" si="44"/>
        <v>0.90093405935035442</v>
      </c>
      <c r="L90" s="4">
        <f t="shared" si="48"/>
        <v>0.94874517752643994</v>
      </c>
      <c r="M90" s="4">
        <f t="shared" si="48"/>
        <v>4.9488068687951255E-2</v>
      </c>
      <c r="N90" s="4">
        <f t="shared" si="48"/>
        <v>1.7209178793912117E-3</v>
      </c>
      <c r="O90" s="4">
        <f t="shared" si="48"/>
        <v>4.4882912146015561E-5</v>
      </c>
      <c r="P90" s="4">
        <f t="shared" si="48"/>
        <v>9.3646569270011213E-7</v>
      </c>
      <c r="Q90" s="4">
        <f t="shared" si="48"/>
        <v>1.6282513464827347E-8</v>
      </c>
      <c r="R90" s="4">
        <f t="shared" si="48"/>
        <v>2.4266336011684799E-10</v>
      </c>
      <c r="S90" s="4">
        <f t="shared" si="48"/>
        <v>3.164426385578411E-12</v>
      </c>
      <c r="T90" s="4">
        <f t="shared" si="48"/>
        <v>3.6680330578605554E-14</v>
      </c>
      <c r="U90" s="4">
        <f t="shared" si="48"/>
        <v>3.8266079612293013E-16</v>
      </c>
      <c r="V90" s="4">
        <f t="shared" si="48"/>
        <v>3.6291255377376506E-18</v>
      </c>
      <c r="W90" s="4">
        <f t="shared" si="48"/>
        <v>3.1550149940816757E-20</v>
      </c>
      <c r="X90" s="4">
        <f t="shared" si="48"/>
        <v>2.5318544387617978E-22</v>
      </c>
      <c r="Y90" s="4">
        <f t="shared" si="48"/>
        <v>1.8866499680568078E-24</v>
      </c>
      <c r="Z90" s="4">
        <f t="shared" si="48"/>
        <v>1.3121415391178078E-26</v>
      </c>
      <c r="AA90" s="4">
        <f t="shared" si="48"/>
        <v>8.5554190975538963E-29</v>
      </c>
      <c r="AB90" s="4">
        <f t="shared" si="45"/>
        <v>5.25016473844975E-31</v>
      </c>
      <c r="AC90" s="4">
        <f t="shared" si="45"/>
        <v>3.0428529521410003E-33</v>
      </c>
      <c r="AD90" s="4">
        <f t="shared" si="45"/>
        <v>1.6707361906551005E-35</v>
      </c>
      <c r="AE90" s="4">
        <f t="shared" si="45"/>
        <v>8.7148191005889132E-38</v>
      </c>
      <c r="AF90" s="6"/>
      <c r="AG90" s="4">
        <f t="shared" si="46"/>
        <v>0.86599692699767461</v>
      </c>
      <c r="AH90" s="4">
        <f t="shared" si="49"/>
        <v>0.92978742375348189</v>
      </c>
      <c r="AI90" s="4">
        <f t="shared" si="49"/>
        <v>6.6886077750184472E-2</v>
      </c>
      <c r="AJ90" s="4">
        <f t="shared" si="49"/>
        <v>3.2077204638775989E-3</v>
      </c>
      <c r="AK90" s="4">
        <f t="shared" si="49"/>
        <v>1.1537681508991475E-4</v>
      </c>
      <c r="AL90" s="4">
        <f t="shared" si="49"/>
        <v>3.319942390781933E-6</v>
      </c>
      <c r="AM90" s="4">
        <f t="shared" si="49"/>
        <v>7.9608838167317531E-8</v>
      </c>
      <c r="AN90" s="4">
        <f t="shared" si="49"/>
        <v>1.6362332621597168E-9</v>
      </c>
      <c r="AO90" s="4">
        <f t="shared" si="49"/>
        <v>2.942640337654899E-11</v>
      </c>
      <c r="AP90" s="4">
        <f t="shared" si="49"/>
        <v>4.7041007136844907E-13</v>
      </c>
      <c r="AQ90" s="4">
        <f t="shared" si="49"/>
        <v>6.7679716502223183E-15</v>
      </c>
      <c r="AR90" s="4">
        <f t="shared" si="49"/>
        <v>8.8521292821683138E-17</v>
      </c>
      <c r="AS90" s="4">
        <f t="shared" si="49"/>
        <v>1.0613249821692104E-18</v>
      </c>
      <c r="AT90" s="4">
        <f t="shared" si="49"/>
        <v>1.1745916322488971E-20</v>
      </c>
      <c r="AU90" s="4">
        <f t="shared" si="49"/>
        <v>1.2070929614948115E-22</v>
      </c>
      <c r="AV90" s="4">
        <f t="shared" si="49"/>
        <v>1.1577939928759956E-24</v>
      </c>
      <c r="AW90" s="4">
        <f t="shared" si="49"/>
        <v>1.0411016276765499E-26</v>
      </c>
      <c r="AX90" s="4">
        <f t="shared" si="47"/>
        <v>8.8110162669444261E-29</v>
      </c>
      <c r="AY90" s="4">
        <f t="shared" si="47"/>
        <v>7.0426366046739418E-31</v>
      </c>
      <c r="AZ90" s="4">
        <f t="shared" si="47"/>
        <v>5.3329000385618192E-33</v>
      </c>
      <c r="BA90" s="4">
        <f t="shared" si="47"/>
        <v>3.8363232586200367E-35</v>
      </c>
    </row>
    <row r="91" spans="1:53">
      <c r="A91" s="1">
        <f t="shared" si="42"/>
        <v>41675</v>
      </c>
      <c r="B91">
        <f t="shared" si="43"/>
        <v>4</v>
      </c>
      <c r="C91">
        <f t="shared" si="36"/>
        <v>5.7069967380518741E-9</v>
      </c>
      <c r="D91" s="3">
        <f t="shared" si="37"/>
        <v>24755321</v>
      </c>
      <c r="E91" s="2">
        <v>49510642</v>
      </c>
      <c r="F91" s="2">
        <v>215</v>
      </c>
      <c r="G91" s="3">
        <f t="shared" si="38"/>
        <v>23281867.499999993</v>
      </c>
      <c r="H91" s="3">
        <f t="shared" si="39"/>
        <v>28992504.987500001</v>
      </c>
      <c r="I91" s="7">
        <f t="shared" si="40"/>
        <v>-0.81344283897779524</v>
      </c>
      <c r="J91" s="7">
        <f t="shared" si="41"/>
        <v>-0.8232652088290735</v>
      </c>
      <c r="K91" s="4">
        <f t="shared" si="44"/>
        <v>0.87557931325706939</v>
      </c>
      <c r="L91" s="4">
        <f t="shared" si="48"/>
        <v>0.93503599314147234</v>
      </c>
      <c r="M91" s="4">
        <f t="shared" si="48"/>
        <v>6.2118898376520577E-2</v>
      </c>
      <c r="N91" s="4">
        <f t="shared" si="48"/>
        <v>2.7512362433644126E-3</v>
      </c>
      <c r="O91" s="4">
        <f t="shared" si="48"/>
        <v>9.1388861596592656E-5</v>
      </c>
      <c r="P91" s="4">
        <f t="shared" si="48"/>
        <v>2.4285587790823591E-6</v>
      </c>
      <c r="Q91" s="4">
        <f t="shared" si="48"/>
        <v>5.3780236335642912E-8</v>
      </c>
      <c r="R91" s="4">
        <f t="shared" si="48"/>
        <v>1.0208219156854837E-9</v>
      </c>
      <c r="S91" s="4">
        <f t="shared" si="48"/>
        <v>1.6954512169598005E-11</v>
      </c>
      <c r="T91" s="4">
        <f t="shared" si="48"/>
        <v>2.5030416168285782E-13</v>
      </c>
      <c r="U91" s="4">
        <f t="shared" si="48"/>
        <v>3.3257785912216691E-15</v>
      </c>
      <c r="V91" s="4">
        <f t="shared" si="48"/>
        <v>4.0172225548531165E-17</v>
      </c>
      <c r="W91" s="4">
        <f t="shared" si="48"/>
        <v>4.4480521656696875E-19</v>
      </c>
      <c r="X91" s="4">
        <f t="shared" si="48"/>
        <v>4.5462333812558945E-21</v>
      </c>
      <c r="Y91" s="4">
        <f t="shared" si="48"/>
        <v>4.3146828558883948E-23</v>
      </c>
      <c r="Z91" s="4">
        <f t="shared" si="48"/>
        <v>3.8219305375822868E-25</v>
      </c>
      <c r="AA91" s="4">
        <f t="shared" si="48"/>
        <v>3.173861402719607E-27</v>
      </c>
      <c r="AB91" s="4">
        <f t="shared" si="45"/>
        <v>2.4806424359002681E-29</v>
      </c>
      <c r="AC91" s="4">
        <f t="shared" si="45"/>
        <v>1.8311198786391519E-31</v>
      </c>
      <c r="AD91" s="4">
        <f t="shared" si="45"/>
        <v>1.2805256182044826E-33</v>
      </c>
      <c r="AE91" s="4">
        <f t="shared" si="45"/>
        <v>8.5071355360035987E-36</v>
      </c>
      <c r="AF91" s="6"/>
      <c r="AG91" s="4">
        <f t="shared" si="46"/>
        <v>0.84750365569865616</v>
      </c>
      <c r="AH91" s="4">
        <f t="shared" si="49"/>
        <v>0.91955032032579198</v>
      </c>
      <c r="AI91" s="4">
        <f t="shared" si="49"/>
        <v>7.6074453630238945E-2</v>
      </c>
      <c r="AJ91" s="4">
        <f t="shared" si="49"/>
        <v>4.1957626226657553E-3</v>
      </c>
      <c r="AK91" s="4">
        <f t="shared" si="49"/>
        <v>1.7355783582869469E-4</v>
      </c>
      <c r="AL91" s="4">
        <f t="shared" si="49"/>
        <v>5.7433795088117419E-6</v>
      </c>
      <c r="AM91" s="4">
        <f t="shared" si="49"/>
        <v>1.5838335622138161E-7</v>
      </c>
      <c r="AN91" s="4">
        <f t="shared" si="49"/>
        <v>3.7437321091769494E-9</v>
      </c>
      <c r="AO91" s="4">
        <f t="shared" si="49"/>
        <v>7.7429779944736438E-11</v>
      </c>
      <c r="AP91" s="4">
        <f t="shared" si="49"/>
        <v>1.4235041849883888E-12</v>
      </c>
      <c r="AQ91" s="4">
        <f t="shared" si="49"/>
        <v>2.3553310969109029E-14</v>
      </c>
      <c r="AR91" s="4">
        <f t="shared" si="49"/>
        <v>3.542847702701988E-16</v>
      </c>
      <c r="AS91" s="4">
        <f t="shared" si="49"/>
        <v>4.8849983946623592E-18</v>
      </c>
      <c r="AT91" s="4">
        <f t="shared" si="49"/>
        <v>6.2174778366710892E-20</v>
      </c>
      <c r="AU91" s="4">
        <f t="shared" si="49"/>
        <v>7.3481729237919911E-22</v>
      </c>
      <c r="AV91" s="4">
        <f t="shared" si="49"/>
        <v>8.105526905879153E-24</v>
      </c>
      <c r="AW91" s="4">
        <f t="shared" si="49"/>
        <v>8.382130093410655E-26</v>
      </c>
      <c r="AX91" s="4">
        <f t="shared" si="47"/>
        <v>8.1582796581467469E-28</v>
      </c>
      <c r="AY91" s="4">
        <f t="shared" si="47"/>
        <v>7.4992733021402874E-30</v>
      </c>
      <c r="AZ91" s="4">
        <f t="shared" si="47"/>
        <v>6.5306838966416665E-32</v>
      </c>
      <c r="BA91" s="4">
        <f t="shared" si="47"/>
        <v>5.4028353841814255E-34</v>
      </c>
    </row>
    <row r="92" spans="1:53">
      <c r="A92" s="1">
        <f t="shared" si="42"/>
        <v>41678</v>
      </c>
      <c r="B92">
        <f t="shared" si="43"/>
        <v>3</v>
      </c>
      <c r="C92">
        <f t="shared" si="36"/>
        <v>5.7069967380518741E-9</v>
      </c>
      <c r="D92" s="3">
        <f t="shared" si="37"/>
        <v>30832715</v>
      </c>
      <c r="E92" s="2">
        <v>61665430</v>
      </c>
      <c r="F92" s="2">
        <v>247</v>
      </c>
      <c r="G92" s="3">
        <f t="shared" si="38"/>
        <v>32852817.899999991</v>
      </c>
      <c r="H92" s="3">
        <f t="shared" si="39"/>
        <v>36137670.539499998</v>
      </c>
      <c r="I92" s="7">
        <f t="shared" si="40"/>
        <v>-0.65572498817426461</v>
      </c>
      <c r="J92" s="7">
        <f t="shared" si="41"/>
        <v>-0.66217651273379152</v>
      </c>
      <c r="K92" s="4">
        <f t="shared" si="44"/>
        <v>0.82903664580740821</v>
      </c>
      <c r="L92" s="4">
        <f t="shared" si="48"/>
        <v>0.90918223150993793</v>
      </c>
      <c r="M92" s="4">
        <f t="shared" si="48"/>
        <v>8.5231704160956503E-2</v>
      </c>
      <c r="N92" s="4">
        <f t="shared" si="48"/>
        <v>5.3267232327343953E-3</v>
      </c>
      <c r="O92" s="4">
        <f t="shared" si="48"/>
        <v>2.4967803777189166E-4</v>
      </c>
      <c r="P92" s="4">
        <f t="shared" si="48"/>
        <v>9.362471887407416E-6</v>
      </c>
      <c r="Q92" s="4">
        <f t="shared" si="48"/>
        <v>2.9256303423330481E-7</v>
      </c>
      <c r="R92" s="4">
        <f t="shared" si="48"/>
        <v>7.8361289402857931E-9</v>
      </c>
      <c r="S92" s="4">
        <f t="shared" si="48"/>
        <v>1.8365033941500802E-10</v>
      </c>
      <c r="T92" s="4">
        <f t="shared" si="48"/>
        <v>3.8258625340979316E-12</v>
      </c>
      <c r="U92" s="4">
        <f t="shared" si="48"/>
        <v>7.1731429181179542E-14</v>
      </c>
      <c r="V92" s="4">
        <f t="shared" si="48"/>
        <v>1.2226352358209365E-15</v>
      </c>
      <c r="W92" s="4">
        <f t="shared" si="48"/>
        <v>1.9102744089735651E-17</v>
      </c>
      <c r="X92" s="4">
        <f t="shared" si="48"/>
        <v>2.755069050540806E-19</v>
      </c>
      <c r="Y92" s="4">
        <f t="shared" si="48"/>
        <v>3.6896444856724624E-21</v>
      </c>
      <c r="Z92" s="4">
        <f t="shared" si="48"/>
        <v>4.6118303082201541E-23</v>
      </c>
      <c r="AA92" s="4">
        <f t="shared" si="48"/>
        <v>5.4042244687311113E-25</v>
      </c>
      <c r="AB92" s="4">
        <f t="shared" si="45"/>
        <v>5.9602501582053894E-27</v>
      </c>
      <c r="AC92" s="4">
        <f t="shared" si="45"/>
        <v>6.2082900581276245E-29</v>
      </c>
      <c r="AD92" s="4">
        <f t="shared" si="45"/>
        <v>6.1263020006897314E-31</v>
      </c>
      <c r="AE92" s="4">
        <f t="shared" si="45"/>
        <v>5.7431266861471936E-33</v>
      </c>
      <c r="AF92" s="6"/>
      <c r="AG92" s="4">
        <f t="shared" si="46"/>
        <v>0.81363976066665522</v>
      </c>
      <c r="AH92" s="4">
        <f t="shared" si="49"/>
        <v>0.90042320417194421</v>
      </c>
      <c r="AI92" s="4">
        <f t="shared" si="49"/>
        <v>9.2850542424319296E-2</v>
      </c>
      <c r="AJ92" s="4">
        <f t="shared" si="49"/>
        <v>6.3830896034807729E-3</v>
      </c>
      <c r="AK92" s="4">
        <f t="shared" si="49"/>
        <v>3.2910818850475992E-4</v>
      </c>
      <c r="AL92" s="4">
        <f t="shared" si="49"/>
        <v>1.3574892846199144E-5</v>
      </c>
      <c r="AM92" s="4">
        <f t="shared" si="49"/>
        <v>4.6660874529764306E-7</v>
      </c>
      <c r="AN92" s="4">
        <f t="shared" si="49"/>
        <v>1.3747462274456617E-8</v>
      </c>
      <c r="AO92" s="4">
        <f t="shared" si="49"/>
        <v>3.54405326099484E-10</v>
      </c>
      <c r="AP92" s="4">
        <f t="shared" si="49"/>
        <v>8.1212972941274452E-12</v>
      </c>
      <c r="AQ92" s="4">
        <f t="shared" si="49"/>
        <v>1.6749161694701382E-13</v>
      </c>
      <c r="AR92" s="4">
        <f t="shared" si="49"/>
        <v>3.1402776221609198E-15</v>
      </c>
      <c r="AS92" s="4">
        <f t="shared" si="49"/>
        <v>5.3970251348608731E-17</v>
      </c>
      <c r="AT92" s="4">
        <f t="shared" si="49"/>
        <v>8.5620689059922051E-19</v>
      </c>
      <c r="AU92" s="4">
        <f t="shared" si="49"/>
        <v>1.2612997255453527E-20</v>
      </c>
      <c r="AV92" s="4">
        <f t="shared" si="49"/>
        <v>1.7341818973485049E-22</v>
      </c>
      <c r="AW92" s="4">
        <f t="shared" si="49"/>
        <v>2.2353331564668226E-24</v>
      </c>
      <c r="AX92" s="4">
        <f t="shared" si="47"/>
        <v>2.7118203838170537E-26</v>
      </c>
      <c r="AY92" s="4">
        <f t="shared" si="47"/>
        <v>3.1071054014253111E-28</v>
      </c>
      <c r="AZ92" s="4">
        <f t="shared" si="47"/>
        <v>3.3726396635639161E-30</v>
      </c>
      <c r="BA92" s="4">
        <f t="shared" si="47"/>
        <v>3.4778231473104364E-32</v>
      </c>
    </row>
    <row r="93" spans="1:53">
      <c r="A93" s="1">
        <f t="shared" si="42"/>
        <v>41682</v>
      </c>
      <c r="B93">
        <f t="shared" si="43"/>
        <v>4</v>
      </c>
      <c r="C93">
        <f t="shared" si="36"/>
        <v>5.7069967380518741E-9</v>
      </c>
      <c r="D93" s="3">
        <f t="shared" si="37"/>
        <v>33624954</v>
      </c>
      <c r="E93" s="2">
        <v>67249908</v>
      </c>
      <c r="F93" s="2">
        <v>284</v>
      </c>
      <c r="G93" s="3">
        <f t="shared" si="38"/>
        <v>46852881.599999994</v>
      </c>
      <c r="H93" s="3">
        <f t="shared" si="39"/>
        <v>46796491.807999998</v>
      </c>
      <c r="I93" s="7">
        <f t="shared" si="40"/>
        <v>-0.48584379551728674</v>
      </c>
      <c r="J93" s="7">
        <f t="shared" si="41"/>
        <v>-0.48571764288518859</v>
      </c>
      <c r="K93" s="4">
        <f t="shared" si="44"/>
        <v>0.76537509902857981</v>
      </c>
      <c r="L93" s="4">
        <f t="shared" si="48"/>
        <v>0.8722563786983879</v>
      </c>
      <c r="M93" s="4">
        <f t="shared" si="48"/>
        <v>0.11661598284848328</v>
      </c>
      <c r="N93" s="4">
        <f t="shared" si="48"/>
        <v>1.0393952586704669E-2</v>
      </c>
      <c r="O93" s="4">
        <f t="shared" si="48"/>
        <v>6.9480772765864816E-4</v>
      </c>
      <c r="P93" s="4">
        <f t="shared" si="48"/>
        <v>3.715681895474442E-5</v>
      </c>
      <c r="Q93" s="4">
        <f t="shared" si="48"/>
        <v>1.6558887569524074E-6</v>
      </c>
      <c r="R93" s="4">
        <f t="shared" si="48"/>
        <v>6.3252397210660707E-8</v>
      </c>
      <c r="S93" s="4">
        <f t="shared" si="48"/>
        <v>2.1141259908716347E-9</v>
      </c>
      <c r="T93" s="4">
        <f t="shared" si="48"/>
        <v>6.2810494069737324E-11</v>
      </c>
      <c r="U93" s="4">
        <f t="shared" si="48"/>
        <v>1.6794847082454938E-12</v>
      </c>
      <c r="V93" s="4">
        <f t="shared" si="48"/>
        <v>4.082509498399802E-14</v>
      </c>
      <c r="W93" s="4">
        <f t="shared" si="48"/>
        <v>9.0968238172829838E-16</v>
      </c>
      <c r="X93" s="4">
        <f t="shared" si="48"/>
        <v>1.8710709146437597E-17</v>
      </c>
      <c r="Y93" s="4">
        <f t="shared" si="48"/>
        <v>3.5736006577602419E-19</v>
      </c>
      <c r="Z93" s="4">
        <f t="shared" si="48"/>
        <v>6.3702805361638089E-21</v>
      </c>
      <c r="AA93" s="4">
        <f t="shared" si="48"/>
        <v>1.0645899558749084E-22</v>
      </c>
      <c r="AB93" s="4">
        <f t="shared" si="45"/>
        <v>1.6744694270636249E-24</v>
      </c>
      <c r="AC93" s="4">
        <f t="shared" si="45"/>
        <v>2.4874163666135891E-26</v>
      </c>
      <c r="AD93" s="4">
        <f t="shared" si="45"/>
        <v>3.5005690405600856E-28</v>
      </c>
      <c r="AE93" s="4">
        <f t="shared" si="45"/>
        <v>4.6800705885542647E-30</v>
      </c>
      <c r="AF93" s="6"/>
      <c r="AG93" s="4">
        <f t="shared" si="46"/>
        <v>0.76562144980334135</v>
      </c>
      <c r="AH93" s="4">
        <f t="shared" si="49"/>
        <v>0.87240298837592545</v>
      </c>
      <c r="AI93" s="4">
        <f t="shared" si="49"/>
        <v>0.116495206477985</v>
      </c>
      <c r="AJ93" s="4">
        <f t="shared" si="49"/>
        <v>1.037069108593899E-2</v>
      </c>
      <c r="AK93" s="4">
        <f t="shared" si="49"/>
        <v>6.9241839140838583E-4</v>
      </c>
      <c r="AL93" s="4">
        <f t="shared" si="49"/>
        <v>3.6984475926804331E-5</v>
      </c>
      <c r="AM93" s="4">
        <f t="shared" si="49"/>
        <v>1.6462246036537201E-6</v>
      </c>
      <c r="AN93" s="4">
        <f t="shared" si="49"/>
        <v>6.2807558032729751E-8</v>
      </c>
      <c r="AO93" s="4">
        <f t="shared" si="49"/>
        <v>2.0967312700587072E-9</v>
      </c>
      <c r="AP93" s="4">
        <f t="shared" si="49"/>
        <v>6.2218724590882311E-11</v>
      </c>
      <c r="AQ93" s="4">
        <f t="shared" si="49"/>
        <v>1.6616591243930499E-12</v>
      </c>
      <c r="AR93" s="4">
        <f t="shared" si="49"/>
        <v>4.0343175040688055E-14</v>
      </c>
      <c r="AS93" s="4">
        <f t="shared" si="49"/>
        <v>8.9786210513949701E-16</v>
      </c>
      <c r="AT93" s="4">
        <f t="shared" si="49"/>
        <v>1.8445358242451082E-17</v>
      </c>
      <c r="AU93" s="4">
        <f t="shared" si="49"/>
        <v>3.5186806599229163E-19</v>
      </c>
      <c r="AV93" s="4">
        <f t="shared" si="49"/>
        <v>6.26483130078274E-21</v>
      </c>
      <c r="AW93" s="4">
        <f t="shared" si="49"/>
        <v>1.0457073842583329E-22</v>
      </c>
      <c r="AX93" s="4">
        <f t="shared" si="47"/>
        <v>1.6427898873788434E-24</v>
      </c>
      <c r="AY93" s="4">
        <f t="shared" si="47"/>
        <v>2.4374194577391205E-26</v>
      </c>
      <c r="AZ93" s="4">
        <f t="shared" si="47"/>
        <v>3.4260793841840304E-28</v>
      </c>
      <c r="BA93" s="4">
        <f t="shared" si="47"/>
        <v>4.5749691033678864E-30</v>
      </c>
    </row>
    <row r="94" spans="1:53">
      <c r="A94" s="1">
        <f t="shared" si="42"/>
        <v>41685</v>
      </c>
      <c r="B94">
        <f t="shared" si="43"/>
        <v>3</v>
      </c>
      <c r="C94">
        <f t="shared" si="36"/>
        <v>5.7069967380518741E-9</v>
      </c>
      <c r="D94" s="3">
        <f t="shared" si="37"/>
        <v>42251267</v>
      </c>
      <c r="E94" s="2">
        <v>84502534</v>
      </c>
      <c r="F94" s="2">
        <v>330</v>
      </c>
      <c r="G94" s="3">
        <f t="shared" si="38"/>
        <v>68645629.999999985</v>
      </c>
      <c r="H94" s="3">
        <f t="shared" si="39"/>
        <v>64240050.700000003</v>
      </c>
      <c r="I94" s="7">
        <f t="shared" si="40"/>
        <v>-0.29674956496945959</v>
      </c>
      <c r="J94" s="7">
        <f t="shared" si="41"/>
        <v>-0.28547794205288479</v>
      </c>
      <c r="K94" s="4">
        <f t="shared" si="44"/>
        <v>0.67586604429489372</v>
      </c>
      <c r="L94" s="4">
        <f t="shared" si="48"/>
        <v>0.81687689834097632</v>
      </c>
      <c r="M94" s="4">
        <f t="shared" si="48"/>
        <v>0.16001000095628873</v>
      </c>
      <c r="N94" s="4">
        <f t="shared" si="48"/>
        <v>2.0895192478453378E-2</v>
      </c>
      <c r="O94" s="4">
        <f t="shared" si="48"/>
        <v>2.0464770627238223E-3</v>
      </c>
      <c r="P94" s="4">
        <f t="shared" si="48"/>
        <v>1.6034571824359546E-4</v>
      </c>
      <c r="Q94" s="4">
        <f t="shared" si="48"/>
        <v>1.0469515903218814E-5</v>
      </c>
      <c r="R94" s="4">
        <f t="shared" si="48"/>
        <v>5.8593445739787279E-7</v>
      </c>
      <c r="S94" s="4">
        <f t="shared" si="48"/>
        <v>2.8693235505936948E-8</v>
      </c>
      <c r="T94" s="4">
        <f t="shared" si="48"/>
        <v>1.2489857357644164E-9</v>
      </c>
      <c r="U94" s="4">
        <f t="shared" si="48"/>
        <v>4.893030660783359E-11</v>
      </c>
      <c r="V94" s="4">
        <f t="shared" si="48"/>
        <v>1.7426320786849376E-12</v>
      </c>
      <c r="W94" s="4">
        <f t="shared" si="48"/>
        <v>5.6891175100992479E-14</v>
      </c>
      <c r="X94" s="4">
        <f t="shared" si="48"/>
        <v>1.7144388193774289E-15</v>
      </c>
      <c r="Y94" s="4">
        <f t="shared" si="48"/>
        <v>4.7974934382021366E-17</v>
      </c>
      <c r="Z94" s="4">
        <f t="shared" si="48"/>
        <v>1.2529783223850114E-18</v>
      </c>
      <c r="AA94" s="4">
        <f t="shared" si="48"/>
        <v>3.0679197514532886E-20</v>
      </c>
      <c r="AB94" s="4">
        <f t="shared" si="45"/>
        <v>7.0699360986302325E-22</v>
      </c>
      <c r="AC94" s="4">
        <f t="shared" si="45"/>
        <v>1.5387334377836802E-23</v>
      </c>
      <c r="AD94" s="4">
        <f t="shared" si="45"/>
        <v>3.1727086467601667E-25</v>
      </c>
      <c r="AE94" s="4">
        <f t="shared" si="45"/>
        <v>6.2147060532021318E-27</v>
      </c>
      <c r="AF94" s="6"/>
      <c r="AG94" s="4">
        <f t="shared" si="46"/>
        <v>0.69307451740614801</v>
      </c>
      <c r="AH94" s="4">
        <f t="shared" si="49"/>
        <v>0.8278668277327218</v>
      </c>
      <c r="AI94" s="4">
        <f t="shared" si="49"/>
        <v>0.15175533774701619</v>
      </c>
      <c r="AJ94" s="4">
        <f t="shared" si="49"/>
        <v>1.8545399980403554E-2</v>
      </c>
      <c r="AK94" s="4">
        <f t="shared" si="49"/>
        <v>1.6997681606395107E-3</v>
      </c>
      <c r="AL94" s="4">
        <f t="shared" si="49"/>
        <v>1.2463303063839191E-4</v>
      </c>
      <c r="AM94" s="4">
        <f t="shared" si="49"/>
        <v>7.6154464493086006E-6</v>
      </c>
      <c r="AN94" s="4">
        <f t="shared" si="49"/>
        <v>3.9885109169196524E-7</v>
      </c>
      <c r="AO94" s="4">
        <f t="shared" si="49"/>
        <v>1.8278234629527402E-8</v>
      </c>
      <c r="AP94" s="4">
        <f t="shared" si="49"/>
        <v>7.4456939595974689E-10</v>
      </c>
      <c r="AQ94" s="4">
        <f t="shared" si="49"/>
        <v>2.7297232430038412E-11</v>
      </c>
      <c r="AR94" s="4">
        <f t="shared" si="49"/>
        <v>9.0978623567051231E-13</v>
      </c>
      <c r="AS94" s="4">
        <f t="shared" si="49"/>
        <v>2.7795311064270906E-14</v>
      </c>
      <c r="AT94" s="4">
        <f t="shared" si="49"/>
        <v>7.8386559375632978E-16</v>
      </c>
      <c r="AU94" s="4">
        <f t="shared" si="49"/>
        <v>2.0527070594136234E-17</v>
      </c>
      <c r="AV94" s="4">
        <f t="shared" si="49"/>
        <v>5.0170579715299328E-19</v>
      </c>
      <c r="AW94" s="4">
        <f t="shared" si="49"/>
        <v>1.1495888220402626E-20</v>
      </c>
      <c r="AX94" s="4">
        <f t="shared" si="47"/>
        <v>2.4791739497992213E-22</v>
      </c>
      <c r="AY94" s="4">
        <f t="shared" si="47"/>
        <v>5.0494941909955505E-24</v>
      </c>
      <c r="AZ94" s="4">
        <f t="shared" si="47"/>
        <v>9.7433353688969235E-26</v>
      </c>
      <c r="BA94" s="4">
        <f t="shared" si="47"/>
        <v>1.7860393554307215E-27</v>
      </c>
    </row>
    <row r="95" spans="1:53">
      <c r="A95" s="1">
        <f t="shared" si="42"/>
        <v>41689</v>
      </c>
      <c r="B95">
        <f t="shared" si="43"/>
        <v>4</v>
      </c>
      <c r="C95">
        <f t="shared" si="36"/>
        <v>5.7069967380518741E-9</v>
      </c>
      <c r="D95" s="3">
        <f t="shared" si="37"/>
        <v>91515511</v>
      </c>
      <c r="E95" s="2">
        <v>183031022</v>
      </c>
      <c r="F95" s="2">
        <v>400</v>
      </c>
      <c r="G95" s="3">
        <f t="shared" si="38"/>
        <v>111139200</v>
      </c>
      <c r="H95" s="3">
        <f t="shared" si="39"/>
        <v>101417680</v>
      </c>
      <c r="I95" s="7">
        <f t="shared" si="40"/>
        <v>-6.4530790795770621E-2</v>
      </c>
      <c r="J95" s="7">
        <f t="shared" si="41"/>
        <v>-3.5446976435599131E-2</v>
      </c>
      <c r="K95" s="4">
        <f t="shared" si="44"/>
        <v>0.53032192367003694</v>
      </c>
      <c r="L95" s="4">
        <f t="shared" si="48"/>
        <v>0.71616680281047695</v>
      </c>
      <c r="M95" s="4">
        <f t="shared" si="48"/>
        <v>0.22712193491898189</v>
      </c>
      <c r="N95" s="4">
        <f t="shared" si="48"/>
        <v>4.8018955597835644E-2</v>
      </c>
      <c r="O95" s="4">
        <f t="shared" si="48"/>
        <v>7.6142582071023514E-3</v>
      </c>
      <c r="P95" s="4">
        <f t="shared" si="48"/>
        <v>9.6590068319401048E-4</v>
      </c>
      <c r="Q95" s="4">
        <f t="shared" si="48"/>
        <v>1.021071363775854E-4</v>
      </c>
      <c r="R95" s="4">
        <f t="shared" si="48"/>
        <v>9.2519425238383429E-6</v>
      </c>
      <c r="S95" s="4">
        <f t="shared" si="48"/>
        <v>7.3352987253966247E-7</v>
      </c>
      <c r="T95" s="4">
        <f t="shared" si="48"/>
        <v>5.1695192555419246E-8</v>
      </c>
      <c r="U95" s="4">
        <f t="shared" si="48"/>
        <v>3.2788761690638733E-9</v>
      </c>
      <c r="V95" s="4">
        <f t="shared" si="48"/>
        <v>1.8906327831328179E-10</v>
      </c>
      <c r="W95" s="4">
        <f t="shared" si="48"/>
        <v>9.9931127684371866E-12</v>
      </c>
      <c r="X95" s="4">
        <f t="shared" si="48"/>
        <v>4.8756473068415918E-13</v>
      </c>
      <c r="Y95" s="4">
        <f t="shared" si="48"/>
        <v>2.2089154298399447E-14</v>
      </c>
      <c r="Z95" s="4">
        <f t="shared" si="48"/>
        <v>9.3403396312249506E-16</v>
      </c>
      <c r="AA95" s="4">
        <f t="shared" si="48"/>
        <v>3.7026914230924677E-17</v>
      </c>
      <c r="AB95" s="4">
        <f t="shared" si="45"/>
        <v>1.3814762699863054E-18</v>
      </c>
      <c r="AC95" s="4">
        <f t="shared" si="45"/>
        <v>4.8679459881584236E-20</v>
      </c>
      <c r="AD95" s="4">
        <f t="shared" si="45"/>
        <v>1.6250509157424492E-21</v>
      </c>
      <c r="AE95" s="4">
        <f t="shared" si="45"/>
        <v>5.1536129167153253E-23</v>
      </c>
      <c r="AF95" s="6"/>
      <c r="AG95" s="4">
        <f t="shared" si="46"/>
        <v>0.5605760458826694</v>
      </c>
      <c r="AH95" s="4">
        <f t="shared" si="49"/>
        <v>0.73836670765753232</v>
      </c>
      <c r="AI95" s="4">
        <f t="shared" si="49"/>
        <v>0.21367976868189109</v>
      </c>
      <c r="AJ95" s="4">
        <f t="shared" si="49"/>
        <v>4.122526347248396E-2</v>
      </c>
      <c r="AK95" s="4">
        <f t="shared" si="49"/>
        <v>5.9651962213190792E-3</v>
      </c>
      <c r="AL95" s="4">
        <f t="shared" si="49"/>
        <v>6.905196010544032E-4</v>
      </c>
      <c r="AM95" s="4">
        <f t="shared" si="49"/>
        <v>6.6611012872008719E-5</v>
      </c>
      <c r="AN95" s="4">
        <f t="shared" si="49"/>
        <v>5.5076872364061638E-6</v>
      </c>
      <c r="AO95" s="4">
        <f t="shared" si="49"/>
        <v>3.9847451571703214E-7</v>
      </c>
      <c r="AP95" s="4">
        <f t="shared" si="49"/>
        <v>2.5625910565427068E-8</v>
      </c>
      <c r="AQ95" s="4">
        <f t="shared" si="49"/>
        <v>1.4832028999030587E-9</v>
      </c>
      <c r="AR95" s="4">
        <f t="shared" si="49"/>
        <v>7.8042133991076996E-11</v>
      </c>
      <c r="AS95" s="4">
        <f t="shared" si="49"/>
        <v>3.7641692403465935E-12</v>
      </c>
      <c r="AT95" s="4">
        <f t="shared" si="49"/>
        <v>1.6758958907878356E-13</v>
      </c>
      <c r="AU95" s="4">
        <f t="shared" si="49"/>
        <v>6.9285163009632953E-15</v>
      </c>
      <c r="AV95" s="4">
        <f t="shared" si="49"/>
        <v>2.6734386502389826E-16</v>
      </c>
      <c r="AW95" s="4">
        <f t="shared" si="49"/>
        <v>9.671002016772478E-18</v>
      </c>
      <c r="AX95" s="4">
        <f t="shared" si="47"/>
        <v>3.2926364554009427E-19</v>
      </c>
      <c r="AY95" s="4">
        <f t="shared" si="47"/>
        <v>1.0587477556874297E-20</v>
      </c>
      <c r="AZ95" s="4">
        <f t="shared" si="47"/>
        <v>3.225225783504828E-22</v>
      </c>
      <c r="BA95" s="4">
        <f t="shared" si="47"/>
        <v>9.3336464104239184E-24</v>
      </c>
    </row>
    <row r="96" spans="1:53">
      <c r="A96" s="1">
        <f t="shared" si="42"/>
        <v>41692</v>
      </c>
      <c r="B96">
        <f t="shared" si="43"/>
        <v>3</v>
      </c>
      <c r="C96">
        <f t="shared" si="36"/>
        <v>5.7069967380518741E-9</v>
      </c>
      <c r="D96" s="3">
        <f t="shared" si="37"/>
        <v>14039106</v>
      </c>
      <c r="E96" s="2">
        <v>28078212</v>
      </c>
      <c r="F96" s="2">
        <v>40</v>
      </c>
      <c r="G96" s="3">
        <f t="shared" si="38"/>
        <v>12566880</v>
      </c>
      <c r="H96" s="3">
        <f t="shared" si="39"/>
        <v>11712260.800000001</v>
      </c>
      <c r="I96" s="7">
        <f t="shared" si="40"/>
        <v>-1.7757965406063383</v>
      </c>
      <c r="J96" s="7">
        <f t="shared" si="41"/>
        <v>-1.7755203903906029</v>
      </c>
      <c r="K96" s="4">
        <f t="shared" si="44"/>
        <v>0.93079227828450484</v>
      </c>
      <c r="L96" s="4">
        <f t="shared" si="48"/>
        <v>0.96456903061884769</v>
      </c>
      <c r="M96" s="4">
        <f t="shared" si="48"/>
        <v>3.4589029645943133E-2</v>
      </c>
      <c r="N96" s="4">
        <f t="shared" si="48"/>
        <v>8.2689839618676608E-4</v>
      </c>
      <c r="O96" s="4">
        <f t="shared" si="48"/>
        <v>1.4826107660554173E-5</v>
      </c>
      <c r="P96" s="4">
        <f t="shared" si="48"/>
        <v>2.1266308110840829E-7</v>
      </c>
      <c r="Q96" s="4">
        <f t="shared" si="48"/>
        <v>2.542001329859814E-9</v>
      </c>
      <c r="R96" s="4">
        <f t="shared" si="48"/>
        <v>2.6044295900778435E-11</v>
      </c>
      <c r="S96" s="4">
        <f t="shared" si="48"/>
        <v>2.3348419457766845E-13</v>
      </c>
      <c r="T96" s="4">
        <f t="shared" si="48"/>
        <v>1.860586201542059E-15</v>
      </c>
      <c r="U96" s="4">
        <f t="shared" si="48"/>
        <v>1.334395533601551E-17</v>
      </c>
      <c r="V96" s="4">
        <f t="shared" si="48"/>
        <v>8.7001480644261722E-20</v>
      </c>
      <c r="W96" s="4">
        <f t="shared" si="48"/>
        <v>5.1997218500251735E-22</v>
      </c>
      <c r="X96" s="4">
        <f t="shared" si="48"/>
        <v>2.868609552490623E-24</v>
      </c>
      <c r="Y96" s="4">
        <f t="shared" si="48"/>
        <v>1.469528625256681E-26</v>
      </c>
      <c r="Z96" s="4">
        <f t="shared" si="48"/>
        <v>7.0262144701770978E-29</v>
      </c>
      <c r="AA96" s="4">
        <f t="shared" si="48"/>
        <v>3.1494592681825164E-31</v>
      </c>
      <c r="AB96" s="4">
        <f t="shared" si="45"/>
        <v>1.3286837285927827E-33</v>
      </c>
      <c r="AC96" s="4">
        <f t="shared" si="45"/>
        <v>5.2939961217553917E-36</v>
      </c>
      <c r="AD96" s="4">
        <f t="shared" si="45"/>
        <v>1.9983174953705515E-38</v>
      </c>
      <c r="AE96" s="4">
        <f t="shared" si="45"/>
        <v>7.1658701339527806E-41</v>
      </c>
      <c r="AF96" s="6"/>
      <c r="AG96" s="4">
        <f t="shared" si="46"/>
        <v>0.9353431330421329</v>
      </c>
      <c r="AH96" s="4">
        <f t="shared" si="49"/>
        <v>0.96695137931917197</v>
      </c>
      <c r="AI96" s="4">
        <f t="shared" si="49"/>
        <v>3.2316397096560139E-2</v>
      </c>
      <c r="AJ96" s="4">
        <f t="shared" si="49"/>
        <v>7.2002891732479376E-4</v>
      </c>
      <c r="AK96" s="4">
        <f t="shared" si="49"/>
        <v>1.2032009539227621E-5</v>
      </c>
      <c r="AL96" s="4">
        <f t="shared" si="49"/>
        <v>1.6084825229458887E-7</v>
      </c>
      <c r="AM96" s="4">
        <f t="shared" si="49"/>
        <v>1.7918978242226629E-9</v>
      </c>
      <c r="AN96" s="4">
        <f t="shared" si="49"/>
        <v>1.7110524054283438E-11</v>
      </c>
      <c r="AO96" s="4">
        <f t="shared" si="49"/>
        <v>1.42962257055326E-13</v>
      </c>
      <c r="AP96" s="4">
        <f t="shared" si="49"/>
        <v>1.061761372772547E-15</v>
      </c>
      <c r="AQ96" s="4">
        <f t="shared" si="49"/>
        <v>7.0970018640686448E-18</v>
      </c>
      <c r="AR96" s="4">
        <f t="shared" si="49"/>
        <v>4.3125107914412942E-20</v>
      </c>
      <c r="AS96" s="4">
        <f t="shared" si="49"/>
        <v>2.4021320204503172E-22</v>
      </c>
      <c r="AT96" s="4">
        <f t="shared" si="49"/>
        <v>1.2350979664077719E-24</v>
      </c>
      <c r="AU96" s="4">
        <f t="shared" si="49"/>
        <v>5.8968654761980735E-27</v>
      </c>
      <c r="AV96" s="4">
        <f t="shared" si="49"/>
        <v>2.6277120568389184E-29</v>
      </c>
      <c r="AW96" s="4">
        <f t="shared" si="49"/>
        <v>1.0977553602393415E-31</v>
      </c>
      <c r="AX96" s="4">
        <f t="shared" si="47"/>
        <v>4.3162280546401674E-34</v>
      </c>
      <c r="AY96" s="4">
        <f t="shared" si="47"/>
        <v>1.602800906107085E-36</v>
      </c>
      <c r="AZ96" s="4">
        <f t="shared" si="47"/>
        <v>5.6386305808055328E-39</v>
      </c>
      <c r="BA96" s="4">
        <f t="shared" si="47"/>
        <v>1.8844788764150276E-41</v>
      </c>
    </row>
    <row r="97" spans="1:53">
      <c r="A97" s="1">
        <f t="shared" si="42"/>
        <v>41696</v>
      </c>
      <c r="B97">
        <f t="shared" si="43"/>
        <v>4</v>
      </c>
      <c r="C97">
        <f t="shared" si="36"/>
        <v>5.7069967380518741E-9</v>
      </c>
      <c r="D97" s="3">
        <f t="shared" si="37"/>
        <v>13003422</v>
      </c>
      <c r="E97" s="2">
        <v>26006844</v>
      </c>
      <c r="F97" s="2">
        <v>50</v>
      </c>
      <c r="G97" s="3">
        <f t="shared" si="38"/>
        <v>11283150</v>
      </c>
      <c r="H97" s="3">
        <f t="shared" si="39"/>
        <v>12156357.5</v>
      </c>
      <c r="I97" s="7">
        <f t="shared" si="40"/>
        <v>-1.7192270923995994</v>
      </c>
      <c r="J97" s="7">
        <f t="shared" si="41"/>
        <v>-1.7195798870161125</v>
      </c>
      <c r="K97" s="4">
        <f t="shared" si="44"/>
        <v>0.93763652935508079</v>
      </c>
      <c r="L97" s="4">
        <f t="shared" si="48"/>
        <v>0.96814906580690685</v>
      </c>
      <c r="M97" s="4">
        <f t="shared" si="48"/>
        <v>3.1170960523653646E-2</v>
      </c>
      <c r="N97" s="4">
        <f t="shared" si="48"/>
        <v>6.6906273573626033E-4</v>
      </c>
      <c r="O97" s="4">
        <f t="shared" si="48"/>
        <v>1.0770719697683907E-5</v>
      </c>
      <c r="P97" s="4">
        <f t="shared" si="48"/>
        <v>1.3871152742871197E-7</v>
      </c>
      <c r="Q97" s="4">
        <f t="shared" si="48"/>
        <v>1.4886722735642617E-9</v>
      </c>
      <c r="R97" s="4">
        <f t="shared" si="48"/>
        <v>1.369426782586175E-11</v>
      </c>
      <c r="S97" s="4">
        <f t="shared" si="48"/>
        <v>1.1022663499985657E-13</v>
      </c>
      <c r="T97" s="4">
        <f t="shared" si="48"/>
        <v>7.8864530220944652E-16</v>
      </c>
      <c r="U97" s="4">
        <f t="shared" si="48"/>
        <v>5.078311805647498E-18</v>
      </c>
      <c r="V97" s="4">
        <f t="shared" si="48"/>
        <v>2.9727903414631721E-20</v>
      </c>
      <c r="W97" s="4">
        <f t="shared" si="48"/>
        <v>1.5952200531392598E-22</v>
      </c>
      <c r="X97" s="4">
        <f t="shared" si="48"/>
        <v>7.9015951607521128E-25</v>
      </c>
      <c r="Y97" s="4">
        <f t="shared" si="48"/>
        <v>3.6343288974223483E-27</v>
      </c>
      <c r="Z97" s="4">
        <f t="shared" si="48"/>
        <v>1.5601645940612794E-29</v>
      </c>
      <c r="AA97" s="4">
        <f t="shared" si="48"/>
        <v>6.2789618804138486E-32</v>
      </c>
      <c r="AB97" s="4">
        <f t="shared" si="45"/>
        <v>2.3783529115914718E-34</v>
      </c>
      <c r="AC97" s="4">
        <f t="shared" si="45"/>
        <v>8.5082673284515579E-37</v>
      </c>
      <c r="AD97" s="4">
        <f t="shared" si="45"/>
        <v>2.8835323076067034E-39</v>
      </c>
      <c r="AE97" s="4">
        <f t="shared" si="45"/>
        <v>9.2839348313297677E-42</v>
      </c>
      <c r="AF97" s="6"/>
      <c r="AG97" s="4">
        <f t="shared" si="46"/>
        <v>0.93297554470293154</v>
      </c>
      <c r="AH97" s="4">
        <f t="shared" si="49"/>
        <v>0.96571291474692955</v>
      </c>
      <c r="AI97" s="4">
        <f t="shared" si="49"/>
        <v>3.3498786927789841E-2</v>
      </c>
      <c r="AJ97" s="4">
        <f t="shared" si="49"/>
        <v>7.7467372631216907E-4</v>
      </c>
      <c r="AK97" s="4">
        <f t="shared" si="49"/>
        <v>1.3435993984616881E-5</v>
      </c>
      <c r="AL97" s="4">
        <f t="shared" si="49"/>
        <v>1.8642782205997162E-7</v>
      </c>
      <c r="AM97" s="4">
        <f t="shared" si="49"/>
        <v>2.1556108923283639E-9</v>
      </c>
      <c r="AN97" s="4">
        <f t="shared" si="49"/>
        <v>2.1364030412288163E-11</v>
      </c>
      <c r="AO97" s="4">
        <f t="shared" si="49"/>
        <v>1.8526953987551044E-13</v>
      </c>
      <c r="AP97" s="4">
        <f t="shared" si="49"/>
        <v>1.4281449882365222E-15</v>
      </c>
      <c r="AQ97" s="4">
        <f t="shared" si="49"/>
        <v>9.9079327714291939E-18</v>
      </c>
      <c r="AR97" s="4">
        <f t="shared" si="49"/>
        <v>6.2488641200725642E-20</v>
      </c>
      <c r="AS97" s="4">
        <f t="shared" si="49"/>
        <v>3.6126884830366463E-22</v>
      </c>
      <c r="AT97" s="4">
        <f t="shared" si="49"/>
        <v>1.9279590536836512E-24</v>
      </c>
      <c r="AU97" s="4">
        <f t="shared" si="49"/>
        <v>9.5538931180148451E-27</v>
      </c>
      <c r="AV97" s="4">
        <f t="shared" si="49"/>
        <v>4.4187526506665448E-29</v>
      </c>
      <c r="AW97" s="4">
        <f t="shared" si="49"/>
        <v>1.9159767980573049E-31</v>
      </c>
      <c r="AX97" s="4">
        <f t="shared" si="47"/>
        <v>7.8190110173458167E-34</v>
      </c>
      <c r="AY97" s="4">
        <f t="shared" si="47"/>
        <v>3.0136289909274746E-36</v>
      </c>
      <c r="AZ97" s="4">
        <f t="shared" si="47"/>
        <v>1.1003899456611327E-38</v>
      </c>
      <c r="BA97" s="4">
        <f t="shared" si="47"/>
        <v>3.8170426410244804E-41</v>
      </c>
    </row>
    <row r="98" spans="1:53">
      <c r="A98" s="1">
        <f t="shared" si="42"/>
        <v>41699</v>
      </c>
      <c r="B98">
        <f t="shared" si="43"/>
        <v>3</v>
      </c>
      <c r="C98">
        <f t="shared" si="36"/>
        <v>5.7069967380518741E-9</v>
      </c>
      <c r="D98" s="3">
        <f t="shared" si="37"/>
        <v>15373908</v>
      </c>
      <c r="E98" s="2">
        <v>30747816</v>
      </c>
      <c r="F98" s="2">
        <v>60</v>
      </c>
      <c r="G98" s="3">
        <f t="shared" si="38"/>
        <v>10229240</v>
      </c>
      <c r="H98" s="3">
        <f t="shared" si="39"/>
        <v>12623456.800000001</v>
      </c>
      <c r="I98" s="7">
        <f t="shared" si="40"/>
        <v>-1.6625612182744247</v>
      </c>
      <c r="J98" s="7">
        <f t="shared" si="41"/>
        <v>-1.6637222243011942</v>
      </c>
      <c r="K98" s="4">
        <f t="shared" ref="K98:Z129" si="50">_xlfn.BINOM.DIST(K$4,$G98,$C98,FALSE)</f>
        <v>0.9432930892651874</v>
      </c>
      <c r="L98" s="4">
        <f t="shared" si="48"/>
        <v>0.97109486847167426</v>
      </c>
      <c r="M98" s="4">
        <f t="shared" si="48"/>
        <v>2.8345401704260819E-2</v>
      </c>
      <c r="N98" s="4">
        <f t="shared" si="48"/>
        <v>5.5158477667227037E-4</v>
      </c>
      <c r="O98" s="4">
        <f t="shared" si="48"/>
        <v>8.0501347084835621E-6</v>
      </c>
      <c r="P98" s="4">
        <f t="shared" si="48"/>
        <v>9.3990501885074773E-8</v>
      </c>
      <c r="Q98" s="4">
        <f t="shared" si="48"/>
        <v>9.1449956024486459E-10</v>
      </c>
      <c r="R98" s="4">
        <f t="shared" si="48"/>
        <v>7.6266918813973902E-12</v>
      </c>
      <c r="S98" s="4">
        <f t="shared" si="48"/>
        <v>5.5654067709902619E-14</v>
      </c>
      <c r="T98" s="4">
        <f t="shared" si="48"/>
        <v>3.6099821789977728E-16</v>
      </c>
      <c r="U98" s="4">
        <f t="shared" si="48"/>
        <v>2.1074421934359978E-18</v>
      </c>
      <c r="V98" s="4">
        <f t="shared" si="48"/>
        <v>1.1184422285150869E-20</v>
      </c>
      <c r="W98" s="4">
        <f t="shared" si="48"/>
        <v>5.4410515194963008E-23</v>
      </c>
      <c r="X98" s="4">
        <f t="shared" si="48"/>
        <v>2.4433741300473893E-25</v>
      </c>
      <c r="Y98" s="4">
        <f t="shared" si="48"/>
        <v>1.0188549945161787E-27</v>
      </c>
      <c r="Z98" s="4">
        <f t="shared" si="48"/>
        <v>3.9652586419914971E-30</v>
      </c>
      <c r="AA98" s="4">
        <f t="shared" ref="AA98:AE161" si="51">_xlfn.BINOM.DIST(AA$4,$G98,$C98,FALSE)/(1-$K98)</f>
        <v>1.4467779988402288E-32</v>
      </c>
      <c r="AB98" s="4">
        <f t="shared" si="51"/>
        <v>4.9682482719184212E-35</v>
      </c>
      <c r="AC98" s="4">
        <f t="shared" si="51"/>
        <v>1.6113172568013923E-37</v>
      </c>
      <c r="AD98" s="4">
        <f t="shared" si="51"/>
        <v>4.9508262862666355E-40</v>
      </c>
      <c r="AE98" s="4">
        <f t="shared" si="51"/>
        <v>1.4450999327615731E-42</v>
      </c>
      <c r="AF98" s="6"/>
      <c r="AG98" s="4">
        <f t="shared" ref="AG98:AV129" si="52">_xlfn.BINOM.DIST(AG$4,$H98,$C98,FALSE)</f>
        <v>0.93049179347219468</v>
      </c>
      <c r="AH98" s="4">
        <f t="shared" si="49"/>
        <v>0.96441145855050237</v>
      </c>
      <c r="AI98" s="4">
        <f t="shared" si="49"/>
        <v>3.4739073306928867E-2</v>
      </c>
      <c r="AJ98" s="4">
        <f t="shared" si="49"/>
        <v>8.3422423622514356E-4</v>
      </c>
      <c r="AK98" s="4">
        <f t="shared" si="49"/>
        <v>1.5024796754653809E-5</v>
      </c>
      <c r="AL98" s="4">
        <f t="shared" si="49"/>
        <v>2.1648328095304617E-7</v>
      </c>
      <c r="AM98" s="4">
        <f t="shared" si="49"/>
        <v>2.5993145412069166E-9</v>
      </c>
      <c r="AN98" s="4">
        <f t="shared" si="49"/>
        <v>2.6751398283466072E-11</v>
      </c>
      <c r="AO98" s="4">
        <f t="shared" si="49"/>
        <v>2.4090297146573403E-13</v>
      </c>
      <c r="AP98" s="4">
        <f t="shared" si="49"/>
        <v>1.9283473691517205E-15</v>
      </c>
      <c r="AQ98" s="4">
        <f t="shared" si="49"/>
        <v>1.3892194575373137E-17</v>
      </c>
      <c r="AR98" s="4">
        <f t="shared" si="49"/>
        <v>9.0983727554354583E-20</v>
      </c>
      <c r="AS98" s="4">
        <f t="shared" si="49"/>
        <v>5.4622050394951431E-22</v>
      </c>
      <c r="AT98" s="4">
        <f t="shared" si="49"/>
        <v>3.0269840382321585E-24</v>
      </c>
      <c r="AU98" s="4">
        <f t="shared" si="49"/>
        <v>1.5576416285448218E-26</v>
      </c>
      <c r="AV98" s="4">
        <f t="shared" si="49"/>
        <v>7.4810352663051159E-29</v>
      </c>
      <c r="AW98" s="4">
        <f t="shared" ref="AW98:BA161" si="53">_xlfn.BINOM.DIST(AW$4,$H98,$C98,FALSE)/(1-$AG98)</f>
        <v>3.3684266969251944E-31</v>
      </c>
      <c r="AX98" s="4">
        <f t="shared" si="53"/>
        <v>1.4274586160975852E-33</v>
      </c>
      <c r="AY98" s="4">
        <f t="shared" si="53"/>
        <v>5.7131593015652286E-36</v>
      </c>
      <c r="AZ98" s="4">
        <f t="shared" si="53"/>
        <v>2.1662471830532614E-38</v>
      </c>
      <c r="BA98" s="4">
        <f t="shared" si="53"/>
        <v>7.8030296841332048E-41</v>
      </c>
    </row>
    <row r="99" spans="1:53">
      <c r="A99" s="1">
        <f t="shared" si="42"/>
        <v>41703</v>
      </c>
      <c r="B99">
        <f t="shared" si="43"/>
        <v>4</v>
      </c>
      <c r="C99">
        <f t="shared" si="36"/>
        <v>5.7069967380518741E-9</v>
      </c>
      <c r="D99" s="3">
        <f t="shared" si="37"/>
        <v>12794138</v>
      </c>
      <c r="E99" s="2">
        <v>25588276</v>
      </c>
      <c r="F99" s="2">
        <v>40</v>
      </c>
      <c r="G99" s="3">
        <f t="shared" si="38"/>
        <v>12566880</v>
      </c>
      <c r="H99" s="3">
        <f t="shared" si="39"/>
        <v>11712260.800000001</v>
      </c>
      <c r="I99" s="7">
        <f t="shared" si="40"/>
        <v>-1.7757965406063383</v>
      </c>
      <c r="J99" s="7">
        <f t="shared" si="41"/>
        <v>-1.7755203903906029</v>
      </c>
      <c r="K99" s="4">
        <f t="shared" si="50"/>
        <v>0.93079227828450484</v>
      </c>
      <c r="L99" s="4">
        <f t="shared" ref="L99:AA130" si="54">_xlfn.BINOM.DIST(L$4,$G99,$C99,FALSE)/(1-$K99)</f>
        <v>0.96456903061884769</v>
      </c>
      <c r="M99" s="4">
        <f t="shared" si="54"/>
        <v>3.4589029645943133E-2</v>
      </c>
      <c r="N99" s="4">
        <f t="shared" si="54"/>
        <v>8.2689839618676608E-4</v>
      </c>
      <c r="O99" s="4">
        <f t="shared" si="54"/>
        <v>1.4826107660554173E-5</v>
      </c>
      <c r="P99" s="4">
        <f t="shared" si="54"/>
        <v>2.1266308110840829E-7</v>
      </c>
      <c r="Q99" s="4">
        <f t="shared" si="54"/>
        <v>2.542001329859814E-9</v>
      </c>
      <c r="R99" s="4">
        <f t="shared" si="54"/>
        <v>2.6044295900778435E-11</v>
      </c>
      <c r="S99" s="4">
        <f t="shared" si="54"/>
        <v>2.3348419457766845E-13</v>
      </c>
      <c r="T99" s="4">
        <f t="shared" si="54"/>
        <v>1.860586201542059E-15</v>
      </c>
      <c r="U99" s="4">
        <f t="shared" si="54"/>
        <v>1.334395533601551E-17</v>
      </c>
      <c r="V99" s="4">
        <f t="shared" si="54"/>
        <v>8.7001480644261722E-20</v>
      </c>
      <c r="W99" s="4">
        <f t="shared" si="54"/>
        <v>5.1997218500251735E-22</v>
      </c>
      <c r="X99" s="4">
        <f t="shared" si="54"/>
        <v>2.868609552490623E-24</v>
      </c>
      <c r="Y99" s="4">
        <f t="shared" si="54"/>
        <v>1.469528625256681E-26</v>
      </c>
      <c r="Z99" s="4">
        <f t="shared" si="54"/>
        <v>7.0262144701770978E-29</v>
      </c>
      <c r="AA99" s="4">
        <f t="shared" si="54"/>
        <v>3.1494592681825164E-31</v>
      </c>
      <c r="AB99" s="4">
        <f t="shared" si="51"/>
        <v>1.3286837285927827E-33</v>
      </c>
      <c r="AC99" s="4">
        <f t="shared" si="51"/>
        <v>5.2939961217553917E-36</v>
      </c>
      <c r="AD99" s="4">
        <f t="shared" si="51"/>
        <v>1.9983174953705515E-38</v>
      </c>
      <c r="AE99" s="4">
        <f t="shared" si="51"/>
        <v>7.1658701339527806E-41</v>
      </c>
      <c r="AF99" s="6"/>
      <c r="AG99" s="4">
        <f t="shared" si="52"/>
        <v>0.9353431330421329</v>
      </c>
      <c r="AH99" s="4">
        <f t="shared" ref="AH99:AW130" si="55">_xlfn.BINOM.DIST(AH$4,$H99,$C99,FALSE)/(1-$AG99)</f>
        <v>0.96695137931917197</v>
      </c>
      <c r="AI99" s="4">
        <f t="shared" si="55"/>
        <v>3.2316397096560139E-2</v>
      </c>
      <c r="AJ99" s="4">
        <f t="shared" si="55"/>
        <v>7.2002891732479376E-4</v>
      </c>
      <c r="AK99" s="4">
        <f t="shared" si="55"/>
        <v>1.2032009539227621E-5</v>
      </c>
      <c r="AL99" s="4">
        <f t="shared" si="55"/>
        <v>1.6084825229458887E-7</v>
      </c>
      <c r="AM99" s="4">
        <f t="shared" si="55"/>
        <v>1.7918978242226629E-9</v>
      </c>
      <c r="AN99" s="4">
        <f t="shared" si="55"/>
        <v>1.7110524054283438E-11</v>
      </c>
      <c r="AO99" s="4">
        <f t="shared" si="55"/>
        <v>1.42962257055326E-13</v>
      </c>
      <c r="AP99" s="4">
        <f t="shared" si="55"/>
        <v>1.061761372772547E-15</v>
      </c>
      <c r="AQ99" s="4">
        <f t="shared" si="55"/>
        <v>7.0970018640686448E-18</v>
      </c>
      <c r="AR99" s="4">
        <f t="shared" si="55"/>
        <v>4.3125107914412942E-20</v>
      </c>
      <c r="AS99" s="4">
        <f t="shared" si="55"/>
        <v>2.4021320204503172E-22</v>
      </c>
      <c r="AT99" s="4">
        <f t="shared" si="55"/>
        <v>1.2350979664077719E-24</v>
      </c>
      <c r="AU99" s="4">
        <f t="shared" si="55"/>
        <v>5.8968654761980735E-27</v>
      </c>
      <c r="AV99" s="4">
        <f t="shared" si="55"/>
        <v>2.6277120568389184E-29</v>
      </c>
      <c r="AW99" s="4">
        <f t="shared" si="55"/>
        <v>1.0977553602393415E-31</v>
      </c>
      <c r="AX99" s="4">
        <f t="shared" si="53"/>
        <v>4.3162280546401674E-34</v>
      </c>
      <c r="AY99" s="4">
        <f t="shared" si="53"/>
        <v>1.602800906107085E-36</v>
      </c>
      <c r="AZ99" s="4">
        <f t="shared" si="53"/>
        <v>5.6386305808055328E-39</v>
      </c>
      <c r="BA99" s="4">
        <f t="shared" si="53"/>
        <v>1.8844788764150276E-41</v>
      </c>
    </row>
    <row r="100" spans="1:53">
      <c r="A100" s="1">
        <f t="shared" si="42"/>
        <v>41706</v>
      </c>
      <c r="B100">
        <f t="shared" si="43"/>
        <v>3</v>
      </c>
      <c r="C100">
        <f t="shared" si="36"/>
        <v>5.7069967380518741E-9</v>
      </c>
      <c r="D100" s="3">
        <f t="shared" si="37"/>
        <v>14407002</v>
      </c>
      <c r="E100" s="2">
        <v>28814004</v>
      </c>
      <c r="F100" s="2">
        <v>50</v>
      </c>
      <c r="G100" s="3">
        <f t="shared" si="38"/>
        <v>11283150</v>
      </c>
      <c r="H100" s="3">
        <f t="shared" si="39"/>
        <v>12156357.5</v>
      </c>
      <c r="I100" s="7">
        <f t="shared" si="40"/>
        <v>-1.7192270923995994</v>
      </c>
      <c r="J100" s="7">
        <f t="shared" si="41"/>
        <v>-1.7195798870161125</v>
      </c>
      <c r="K100" s="4">
        <f t="shared" si="50"/>
        <v>0.93763652935508079</v>
      </c>
      <c r="L100" s="4">
        <f t="shared" si="54"/>
        <v>0.96814906580690685</v>
      </c>
      <c r="M100" s="4">
        <f t="shared" si="54"/>
        <v>3.1170960523653646E-2</v>
      </c>
      <c r="N100" s="4">
        <f t="shared" si="54"/>
        <v>6.6906273573626033E-4</v>
      </c>
      <c r="O100" s="4">
        <f t="shared" si="54"/>
        <v>1.0770719697683907E-5</v>
      </c>
      <c r="P100" s="4">
        <f t="shared" si="54"/>
        <v>1.3871152742871197E-7</v>
      </c>
      <c r="Q100" s="4">
        <f t="shared" si="54"/>
        <v>1.4886722735642617E-9</v>
      </c>
      <c r="R100" s="4">
        <f t="shared" si="54"/>
        <v>1.369426782586175E-11</v>
      </c>
      <c r="S100" s="4">
        <f t="shared" si="54"/>
        <v>1.1022663499985657E-13</v>
      </c>
      <c r="T100" s="4">
        <f t="shared" si="54"/>
        <v>7.8864530220944652E-16</v>
      </c>
      <c r="U100" s="4">
        <f t="shared" si="54"/>
        <v>5.078311805647498E-18</v>
      </c>
      <c r="V100" s="4">
        <f t="shared" si="54"/>
        <v>2.9727903414631721E-20</v>
      </c>
      <c r="W100" s="4">
        <f t="shared" si="54"/>
        <v>1.5952200531392598E-22</v>
      </c>
      <c r="X100" s="4">
        <f t="shared" si="54"/>
        <v>7.9015951607521128E-25</v>
      </c>
      <c r="Y100" s="4">
        <f t="shared" si="54"/>
        <v>3.6343288974223483E-27</v>
      </c>
      <c r="Z100" s="4">
        <f t="shared" si="54"/>
        <v>1.5601645940612794E-29</v>
      </c>
      <c r="AA100" s="4">
        <f t="shared" si="54"/>
        <v>6.2789618804138486E-32</v>
      </c>
      <c r="AB100" s="4">
        <f t="shared" si="51"/>
        <v>2.3783529115914718E-34</v>
      </c>
      <c r="AC100" s="4">
        <f t="shared" si="51"/>
        <v>8.5082673284515579E-37</v>
      </c>
      <c r="AD100" s="4">
        <f t="shared" si="51"/>
        <v>2.8835323076067034E-39</v>
      </c>
      <c r="AE100" s="4">
        <f t="shared" si="51"/>
        <v>9.2839348313297677E-42</v>
      </c>
      <c r="AF100" s="6"/>
      <c r="AG100" s="4">
        <f t="shared" si="52"/>
        <v>0.93297554470293154</v>
      </c>
      <c r="AH100" s="4">
        <f t="shared" si="55"/>
        <v>0.96571291474692955</v>
      </c>
      <c r="AI100" s="4">
        <f t="shared" si="55"/>
        <v>3.3498786927789841E-2</v>
      </c>
      <c r="AJ100" s="4">
        <f t="shared" si="55"/>
        <v>7.7467372631216907E-4</v>
      </c>
      <c r="AK100" s="4">
        <f t="shared" si="55"/>
        <v>1.3435993984616881E-5</v>
      </c>
      <c r="AL100" s="4">
        <f t="shared" si="55"/>
        <v>1.8642782205997162E-7</v>
      </c>
      <c r="AM100" s="4">
        <f t="shared" si="55"/>
        <v>2.1556108923283639E-9</v>
      </c>
      <c r="AN100" s="4">
        <f t="shared" si="55"/>
        <v>2.1364030412288163E-11</v>
      </c>
      <c r="AO100" s="4">
        <f t="shared" si="55"/>
        <v>1.8526953987551044E-13</v>
      </c>
      <c r="AP100" s="4">
        <f t="shared" si="55"/>
        <v>1.4281449882365222E-15</v>
      </c>
      <c r="AQ100" s="4">
        <f t="shared" si="55"/>
        <v>9.9079327714291939E-18</v>
      </c>
      <c r="AR100" s="4">
        <f t="shared" si="55"/>
        <v>6.2488641200725642E-20</v>
      </c>
      <c r="AS100" s="4">
        <f t="shared" si="55"/>
        <v>3.6126884830366463E-22</v>
      </c>
      <c r="AT100" s="4">
        <f t="shared" si="55"/>
        <v>1.9279590536836512E-24</v>
      </c>
      <c r="AU100" s="4">
        <f t="shared" si="55"/>
        <v>9.5538931180148451E-27</v>
      </c>
      <c r="AV100" s="4">
        <f t="shared" si="55"/>
        <v>4.4187526506665448E-29</v>
      </c>
      <c r="AW100" s="4">
        <f t="shared" si="55"/>
        <v>1.9159767980573049E-31</v>
      </c>
      <c r="AX100" s="4">
        <f t="shared" si="53"/>
        <v>7.8190110173458167E-34</v>
      </c>
      <c r="AY100" s="4">
        <f t="shared" si="53"/>
        <v>3.0136289909274746E-36</v>
      </c>
      <c r="AZ100" s="4">
        <f t="shared" si="53"/>
        <v>1.1003899456611327E-38</v>
      </c>
      <c r="BA100" s="4">
        <f t="shared" si="53"/>
        <v>3.8170426410244804E-41</v>
      </c>
    </row>
    <row r="101" spans="1:53">
      <c r="A101" s="1">
        <f t="shared" si="42"/>
        <v>41710</v>
      </c>
      <c r="B101">
        <f t="shared" si="43"/>
        <v>4</v>
      </c>
      <c r="C101">
        <f t="shared" si="36"/>
        <v>5.7069967380518741E-9</v>
      </c>
      <c r="D101" s="3">
        <f t="shared" si="37"/>
        <v>13232222</v>
      </c>
      <c r="E101" s="2">
        <v>26464444</v>
      </c>
      <c r="F101" s="2">
        <v>60</v>
      </c>
      <c r="G101" s="3">
        <f t="shared" si="38"/>
        <v>10229240</v>
      </c>
      <c r="H101" s="3">
        <f t="shared" si="39"/>
        <v>12623456.800000001</v>
      </c>
      <c r="I101" s="7">
        <f t="shared" si="40"/>
        <v>-1.6625612182744247</v>
      </c>
      <c r="J101" s="7">
        <f t="shared" si="41"/>
        <v>-1.6637222243011942</v>
      </c>
      <c r="K101" s="4">
        <f t="shared" si="50"/>
        <v>0.9432930892651874</v>
      </c>
      <c r="L101" s="4">
        <f t="shared" si="54"/>
        <v>0.97109486847167426</v>
      </c>
      <c r="M101" s="4">
        <f t="shared" si="54"/>
        <v>2.8345401704260819E-2</v>
      </c>
      <c r="N101" s="4">
        <f t="shared" si="54"/>
        <v>5.5158477667227037E-4</v>
      </c>
      <c r="O101" s="4">
        <f t="shared" si="54"/>
        <v>8.0501347084835621E-6</v>
      </c>
      <c r="P101" s="4">
        <f t="shared" si="54"/>
        <v>9.3990501885074773E-8</v>
      </c>
      <c r="Q101" s="4">
        <f t="shared" si="54"/>
        <v>9.1449956024486459E-10</v>
      </c>
      <c r="R101" s="4">
        <f t="shared" si="54"/>
        <v>7.6266918813973902E-12</v>
      </c>
      <c r="S101" s="4">
        <f t="shared" si="54"/>
        <v>5.5654067709902619E-14</v>
      </c>
      <c r="T101" s="4">
        <f t="shared" si="54"/>
        <v>3.6099821789977728E-16</v>
      </c>
      <c r="U101" s="4">
        <f t="shared" si="54"/>
        <v>2.1074421934359978E-18</v>
      </c>
      <c r="V101" s="4">
        <f t="shared" si="54"/>
        <v>1.1184422285150869E-20</v>
      </c>
      <c r="W101" s="4">
        <f t="shared" si="54"/>
        <v>5.4410515194963008E-23</v>
      </c>
      <c r="X101" s="4">
        <f t="shared" si="54"/>
        <v>2.4433741300473893E-25</v>
      </c>
      <c r="Y101" s="4">
        <f t="shared" si="54"/>
        <v>1.0188549945161787E-27</v>
      </c>
      <c r="Z101" s="4">
        <f t="shared" si="54"/>
        <v>3.9652586419914971E-30</v>
      </c>
      <c r="AA101" s="4">
        <f t="shared" si="54"/>
        <v>1.4467779988402288E-32</v>
      </c>
      <c r="AB101" s="4">
        <f t="shared" si="51"/>
        <v>4.9682482719184212E-35</v>
      </c>
      <c r="AC101" s="4">
        <f t="shared" si="51"/>
        <v>1.6113172568013923E-37</v>
      </c>
      <c r="AD101" s="4">
        <f t="shared" si="51"/>
        <v>4.9508262862666355E-40</v>
      </c>
      <c r="AE101" s="4">
        <f t="shared" si="51"/>
        <v>1.4450999327615731E-42</v>
      </c>
      <c r="AF101" s="6"/>
      <c r="AG101" s="4">
        <f t="shared" si="52"/>
        <v>0.93049179347219468</v>
      </c>
      <c r="AH101" s="4">
        <f t="shared" si="55"/>
        <v>0.96441145855050237</v>
      </c>
      <c r="AI101" s="4">
        <f t="shared" si="55"/>
        <v>3.4739073306928867E-2</v>
      </c>
      <c r="AJ101" s="4">
        <f t="shared" si="55"/>
        <v>8.3422423622514356E-4</v>
      </c>
      <c r="AK101" s="4">
        <f t="shared" si="55"/>
        <v>1.5024796754653809E-5</v>
      </c>
      <c r="AL101" s="4">
        <f t="shared" si="55"/>
        <v>2.1648328095304617E-7</v>
      </c>
      <c r="AM101" s="4">
        <f t="shared" si="55"/>
        <v>2.5993145412069166E-9</v>
      </c>
      <c r="AN101" s="4">
        <f t="shared" si="55"/>
        <v>2.6751398283466072E-11</v>
      </c>
      <c r="AO101" s="4">
        <f t="shared" si="55"/>
        <v>2.4090297146573403E-13</v>
      </c>
      <c r="AP101" s="4">
        <f t="shared" si="55"/>
        <v>1.9283473691517205E-15</v>
      </c>
      <c r="AQ101" s="4">
        <f t="shared" si="55"/>
        <v>1.3892194575373137E-17</v>
      </c>
      <c r="AR101" s="4">
        <f t="shared" si="55"/>
        <v>9.0983727554354583E-20</v>
      </c>
      <c r="AS101" s="4">
        <f t="shared" si="55"/>
        <v>5.4622050394951431E-22</v>
      </c>
      <c r="AT101" s="4">
        <f t="shared" si="55"/>
        <v>3.0269840382321585E-24</v>
      </c>
      <c r="AU101" s="4">
        <f t="shared" si="55"/>
        <v>1.5576416285448218E-26</v>
      </c>
      <c r="AV101" s="4">
        <f t="shared" si="55"/>
        <v>7.4810352663051159E-29</v>
      </c>
      <c r="AW101" s="4">
        <f t="shared" si="55"/>
        <v>3.3684266969251944E-31</v>
      </c>
      <c r="AX101" s="4">
        <f t="shared" si="53"/>
        <v>1.4274586160975852E-33</v>
      </c>
      <c r="AY101" s="4">
        <f t="shared" si="53"/>
        <v>5.7131593015652286E-36</v>
      </c>
      <c r="AZ101" s="4">
        <f t="shared" si="53"/>
        <v>2.1662471830532614E-38</v>
      </c>
      <c r="BA101" s="4">
        <f t="shared" si="53"/>
        <v>7.8030296841332048E-41</v>
      </c>
    </row>
    <row r="102" spans="1:53">
      <c r="A102" s="1">
        <f t="shared" si="42"/>
        <v>41713</v>
      </c>
      <c r="B102">
        <f t="shared" si="43"/>
        <v>3</v>
      </c>
      <c r="C102">
        <f t="shared" si="36"/>
        <v>5.7069967380518741E-9</v>
      </c>
      <c r="D102" s="3">
        <f t="shared" si="37"/>
        <v>15271188</v>
      </c>
      <c r="E102" s="2">
        <v>30542376</v>
      </c>
      <c r="F102" s="2">
        <v>70</v>
      </c>
      <c r="G102" s="3">
        <f t="shared" si="38"/>
        <v>9405150</v>
      </c>
      <c r="H102" s="3">
        <f t="shared" si="39"/>
        <v>13121853.699999999</v>
      </c>
      <c r="I102" s="7">
        <f t="shared" si="40"/>
        <v>-1.605854698420029</v>
      </c>
      <c r="J102" s="7">
        <f t="shared" si="41"/>
        <v>-1.6079576184152089</v>
      </c>
      <c r="K102" s="4">
        <f t="shared" si="50"/>
        <v>0.94773991984302752</v>
      </c>
      <c r="L102" s="4">
        <f t="shared" si="54"/>
        <v>0.97340249622628994</v>
      </c>
      <c r="M102" s="4">
        <f t="shared" si="54"/>
        <v>2.6123764916670504E-2</v>
      </c>
      <c r="N102" s="4">
        <f t="shared" si="54"/>
        <v>4.673989937398441E-4</v>
      </c>
      <c r="O102" s="4">
        <f t="shared" si="54"/>
        <v>6.2719270217550127E-6</v>
      </c>
      <c r="P102" s="4">
        <f t="shared" si="54"/>
        <v>6.7329309494596596E-8</v>
      </c>
      <c r="Q102" s="4">
        <f t="shared" si="54"/>
        <v>6.0231826402791355E-10</v>
      </c>
      <c r="R102" s="4">
        <f t="shared" si="54"/>
        <v>4.6185012822782242E-12</v>
      </c>
      <c r="S102" s="4">
        <f t="shared" si="54"/>
        <v>3.0987326738724286E-14</v>
      </c>
      <c r="T102" s="4">
        <f t="shared" si="54"/>
        <v>1.8480536965574552E-16</v>
      </c>
      <c r="U102" s="4">
        <f t="shared" si="54"/>
        <v>9.9194484181309929E-19</v>
      </c>
      <c r="V102" s="4">
        <f t="shared" si="54"/>
        <v>4.8402492869990806E-21</v>
      </c>
      <c r="W102" s="4">
        <f t="shared" si="54"/>
        <v>2.1650071195106798E-23</v>
      </c>
      <c r="X102" s="4">
        <f t="shared" si="54"/>
        <v>8.9389966722139955E-26</v>
      </c>
      <c r="Y102" s="4">
        <f t="shared" si="54"/>
        <v>3.4271529962959134E-28</v>
      </c>
      <c r="Z102" s="4">
        <f t="shared" si="54"/>
        <v>1.2263514261270533E-30</v>
      </c>
      <c r="AA102" s="4">
        <f t="shared" si="54"/>
        <v>4.1140315538964552E-33</v>
      </c>
      <c r="AB102" s="4">
        <f t="shared" si="51"/>
        <v>1.2989466413310666E-35</v>
      </c>
      <c r="AC102" s="4">
        <f t="shared" si="51"/>
        <v>3.8733913145631649E-38</v>
      </c>
      <c r="AD102" s="4">
        <f t="shared" si="51"/>
        <v>1.094234227774364E-40</v>
      </c>
      <c r="AE102" s="4">
        <f t="shared" si="51"/>
        <v>2.9366539671630704E-43</v>
      </c>
      <c r="AF102" s="6"/>
      <c r="AG102" s="4">
        <f t="shared" si="52"/>
        <v>0.92784890950772603</v>
      </c>
      <c r="AH102" s="4">
        <f t="shared" si="55"/>
        <v>0.96302410356523294</v>
      </c>
      <c r="AI102" s="4">
        <f t="shared" si="55"/>
        <v>3.6058688219215096E-2</v>
      </c>
      <c r="AJ102" s="4">
        <f t="shared" si="55"/>
        <v>9.0010131777465148E-4</v>
      </c>
      <c r="AK102" s="4">
        <f t="shared" si="55"/>
        <v>1.6851326834005591E-5</v>
      </c>
      <c r="AL102" s="4">
        <f t="shared" si="55"/>
        <v>2.5238687140487474E-7</v>
      </c>
      <c r="AM102" s="4">
        <f t="shared" si="55"/>
        <v>3.1500550189399551E-9</v>
      </c>
      <c r="AN102" s="4">
        <f t="shared" si="55"/>
        <v>3.3699440899396211E-11</v>
      </c>
      <c r="AO102" s="4">
        <f t="shared" si="55"/>
        <v>3.1545344307079884E-13</v>
      </c>
      <c r="AP102" s="4">
        <f t="shared" si="55"/>
        <v>2.6247944115074684E-15</v>
      </c>
      <c r="AQ102" s="4">
        <f t="shared" si="55"/>
        <v>1.9656119773216459E-17</v>
      </c>
      <c r="AR102" s="4">
        <f t="shared" si="55"/>
        <v>1.3381585357379887E-19</v>
      </c>
      <c r="AS102" s="4">
        <f t="shared" si="55"/>
        <v>8.3508129022921436E-22</v>
      </c>
      <c r="AT102" s="4">
        <f t="shared" si="55"/>
        <v>4.8104731955022479E-24</v>
      </c>
      <c r="AU102" s="4">
        <f t="shared" si="55"/>
        <v>2.5731323690487481E-26</v>
      </c>
      <c r="AV102" s="4">
        <f t="shared" si="55"/>
        <v>1.284615626637445E-28</v>
      </c>
      <c r="AW102" s="4">
        <f t="shared" si="55"/>
        <v>6.0125059135918134E-31</v>
      </c>
      <c r="AX102" s="4">
        <f t="shared" si="53"/>
        <v>2.6485541745055053E-33</v>
      </c>
      <c r="AY102" s="4">
        <f t="shared" si="53"/>
        <v>1.1018908780917018E-35</v>
      </c>
      <c r="AZ102" s="4">
        <f t="shared" si="53"/>
        <v>4.3429735670446412E-38</v>
      </c>
      <c r="BA102" s="4">
        <f t="shared" si="53"/>
        <v>1.6261453311366383E-40</v>
      </c>
    </row>
    <row r="103" spans="1:53">
      <c r="A103" s="1">
        <f t="shared" si="42"/>
        <v>41717</v>
      </c>
      <c r="B103">
        <f t="shared" si="43"/>
        <v>4</v>
      </c>
      <c r="C103">
        <f t="shared" si="36"/>
        <v>5.7069967380518741E-9</v>
      </c>
      <c r="D103" s="3">
        <f t="shared" si="37"/>
        <v>14815237</v>
      </c>
      <c r="E103" s="2">
        <v>29630474</v>
      </c>
      <c r="F103" s="2">
        <v>80</v>
      </c>
      <c r="G103" s="3">
        <f t="shared" si="38"/>
        <v>8810880</v>
      </c>
      <c r="H103" s="3">
        <f t="shared" si="39"/>
        <v>13659843.199999999</v>
      </c>
      <c r="I103" s="7">
        <f t="shared" si="40"/>
        <v>-1.549163400574215</v>
      </c>
      <c r="J103" s="7">
        <f t="shared" si="41"/>
        <v>-1.5522989483237362</v>
      </c>
      <c r="K103" s="4">
        <f t="shared" si="50"/>
        <v>0.95095963363979907</v>
      </c>
      <c r="L103" s="4">
        <f t="shared" si="54"/>
        <v>0.97506886602401566</v>
      </c>
      <c r="M103" s="4">
        <f t="shared" si="54"/>
        <v>2.4515014692477174E-2</v>
      </c>
      <c r="N103" s="4">
        <f t="shared" si="54"/>
        <v>4.1090149157938937E-4</v>
      </c>
      <c r="O103" s="4">
        <f t="shared" si="54"/>
        <v>5.1654063459922722E-6</v>
      </c>
      <c r="P103" s="4">
        <f t="shared" si="54"/>
        <v>5.1947087538523226E-8</v>
      </c>
      <c r="Q103" s="4">
        <f t="shared" si="54"/>
        <v>4.3534806633355604E-10</v>
      </c>
      <c r="R103" s="4">
        <f t="shared" si="54"/>
        <v>3.1272686936485461E-12</v>
      </c>
      <c r="S103" s="4">
        <f t="shared" si="54"/>
        <v>1.9656300297448595E-14</v>
      </c>
      <c r="T103" s="4">
        <f t="shared" si="54"/>
        <v>1.0982109960445597E-16</v>
      </c>
      <c r="U103" s="4">
        <f t="shared" si="54"/>
        <v>5.5222015996324288E-19</v>
      </c>
      <c r="V103" s="4">
        <f t="shared" si="54"/>
        <v>2.5243292091148791E-21</v>
      </c>
      <c r="W103" s="4">
        <f t="shared" si="54"/>
        <v>1.0577696880457382E-23</v>
      </c>
      <c r="X103" s="4">
        <f t="shared" si="54"/>
        <v>4.0914202178606053E-26</v>
      </c>
      <c r="Y103" s="4">
        <f t="shared" si="54"/>
        <v>1.4695092483558468E-28</v>
      </c>
      <c r="Z103" s="4">
        <f t="shared" si="54"/>
        <v>4.9261460964593548E-31</v>
      </c>
      <c r="AA103" s="4">
        <f t="shared" si="54"/>
        <v>1.5481515748758916E-33</v>
      </c>
      <c r="AB103" s="4">
        <f t="shared" si="51"/>
        <v>4.5792112819268488E-36</v>
      </c>
      <c r="AC103" s="4">
        <f t="shared" si="51"/>
        <v>1.2792170881689907E-38</v>
      </c>
      <c r="AD103" s="4">
        <f t="shared" si="51"/>
        <v>3.3854521294793069E-41</v>
      </c>
      <c r="AE103" s="4">
        <f t="shared" si="51"/>
        <v>8.5116284639053476E-44</v>
      </c>
      <c r="AF103" s="6"/>
      <c r="AG103" s="4">
        <f t="shared" si="52"/>
        <v>0.92500449717959687</v>
      </c>
      <c r="AH103" s="4">
        <f t="shared" si="55"/>
        <v>0.96152804861462116</v>
      </c>
      <c r="AI103" s="4">
        <f t="shared" si="55"/>
        <v>3.7478764400968687E-2</v>
      </c>
      <c r="AJ103" s="4">
        <f t="shared" si="55"/>
        <v>9.739065370763957E-4</v>
      </c>
      <c r="AK103" s="4">
        <f t="shared" si="55"/>
        <v>1.8980625869411213E-5</v>
      </c>
      <c r="AL103" s="4">
        <f t="shared" si="55"/>
        <v>2.9593322833797624E-7</v>
      </c>
      <c r="AM103" s="4">
        <f t="shared" si="55"/>
        <v>3.8449939175625056E-9</v>
      </c>
      <c r="AN103" s="4">
        <f t="shared" si="55"/>
        <v>4.2820404049041149E-11</v>
      </c>
      <c r="AO103" s="4">
        <f t="shared" si="55"/>
        <v>4.1726685256288589E-13</v>
      </c>
      <c r="AP103" s="4">
        <f t="shared" si="55"/>
        <v>3.6143021558307447E-15</v>
      </c>
      <c r="AQ103" s="4">
        <f t="shared" si="55"/>
        <v>2.8175881054002743E-17</v>
      </c>
      <c r="AR103" s="4">
        <f t="shared" si="55"/>
        <v>1.9968150289984033E-19</v>
      </c>
      <c r="AS103" s="4">
        <f t="shared" si="55"/>
        <v>1.2972078721465695E-21</v>
      </c>
      <c r="AT103" s="4">
        <f t="shared" si="55"/>
        <v>7.7789176922652142E-24</v>
      </c>
      <c r="AU103" s="4">
        <f t="shared" si="55"/>
        <v>4.3315572806229623E-26</v>
      </c>
      <c r="AV103" s="4">
        <f t="shared" si="55"/>
        <v>2.2511565217357256E-28</v>
      </c>
      <c r="AW103" s="4">
        <f t="shared" si="55"/>
        <v>1.0968280977064814E-30</v>
      </c>
      <c r="AX103" s="4">
        <f t="shared" si="53"/>
        <v>5.0297045148103369E-33</v>
      </c>
      <c r="AY103" s="4">
        <f t="shared" si="53"/>
        <v>2.1783254267593029E-35</v>
      </c>
      <c r="AZ103" s="4">
        <f t="shared" si="53"/>
        <v>8.9376207481930014E-38</v>
      </c>
      <c r="BA103" s="4">
        <f t="shared" si="53"/>
        <v>3.4837313524826993E-40</v>
      </c>
    </row>
    <row r="104" spans="1:53">
      <c r="A104" s="1">
        <f t="shared" si="42"/>
        <v>41720</v>
      </c>
      <c r="B104">
        <f t="shared" si="43"/>
        <v>3</v>
      </c>
      <c r="C104">
        <f t="shared" si="36"/>
        <v>5.7069967380518741E-9</v>
      </c>
      <c r="D104" s="3">
        <f t="shared" si="37"/>
        <v>16032428</v>
      </c>
      <c r="E104" s="2">
        <v>32064856</v>
      </c>
      <c r="F104" s="2">
        <v>96</v>
      </c>
      <c r="G104" s="3">
        <f t="shared" si="38"/>
        <v>8338073.5999999996</v>
      </c>
      <c r="H104" s="3">
        <f t="shared" si="39"/>
        <v>14623683.328</v>
      </c>
      <c r="I104" s="7">
        <f t="shared" si="40"/>
        <v>-1.4586285451972461</v>
      </c>
      <c r="J104" s="7">
        <f t="shared" si="41"/>
        <v>-1.463505189330883</v>
      </c>
      <c r="K104" s="4">
        <f t="shared" si="50"/>
        <v>0.95352908066140896</v>
      </c>
      <c r="L104" s="4">
        <f t="shared" si="54"/>
        <v>0.97639601506288121</v>
      </c>
      <c r="M104" s="4">
        <f t="shared" si="54"/>
        <v>2.3231073046560746E-2</v>
      </c>
      <c r="N104" s="4">
        <f t="shared" si="54"/>
        <v>3.6848620289569678E-4</v>
      </c>
      <c r="O104" s="4">
        <f t="shared" si="54"/>
        <v>4.3836351801665614E-6</v>
      </c>
      <c r="P104" s="4">
        <f t="shared" si="54"/>
        <v>4.1719347833692952E-8</v>
      </c>
      <c r="Q104" s="4">
        <f t="shared" si="54"/>
        <v>3.3087146918642527E-10</v>
      </c>
      <c r="R104" s="4">
        <f t="shared" si="54"/>
        <v>2.2492321738997017E-12</v>
      </c>
      <c r="S104" s="4">
        <f t="shared" si="54"/>
        <v>1.3378802894607176E-14</v>
      </c>
      <c r="T104" s="4">
        <f t="shared" si="54"/>
        <v>7.0737164838501644E-17</v>
      </c>
      <c r="U104" s="4">
        <f t="shared" si="54"/>
        <v>3.3660495156616084E-19</v>
      </c>
      <c r="V104" s="4">
        <f t="shared" si="54"/>
        <v>1.4561315577552072E-21</v>
      </c>
      <c r="W104" s="4">
        <f t="shared" si="54"/>
        <v>5.7742038906052644E-24</v>
      </c>
      <c r="X104" s="4">
        <f t="shared" si="54"/>
        <v>2.1135934652864109E-26</v>
      </c>
      <c r="Y104" s="4">
        <f t="shared" si="54"/>
        <v>7.1839957148532932E-29</v>
      </c>
      <c r="Z104" s="4">
        <f t="shared" si="54"/>
        <v>2.2790161155903903E-31</v>
      </c>
      <c r="AA104" s="4">
        <f t="shared" si="54"/>
        <v>6.7779748359590947E-34</v>
      </c>
      <c r="AB104" s="4">
        <f t="shared" si="51"/>
        <v>1.8972454381037506E-36</v>
      </c>
      <c r="AC104" s="4">
        <f t="shared" si="51"/>
        <v>5.0156063846475405E-39</v>
      </c>
      <c r="AD104" s="4">
        <f t="shared" si="51"/>
        <v>1.2561520976449938E-41</v>
      </c>
      <c r="AE104" s="4">
        <f t="shared" si="51"/>
        <v>2.9887154075818827E-44</v>
      </c>
      <c r="AF104" s="6"/>
      <c r="AG104" s="4">
        <f t="shared" si="52"/>
        <v>0.91993035635600451</v>
      </c>
      <c r="AH104" s="4">
        <f t="shared" si="55"/>
        <v>0.95885170656186947</v>
      </c>
      <c r="AI104" s="4">
        <f t="shared" si="55"/>
        <v>4.0011590116934816E-2</v>
      </c>
      <c r="AJ104" s="4">
        <f t="shared" si="55"/>
        <v>1.1130864298443111E-3</v>
      </c>
      <c r="AK104" s="4">
        <f t="shared" si="55"/>
        <v>2.3223795504497112E-5</v>
      </c>
      <c r="AL104" s="4">
        <f t="shared" si="55"/>
        <v>3.8763900181842592E-7</v>
      </c>
      <c r="AM104" s="4">
        <f t="shared" si="55"/>
        <v>5.3918829872252504E-9</v>
      </c>
      <c r="AN104" s="4">
        <f t="shared" si="55"/>
        <v>6.4284553463801056E-11</v>
      </c>
      <c r="AO104" s="4">
        <f t="shared" si="55"/>
        <v>6.706266806208786E-13</v>
      </c>
      <c r="AP104" s="4">
        <f t="shared" si="55"/>
        <v>6.2187410301133194E-15</v>
      </c>
      <c r="AQ104" s="4">
        <f t="shared" si="55"/>
        <v>5.1899908884259153E-17</v>
      </c>
      <c r="AR104" s="4">
        <f t="shared" si="55"/>
        <v>3.9376580988404355E-19</v>
      </c>
      <c r="AS104" s="4">
        <f t="shared" si="55"/>
        <v>2.7385509329490032E-21</v>
      </c>
      <c r="AT104" s="4">
        <f t="shared" si="55"/>
        <v>1.7580916242233193E-23</v>
      </c>
      <c r="AU104" s="4">
        <f t="shared" si="55"/>
        <v>1.0480390726242561E-25</v>
      </c>
      <c r="AV104" s="4">
        <f t="shared" si="55"/>
        <v>5.8310959850043028E-28</v>
      </c>
      <c r="AW104" s="4">
        <f t="shared" si="55"/>
        <v>3.0415443483969034E-30</v>
      </c>
      <c r="AX104" s="4">
        <f t="shared" si="53"/>
        <v>1.493169628641977E-32</v>
      </c>
      <c r="AY104" s="4">
        <f t="shared" si="53"/>
        <v>6.9230987881390144E-35</v>
      </c>
      <c r="AZ104" s="4">
        <f t="shared" si="53"/>
        <v>3.0409605368544602E-37</v>
      </c>
      <c r="BA104" s="4">
        <f t="shared" si="53"/>
        <v>1.2689503075816856E-39</v>
      </c>
    </row>
    <row r="105" spans="1:53">
      <c r="A105" s="1">
        <f t="shared" si="42"/>
        <v>41724</v>
      </c>
      <c r="B105">
        <f t="shared" si="43"/>
        <v>4</v>
      </c>
      <c r="C105">
        <f t="shared" si="36"/>
        <v>5.7069967380518741E-9</v>
      </c>
      <c r="D105" s="3">
        <f t="shared" si="37"/>
        <v>12123832</v>
      </c>
      <c r="E105" s="2">
        <v>24247664</v>
      </c>
      <c r="F105" s="2">
        <v>40</v>
      </c>
      <c r="G105" s="3">
        <f t="shared" si="38"/>
        <v>12566880</v>
      </c>
      <c r="H105" s="3">
        <f t="shared" si="39"/>
        <v>11712260.800000001</v>
      </c>
      <c r="I105" s="7">
        <f t="shared" si="40"/>
        <v>-1.7757965406063383</v>
      </c>
      <c r="J105" s="7">
        <f t="shared" si="41"/>
        <v>-1.7755203903906029</v>
      </c>
      <c r="K105" s="4">
        <f t="shared" si="50"/>
        <v>0.93079227828450484</v>
      </c>
      <c r="L105" s="4">
        <f t="shared" si="54"/>
        <v>0.96456903061884769</v>
      </c>
      <c r="M105" s="4">
        <f t="shared" si="54"/>
        <v>3.4589029645943133E-2</v>
      </c>
      <c r="N105" s="4">
        <f t="shared" si="54"/>
        <v>8.2689839618676608E-4</v>
      </c>
      <c r="O105" s="4">
        <f t="shared" si="54"/>
        <v>1.4826107660554173E-5</v>
      </c>
      <c r="P105" s="4">
        <f t="shared" si="54"/>
        <v>2.1266308110840829E-7</v>
      </c>
      <c r="Q105" s="4">
        <f t="shared" si="54"/>
        <v>2.542001329859814E-9</v>
      </c>
      <c r="R105" s="4">
        <f t="shared" si="54"/>
        <v>2.6044295900778435E-11</v>
      </c>
      <c r="S105" s="4">
        <f t="shared" si="54"/>
        <v>2.3348419457766845E-13</v>
      </c>
      <c r="T105" s="4">
        <f t="shared" si="54"/>
        <v>1.860586201542059E-15</v>
      </c>
      <c r="U105" s="4">
        <f t="shared" si="54"/>
        <v>1.334395533601551E-17</v>
      </c>
      <c r="V105" s="4">
        <f t="shared" si="54"/>
        <v>8.7001480644261722E-20</v>
      </c>
      <c r="W105" s="4">
        <f t="shared" si="54"/>
        <v>5.1997218500251735E-22</v>
      </c>
      <c r="X105" s="4">
        <f t="shared" si="54"/>
        <v>2.868609552490623E-24</v>
      </c>
      <c r="Y105" s="4">
        <f t="shared" si="54"/>
        <v>1.469528625256681E-26</v>
      </c>
      <c r="Z105" s="4">
        <f t="shared" si="54"/>
        <v>7.0262144701770978E-29</v>
      </c>
      <c r="AA105" s="4">
        <f t="shared" si="54"/>
        <v>3.1494592681825164E-31</v>
      </c>
      <c r="AB105" s="4">
        <f t="shared" si="51"/>
        <v>1.3286837285927827E-33</v>
      </c>
      <c r="AC105" s="4">
        <f t="shared" si="51"/>
        <v>5.2939961217553917E-36</v>
      </c>
      <c r="AD105" s="4">
        <f t="shared" si="51"/>
        <v>1.9983174953705515E-38</v>
      </c>
      <c r="AE105" s="4">
        <f t="shared" si="51"/>
        <v>7.1658701339527806E-41</v>
      </c>
      <c r="AF105" s="6"/>
      <c r="AG105" s="4">
        <f t="shared" si="52"/>
        <v>0.9353431330421329</v>
      </c>
      <c r="AH105" s="4">
        <f t="shared" si="55"/>
        <v>0.96695137931917197</v>
      </c>
      <c r="AI105" s="4">
        <f t="shared" si="55"/>
        <v>3.2316397096560139E-2</v>
      </c>
      <c r="AJ105" s="4">
        <f t="shared" si="55"/>
        <v>7.2002891732479376E-4</v>
      </c>
      <c r="AK105" s="4">
        <f t="shared" si="55"/>
        <v>1.2032009539227621E-5</v>
      </c>
      <c r="AL105" s="4">
        <f t="shared" si="55"/>
        <v>1.6084825229458887E-7</v>
      </c>
      <c r="AM105" s="4">
        <f t="shared" si="55"/>
        <v>1.7918978242226629E-9</v>
      </c>
      <c r="AN105" s="4">
        <f t="shared" si="55"/>
        <v>1.7110524054283438E-11</v>
      </c>
      <c r="AO105" s="4">
        <f t="shared" si="55"/>
        <v>1.42962257055326E-13</v>
      </c>
      <c r="AP105" s="4">
        <f t="shared" si="55"/>
        <v>1.061761372772547E-15</v>
      </c>
      <c r="AQ105" s="4">
        <f t="shared" si="55"/>
        <v>7.0970018640686448E-18</v>
      </c>
      <c r="AR105" s="4">
        <f t="shared" si="55"/>
        <v>4.3125107914412942E-20</v>
      </c>
      <c r="AS105" s="4">
        <f t="shared" si="55"/>
        <v>2.4021320204503172E-22</v>
      </c>
      <c r="AT105" s="4">
        <f t="shared" si="55"/>
        <v>1.2350979664077719E-24</v>
      </c>
      <c r="AU105" s="4">
        <f t="shared" si="55"/>
        <v>5.8968654761980735E-27</v>
      </c>
      <c r="AV105" s="4">
        <f t="shared" si="55"/>
        <v>2.6277120568389184E-29</v>
      </c>
      <c r="AW105" s="4">
        <f t="shared" si="55"/>
        <v>1.0977553602393415E-31</v>
      </c>
      <c r="AX105" s="4">
        <f t="shared" si="53"/>
        <v>4.3162280546401674E-34</v>
      </c>
      <c r="AY105" s="4">
        <f t="shared" si="53"/>
        <v>1.602800906107085E-36</v>
      </c>
      <c r="AZ105" s="4">
        <f t="shared" si="53"/>
        <v>5.6386305808055328E-39</v>
      </c>
      <c r="BA105" s="4">
        <f t="shared" si="53"/>
        <v>1.8844788764150276E-41</v>
      </c>
    </row>
    <row r="106" spans="1:53">
      <c r="A106" s="1">
        <f t="shared" si="42"/>
        <v>41727</v>
      </c>
      <c r="B106">
        <f t="shared" si="43"/>
        <v>3</v>
      </c>
      <c r="C106">
        <f t="shared" si="36"/>
        <v>5.7069967380518741E-9</v>
      </c>
      <c r="D106" s="3">
        <f t="shared" si="37"/>
        <v>13786836</v>
      </c>
      <c r="E106" s="2">
        <v>27573672</v>
      </c>
      <c r="F106" s="2">
        <v>50</v>
      </c>
      <c r="G106" s="3">
        <f t="shared" si="38"/>
        <v>11283150</v>
      </c>
      <c r="H106" s="3">
        <f t="shared" si="39"/>
        <v>12156357.5</v>
      </c>
      <c r="I106" s="7">
        <f t="shared" si="40"/>
        <v>-1.7192270923995994</v>
      </c>
      <c r="J106" s="7">
        <f t="shared" si="41"/>
        <v>-1.7195798870161125</v>
      </c>
      <c r="K106" s="4">
        <f t="shared" si="50"/>
        <v>0.93763652935508079</v>
      </c>
      <c r="L106" s="4">
        <f t="shared" si="54"/>
        <v>0.96814906580690685</v>
      </c>
      <c r="M106" s="4">
        <f t="shared" si="54"/>
        <v>3.1170960523653646E-2</v>
      </c>
      <c r="N106" s="4">
        <f t="shared" si="54"/>
        <v>6.6906273573626033E-4</v>
      </c>
      <c r="O106" s="4">
        <f t="shared" si="54"/>
        <v>1.0770719697683907E-5</v>
      </c>
      <c r="P106" s="4">
        <f t="shared" si="54"/>
        <v>1.3871152742871197E-7</v>
      </c>
      <c r="Q106" s="4">
        <f t="shared" si="54"/>
        <v>1.4886722735642617E-9</v>
      </c>
      <c r="R106" s="4">
        <f t="shared" si="54"/>
        <v>1.369426782586175E-11</v>
      </c>
      <c r="S106" s="4">
        <f t="shared" si="54"/>
        <v>1.1022663499985657E-13</v>
      </c>
      <c r="T106" s="4">
        <f t="shared" si="54"/>
        <v>7.8864530220944652E-16</v>
      </c>
      <c r="U106" s="4">
        <f t="shared" si="54"/>
        <v>5.078311805647498E-18</v>
      </c>
      <c r="V106" s="4">
        <f t="shared" si="54"/>
        <v>2.9727903414631721E-20</v>
      </c>
      <c r="W106" s="4">
        <f t="shared" si="54"/>
        <v>1.5952200531392598E-22</v>
      </c>
      <c r="X106" s="4">
        <f t="shared" si="54"/>
        <v>7.9015951607521128E-25</v>
      </c>
      <c r="Y106" s="4">
        <f t="shared" si="54"/>
        <v>3.6343288974223483E-27</v>
      </c>
      <c r="Z106" s="4">
        <f t="shared" si="54"/>
        <v>1.5601645940612794E-29</v>
      </c>
      <c r="AA106" s="4">
        <f t="shared" si="54"/>
        <v>6.2789618804138486E-32</v>
      </c>
      <c r="AB106" s="4">
        <f t="shared" si="51"/>
        <v>2.3783529115914718E-34</v>
      </c>
      <c r="AC106" s="4">
        <f t="shared" si="51"/>
        <v>8.5082673284515579E-37</v>
      </c>
      <c r="AD106" s="4">
        <f t="shared" si="51"/>
        <v>2.8835323076067034E-39</v>
      </c>
      <c r="AE106" s="4">
        <f t="shared" si="51"/>
        <v>9.2839348313297677E-42</v>
      </c>
      <c r="AF106" s="6"/>
      <c r="AG106" s="4">
        <f t="shared" si="52"/>
        <v>0.93297554470293154</v>
      </c>
      <c r="AH106" s="4">
        <f t="shared" si="55"/>
        <v>0.96571291474692955</v>
      </c>
      <c r="AI106" s="4">
        <f t="shared" si="55"/>
        <v>3.3498786927789841E-2</v>
      </c>
      <c r="AJ106" s="4">
        <f t="shared" si="55"/>
        <v>7.7467372631216907E-4</v>
      </c>
      <c r="AK106" s="4">
        <f t="shared" si="55"/>
        <v>1.3435993984616881E-5</v>
      </c>
      <c r="AL106" s="4">
        <f t="shared" si="55"/>
        <v>1.8642782205997162E-7</v>
      </c>
      <c r="AM106" s="4">
        <f t="shared" si="55"/>
        <v>2.1556108923283639E-9</v>
      </c>
      <c r="AN106" s="4">
        <f t="shared" si="55"/>
        <v>2.1364030412288163E-11</v>
      </c>
      <c r="AO106" s="4">
        <f t="shared" si="55"/>
        <v>1.8526953987551044E-13</v>
      </c>
      <c r="AP106" s="4">
        <f t="shared" si="55"/>
        <v>1.4281449882365222E-15</v>
      </c>
      <c r="AQ106" s="4">
        <f t="shared" si="55"/>
        <v>9.9079327714291939E-18</v>
      </c>
      <c r="AR106" s="4">
        <f t="shared" si="55"/>
        <v>6.2488641200725642E-20</v>
      </c>
      <c r="AS106" s="4">
        <f t="shared" si="55"/>
        <v>3.6126884830366463E-22</v>
      </c>
      <c r="AT106" s="4">
        <f t="shared" si="55"/>
        <v>1.9279590536836512E-24</v>
      </c>
      <c r="AU106" s="4">
        <f t="shared" si="55"/>
        <v>9.5538931180148451E-27</v>
      </c>
      <c r="AV106" s="4">
        <f t="shared" si="55"/>
        <v>4.4187526506665448E-29</v>
      </c>
      <c r="AW106" s="4">
        <f t="shared" si="55"/>
        <v>1.9159767980573049E-31</v>
      </c>
      <c r="AX106" s="4">
        <f t="shared" si="53"/>
        <v>7.8190110173458167E-34</v>
      </c>
      <c r="AY106" s="4">
        <f t="shared" si="53"/>
        <v>3.0136289909274746E-36</v>
      </c>
      <c r="AZ106" s="4">
        <f t="shared" si="53"/>
        <v>1.1003899456611327E-38</v>
      </c>
      <c r="BA106" s="4">
        <f t="shared" si="53"/>
        <v>3.8170426410244804E-41</v>
      </c>
    </row>
    <row r="107" spans="1:53">
      <c r="A107" s="1">
        <f t="shared" si="42"/>
        <v>41731</v>
      </c>
      <c r="B107">
        <f t="shared" si="43"/>
        <v>4</v>
      </c>
      <c r="C107">
        <f t="shared" si="36"/>
        <v>5.7069967380518741E-9</v>
      </c>
      <c r="D107" s="3">
        <f t="shared" si="37"/>
        <v>13226508</v>
      </c>
      <c r="E107" s="2">
        <v>26453016</v>
      </c>
      <c r="F107" s="2">
        <v>60</v>
      </c>
      <c r="G107" s="3">
        <f t="shared" si="38"/>
        <v>10229240</v>
      </c>
      <c r="H107" s="3">
        <f t="shared" si="39"/>
        <v>12623456.800000001</v>
      </c>
      <c r="I107" s="7">
        <f t="shared" si="40"/>
        <v>-1.6625612182744247</v>
      </c>
      <c r="J107" s="7">
        <f t="shared" si="41"/>
        <v>-1.6637222243011942</v>
      </c>
      <c r="K107" s="4">
        <f t="shared" si="50"/>
        <v>0.9432930892651874</v>
      </c>
      <c r="L107" s="4">
        <f t="shared" si="54"/>
        <v>0.97109486847167426</v>
      </c>
      <c r="M107" s="4">
        <f t="shared" si="54"/>
        <v>2.8345401704260819E-2</v>
      </c>
      <c r="N107" s="4">
        <f t="shared" si="54"/>
        <v>5.5158477667227037E-4</v>
      </c>
      <c r="O107" s="4">
        <f t="shared" si="54"/>
        <v>8.0501347084835621E-6</v>
      </c>
      <c r="P107" s="4">
        <f t="shared" si="54"/>
        <v>9.3990501885074773E-8</v>
      </c>
      <c r="Q107" s="4">
        <f t="shared" si="54"/>
        <v>9.1449956024486459E-10</v>
      </c>
      <c r="R107" s="4">
        <f t="shared" si="54"/>
        <v>7.6266918813973902E-12</v>
      </c>
      <c r="S107" s="4">
        <f t="shared" si="54"/>
        <v>5.5654067709902619E-14</v>
      </c>
      <c r="T107" s="4">
        <f t="shared" si="54"/>
        <v>3.6099821789977728E-16</v>
      </c>
      <c r="U107" s="4">
        <f t="shared" si="54"/>
        <v>2.1074421934359978E-18</v>
      </c>
      <c r="V107" s="4">
        <f t="shared" si="54"/>
        <v>1.1184422285150869E-20</v>
      </c>
      <c r="W107" s="4">
        <f t="shared" si="54"/>
        <v>5.4410515194963008E-23</v>
      </c>
      <c r="X107" s="4">
        <f t="shared" si="54"/>
        <v>2.4433741300473893E-25</v>
      </c>
      <c r="Y107" s="4">
        <f t="shared" si="54"/>
        <v>1.0188549945161787E-27</v>
      </c>
      <c r="Z107" s="4">
        <f t="shared" si="54"/>
        <v>3.9652586419914971E-30</v>
      </c>
      <c r="AA107" s="4">
        <f t="shared" si="54"/>
        <v>1.4467779988402288E-32</v>
      </c>
      <c r="AB107" s="4">
        <f t="shared" si="51"/>
        <v>4.9682482719184212E-35</v>
      </c>
      <c r="AC107" s="4">
        <f t="shared" si="51"/>
        <v>1.6113172568013923E-37</v>
      </c>
      <c r="AD107" s="4">
        <f t="shared" si="51"/>
        <v>4.9508262862666355E-40</v>
      </c>
      <c r="AE107" s="4">
        <f t="shared" si="51"/>
        <v>1.4450999327615731E-42</v>
      </c>
      <c r="AF107" s="6"/>
      <c r="AG107" s="4">
        <f t="shared" si="52"/>
        <v>0.93049179347219468</v>
      </c>
      <c r="AH107" s="4">
        <f t="shared" si="55"/>
        <v>0.96441145855050237</v>
      </c>
      <c r="AI107" s="4">
        <f t="shared" si="55"/>
        <v>3.4739073306928867E-2</v>
      </c>
      <c r="AJ107" s="4">
        <f t="shared" si="55"/>
        <v>8.3422423622514356E-4</v>
      </c>
      <c r="AK107" s="4">
        <f t="shared" si="55"/>
        <v>1.5024796754653809E-5</v>
      </c>
      <c r="AL107" s="4">
        <f t="shared" si="55"/>
        <v>2.1648328095304617E-7</v>
      </c>
      <c r="AM107" s="4">
        <f t="shared" si="55"/>
        <v>2.5993145412069166E-9</v>
      </c>
      <c r="AN107" s="4">
        <f t="shared" si="55"/>
        <v>2.6751398283466072E-11</v>
      </c>
      <c r="AO107" s="4">
        <f t="shared" si="55"/>
        <v>2.4090297146573403E-13</v>
      </c>
      <c r="AP107" s="4">
        <f t="shared" si="55"/>
        <v>1.9283473691517205E-15</v>
      </c>
      <c r="AQ107" s="4">
        <f t="shared" si="55"/>
        <v>1.3892194575373137E-17</v>
      </c>
      <c r="AR107" s="4">
        <f t="shared" si="55"/>
        <v>9.0983727554354583E-20</v>
      </c>
      <c r="AS107" s="4">
        <f t="shared" si="55"/>
        <v>5.4622050394951431E-22</v>
      </c>
      <c r="AT107" s="4">
        <f t="shared" si="55"/>
        <v>3.0269840382321585E-24</v>
      </c>
      <c r="AU107" s="4">
        <f t="shared" si="55"/>
        <v>1.5576416285448218E-26</v>
      </c>
      <c r="AV107" s="4">
        <f t="shared" si="55"/>
        <v>7.4810352663051159E-29</v>
      </c>
      <c r="AW107" s="4">
        <f t="shared" si="55"/>
        <v>3.3684266969251944E-31</v>
      </c>
      <c r="AX107" s="4">
        <f t="shared" si="53"/>
        <v>1.4274586160975852E-33</v>
      </c>
      <c r="AY107" s="4">
        <f t="shared" si="53"/>
        <v>5.7131593015652286E-36</v>
      </c>
      <c r="AZ107" s="4">
        <f t="shared" si="53"/>
        <v>2.1662471830532614E-38</v>
      </c>
      <c r="BA107" s="4">
        <f t="shared" si="53"/>
        <v>7.8030296841332048E-41</v>
      </c>
    </row>
    <row r="108" spans="1:53">
      <c r="A108" s="1">
        <f t="shared" si="42"/>
        <v>41734</v>
      </c>
      <c r="B108">
        <f t="shared" si="43"/>
        <v>3</v>
      </c>
      <c r="C108">
        <f t="shared" si="36"/>
        <v>5.7069967380518741E-9</v>
      </c>
      <c r="D108" s="3">
        <f t="shared" si="37"/>
        <v>14941886</v>
      </c>
      <c r="E108" s="2">
        <v>29883772</v>
      </c>
      <c r="F108" s="2">
        <v>70</v>
      </c>
      <c r="G108" s="3">
        <f t="shared" si="38"/>
        <v>9405150</v>
      </c>
      <c r="H108" s="3">
        <f t="shared" si="39"/>
        <v>13121853.699999999</v>
      </c>
      <c r="I108" s="7">
        <f t="shared" si="40"/>
        <v>-1.605854698420029</v>
      </c>
      <c r="J108" s="7">
        <f t="shared" si="41"/>
        <v>-1.6079576184152089</v>
      </c>
      <c r="K108" s="4">
        <f t="shared" si="50"/>
        <v>0.94773991984302752</v>
      </c>
      <c r="L108" s="4">
        <f t="shared" si="54"/>
        <v>0.97340249622628994</v>
      </c>
      <c r="M108" s="4">
        <f t="shared" si="54"/>
        <v>2.6123764916670504E-2</v>
      </c>
      <c r="N108" s="4">
        <f t="shared" si="54"/>
        <v>4.673989937398441E-4</v>
      </c>
      <c r="O108" s="4">
        <f t="shared" si="54"/>
        <v>6.2719270217550127E-6</v>
      </c>
      <c r="P108" s="4">
        <f t="shared" si="54"/>
        <v>6.7329309494596596E-8</v>
      </c>
      <c r="Q108" s="4">
        <f t="shared" si="54"/>
        <v>6.0231826402791355E-10</v>
      </c>
      <c r="R108" s="4">
        <f t="shared" si="54"/>
        <v>4.6185012822782242E-12</v>
      </c>
      <c r="S108" s="4">
        <f t="shared" si="54"/>
        <v>3.0987326738724286E-14</v>
      </c>
      <c r="T108" s="4">
        <f t="shared" si="54"/>
        <v>1.8480536965574552E-16</v>
      </c>
      <c r="U108" s="4">
        <f t="shared" si="54"/>
        <v>9.9194484181309929E-19</v>
      </c>
      <c r="V108" s="4">
        <f t="shared" si="54"/>
        <v>4.8402492869990806E-21</v>
      </c>
      <c r="W108" s="4">
        <f t="shared" si="54"/>
        <v>2.1650071195106798E-23</v>
      </c>
      <c r="X108" s="4">
        <f t="shared" si="54"/>
        <v>8.9389966722139955E-26</v>
      </c>
      <c r="Y108" s="4">
        <f t="shared" si="54"/>
        <v>3.4271529962959134E-28</v>
      </c>
      <c r="Z108" s="4">
        <f t="shared" si="54"/>
        <v>1.2263514261270533E-30</v>
      </c>
      <c r="AA108" s="4">
        <f t="shared" si="54"/>
        <v>4.1140315538964552E-33</v>
      </c>
      <c r="AB108" s="4">
        <f t="shared" si="51"/>
        <v>1.2989466413310666E-35</v>
      </c>
      <c r="AC108" s="4">
        <f t="shared" si="51"/>
        <v>3.8733913145631649E-38</v>
      </c>
      <c r="AD108" s="4">
        <f t="shared" si="51"/>
        <v>1.094234227774364E-40</v>
      </c>
      <c r="AE108" s="4">
        <f t="shared" si="51"/>
        <v>2.9366539671630704E-43</v>
      </c>
      <c r="AF108" s="6"/>
      <c r="AG108" s="4">
        <f t="shared" si="52"/>
        <v>0.92784890950772603</v>
      </c>
      <c r="AH108" s="4">
        <f t="shared" si="55"/>
        <v>0.96302410356523294</v>
      </c>
      <c r="AI108" s="4">
        <f t="shared" si="55"/>
        <v>3.6058688219215096E-2</v>
      </c>
      <c r="AJ108" s="4">
        <f t="shared" si="55"/>
        <v>9.0010131777465148E-4</v>
      </c>
      <c r="AK108" s="4">
        <f t="shared" si="55"/>
        <v>1.6851326834005591E-5</v>
      </c>
      <c r="AL108" s="4">
        <f t="shared" si="55"/>
        <v>2.5238687140487474E-7</v>
      </c>
      <c r="AM108" s="4">
        <f t="shared" si="55"/>
        <v>3.1500550189399551E-9</v>
      </c>
      <c r="AN108" s="4">
        <f t="shared" si="55"/>
        <v>3.3699440899396211E-11</v>
      </c>
      <c r="AO108" s="4">
        <f t="shared" si="55"/>
        <v>3.1545344307079884E-13</v>
      </c>
      <c r="AP108" s="4">
        <f t="shared" si="55"/>
        <v>2.6247944115074684E-15</v>
      </c>
      <c r="AQ108" s="4">
        <f t="shared" si="55"/>
        <v>1.9656119773216459E-17</v>
      </c>
      <c r="AR108" s="4">
        <f t="shared" si="55"/>
        <v>1.3381585357379887E-19</v>
      </c>
      <c r="AS108" s="4">
        <f t="shared" si="55"/>
        <v>8.3508129022921436E-22</v>
      </c>
      <c r="AT108" s="4">
        <f t="shared" si="55"/>
        <v>4.8104731955022479E-24</v>
      </c>
      <c r="AU108" s="4">
        <f t="shared" si="55"/>
        <v>2.5731323690487481E-26</v>
      </c>
      <c r="AV108" s="4">
        <f t="shared" si="55"/>
        <v>1.284615626637445E-28</v>
      </c>
      <c r="AW108" s="4">
        <f t="shared" si="55"/>
        <v>6.0125059135918134E-31</v>
      </c>
      <c r="AX108" s="4">
        <f t="shared" si="53"/>
        <v>2.6485541745055053E-33</v>
      </c>
      <c r="AY108" s="4">
        <f t="shared" si="53"/>
        <v>1.1018908780917018E-35</v>
      </c>
      <c r="AZ108" s="4">
        <f t="shared" si="53"/>
        <v>4.3429735670446412E-38</v>
      </c>
      <c r="BA108" s="4">
        <f t="shared" si="53"/>
        <v>1.6261453311366383E-40</v>
      </c>
    </row>
    <row r="109" spans="1:53">
      <c r="A109" s="1">
        <f t="shared" si="42"/>
        <v>41738</v>
      </c>
      <c r="B109">
        <f t="shared" si="43"/>
        <v>4</v>
      </c>
      <c r="C109">
        <f t="shared" si="36"/>
        <v>5.7069967380518741E-9</v>
      </c>
      <c r="D109" s="3">
        <f t="shared" si="37"/>
        <v>14001977</v>
      </c>
      <c r="E109" s="2">
        <v>28003954</v>
      </c>
      <c r="F109" s="2">
        <v>80</v>
      </c>
      <c r="G109" s="3">
        <f t="shared" si="38"/>
        <v>8810880</v>
      </c>
      <c r="H109" s="3">
        <f t="shared" si="39"/>
        <v>13659843.199999999</v>
      </c>
      <c r="I109" s="7">
        <f t="shared" si="40"/>
        <v>-1.549163400574215</v>
      </c>
      <c r="J109" s="7">
        <f t="shared" si="41"/>
        <v>-1.5522989483237362</v>
      </c>
      <c r="K109" s="4">
        <f t="shared" si="50"/>
        <v>0.95095963363979907</v>
      </c>
      <c r="L109" s="4">
        <f t="shared" si="54"/>
        <v>0.97506886602401566</v>
      </c>
      <c r="M109" s="4">
        <f t="shared" si="54"/>
        <v>2.4515014692477174E-2</v>
      </c>
      <c r="N109" s="4">
        <f t="shared" si="54"/>
        <v>4.1090149157938937E-4</v>
      </c>
      <c r="O109" s="4">
        <f t="shared" si="54"/>
        <v>5.1654063459922722E-6</v>
      </c>
      <c r="P109" s="4">
        <f t="shared" si="54"/>
        <v>5.1947087538523226E-8</v>
      </c>
      <c r="Q109" s="4">
        <f t="shared" si="54"/>
        <v>4.3534806633355604E-10</v>
      </c>
      <c r="R109" s="4">
        <f t="shared" si="54"/>
        <v>3.1272686936485461E-12</v>
      </c>
      <c r="S109" s="4">
        <f t="shared" si="54"/>
        <v>1.9656300297448595E-14</v>
      </c>
      <c r="T109" s="4">
        <f t="shared" si="54"/>
        <v>1.0982109960445597E-16</v>
      </c>
      <c r="U109" s="4">
        <f t="shared" si="54"/>
        <v>5.5222015996324288E-19</v>
      </c>
      <c r="V109" s="4">
        <f t="shared" si="54"/>
        <v>2.5243292091148791E-21</v>
      </c>
      <c r="W109" s="4">
        <f t="shared" si="54"/>
        <v>1.0577696880457382E-23</v>
      </c>
      <c r="X109" s="4">
        <f t="shared" si="54"/>
        <v>4.0914202178606053E-26</v>
      </c>
      <c r="Y109" s="4">
        <f t="shared" si="54"/>
        <v>1.4695092483558468E-28</v>
      </c>
      <c r="Z109" s="4">
        <f t="shared" si="54"/>
        <v>4.9261460964593548E-31</v>
      </c>
      <c r="AA109" s="4">
        <f t="shared" si="54"/>
        <v>1.5481515748758916E-33</v>
      </c>
      <c r="AB109" s="4">
        <f t="shared" si="51"/>
        <v>4.5792112819268488E-36</v>
      </c>
      <c r="AC109" s="4">
        <f t="shared" si="51"/>
        <v>1.2792170881689907E-38</v>
      </c>
      <c r="AD109" s="4">
        <f t="shared" si="51"/>
        <v>3.3854521294793069E-41</v>
      </c>
      <c r="AE109" s="4">
        <f t="shared" si="51"/>
        <v>8.5116284639053476E-44</v>
      </c>
      <c r="AF109" s="6"/>
      <c r="AG109" s="4">
        <f t="shared" si="52"/>
        <v>0.92500449717959687</v>
      </c>
      <c r="AH109" s="4">
        <f t="shared" si="55"/>
        <v>0.96152804861462116</v>
      </c>
      <c r="AI109" s="4">
        <f t="shared" si="55"/>
        <v>3.7478764400968687E-2</v>
      </c>
      <c r="AJ109" s="4">
        <f t="shared" si="55"/>
        <v>9.739065370763957E-4</v>
      </c>
      <c r="AK109" s="4">
        <f t="shared" si="55"/>
        <v>1.8980625869411213E-5</v>
      </c>
      <c r="AL109" s="4">
        <f t="shared" si="55"/>
        <v>2.9593322833797624E-7</v>
      </c>
      <c r="AM109" s="4">
        <f t="shared" si="55"/>
        <v>3.8449939175625056E-9</v>
      </c>
      <c r="AN109" s="4">
        <f t="shared" si="55"/>
        <v>4.2820404049041149E-11</v>
      </c>
      <c r="AO109" s="4">
        <f t="shared" si="55"/>
        <v>4.1726685256288589E-13</v>
      </c>
      <c r="AP109" s="4">
        <f t="shared" si="55"/>
        <v>3.6143021558307447E-15</v>
      </c>
      <c r="AQ109" s="4">
        <f t="shared" si="55"/>
        <v>2.8175881054002743E-17</v>
      </c>
      <c r="AR109" s="4">
        <f t="shared" si="55"/>
        <v>1.9968150289984033E-19</v>
      </c>
      <c r="AS109" s="4">
        <f t="shared" si="55"/>
        <v>1.2972078721465695E-21</v>
      </c>
      <c r="AT109" s="4">
        <f t="shared" si="55"/>
        <v>7.7789176922652142E-24</v>
      </c>
      <c r="AU109" s="4">
        <f t="shared" si="55"/>
        <v>4.3315572806229623E-26</v>
      </c>
      <c r="AV109" s="4">
        <f t="shared" si="55"/>
        <v>2.2511565217357256E-28</v>
      </c>
      <c r="AW109" s="4">
        <f t="shared" si="55"/>
        <v>1.0968280977064814E-30</v>
      </c>
      <c r="AX109" s="4">
        <f t="shared" si="53"/>
        <v>5.0297045148103369E-33</v>
      </c>
      <c r="AY109" s="4">
        <f t="shared" si="53"/>
        <v>2.1783254267593029E-35</v>
      </c>
      <c r="AZ109" s="4">
        <f t="shared" si="53"/>
        <v>8.9376207481930014E-38</v>
      </c>
      <c r="BA109" s="4">
        <f t="shared" si="53"/>
        <v>3.4837313524826993E-40</v>
      </c>
    </row>
    <row r="110" spans="1:53">
      <c r="A110" s="1">
        <f t="shared" si="42"/>
        <v>41741</v>
      </c>
      <c r="B110">
        <f t="shared" si="43"/>
        <v>3</v>
      </c>
      <c r="C110">
        <f t="shared" si="36"/>
        <v>5.7069967380518741E-9</v>
      </c>
      <c r="D110" s="3">
        <f t="shared" si="37"/>
        <v>15993806</v>
      </c>
      <c r="E110" s="2">
        <v>31987612</v>
      </c>
      <c r="F110" s="2">
        <v>94</v>
      </c>
      <c r="G110" s="3">
        <f t="shared" si="38"/>
        <v>8364999.5999999996</v>
      </c>
      <c r="H110" s="3">
        <f t="shared" si="39"/>
        <v>14495337.748</v>
      </c>
      <c r="I110" s="7">
        <f t="shared" si="40"/>
        <v>-1.4699276149986313</v>
      </c>
      <c r="J110" s="7">
        <f t="shared" si="41"/>
        <v>-1.4745848646519999</v>
      </c>
      <c r="K110" s="4">
        <f t="shared" si="50"/>
        <v>0.95338256635219054</v>
      </c>
      <c r="L110" s="4">
        <f t="shared" si="54"/>
        <v>0.97632040235397788</v>
      </c>
      <c r="M110" s="4">
        <f t="shared" si="54"/>
        <v>2.3304287933904547E-2</v>
      </c>
      <c r="N110" s="4">
        <f t="shared" si="54"/>
        <v>3.7084121829460647E-4</v>
      </c>
      <c r="O110" s="4">
        <f t="shared" si="54"/>
        <v>4.4258977082657117E-6</v>
      </c>
      <c r="P110" s="4">
        <f t="shared" si="54"/>
        <v>4.225758565325183E-8</v>
      </c>
      <c r="Q110" s="4">
        <f t="shared" si="54"/>
        <v>3.3622243619142002E-10</v>
      </c>
      <c r="R110" s="4">
        <f t="shared" si="54"/>
        <v>2.292988408457863E-12</v>
      </c>
      <c r="S110" s="4">
        <f t="shared" si="54"/>
        <v>1.3683116639362172E-14</v>
      </c>
      <c r="T110" s="4">
        <f t="shared" si="54"/>
        <v>7.2579776153346424E-17</v>
      </c>
      <c r="U110" s="4">
        <f t="shared" si="54"/>
        <v>3.4648838228949321E-19</v>
      </c>
      <c r="V110" s="4">
        <f t="shared" si="54"/>
        <v>1.503726984321818E-21</v>
      </c>
      <c r="W110" s="4">
        <f t="shared" si="54"/>
        <v>5.9821968005865447E-24</v>
      </c>
      <c r="X110" s="4">
        <f t="shared" si="54"/>
        <v>2.1967985896734416E-26</v>
      </c>
      <c r="Y110" s="4">
        <f t="shared" si="54"/>
        <v>7.49091813091852E-29</v>
      </c>
      <c r="Z110" s="4">
        <f t="shared" si="54"/>
        <v>2.3840567268996557E-31</v>
      </c>
      <c r="AA110" s="4">
        <f t="shared" si="54"/>
        <v>7.1132708195879388E-34</v>
      </c>
      <c r="AB110" s="4">
        <f t="shared" si="51"/>
        <v>1.9975290859297508E-36</v>
      </c>
      <c r="AC110" s="4">
        <f t="shared" si="51"/>
        <v>5.2977717632497139E-39</v>
      </c>
      <c r="AD110" s="4">
        <f t="shared" si="51"/>
        <v>1.3311047369346384E-41</v>
      </c>
      <c r="AE110" s="4">
        <f t="shared" si="51"/>
        <v>3.1772747178472222E-44</v>
      </c>
      <c r="AF110" s="6"/>
      <c r="AG110" s="4">
        <f t="shared" si="52"/>
        <v>0.92060442477048565</v>
      </c>
      <c r="AH110" s="4">
        <f t="shared" si="55"/>
        <v>0.95920780037654485</v>
      </c>
      <c r="AI110" s="4">
        <f t="shared" si="55"/>
        <v>3.9675153863854333E-2</v>
      </c>
      <c r="AJ110" s="4">
        <f t="shared" si="55"/>
        <v>1.0940401199877681E-3</v>
      </c>
      <c r="AK110" s="4">
        <f t="shared" si="55"/>
        <v>2.2626069183192205E-5</v>
      </c>
      <c r="AL110" s="4">
        <f t="shared" si="55"/>
        <v>3.7434749385301678E-7</v>
      </c>
      <c r="AM110" s="4">
        <f t="shared" si="55"/>
        <v>5.1613043989124627E-9</v>
      </c>
      <c r="AN110" s="4">
        <f t="shared" si="55"/>
        <v>6.0995415904569697E-11</v>
      </c>
      <c r="AO110" s="4">
        <f t="shared" si="55"/>
        <v>6.3072920913253847E-13</v>
      </c>
      <c r="AP110" s="4">
        <f t="shared" si="55"/>
        <v>5.7974383361779233E-15</v>
      </c>
      <c r="AQ110" s="4">
        <f t="shared" si="55"/>
        <v>4.7959186939164226E-17</v>
      </c>
      <c r="AR110" s="4">
        <f t="shared" si="55"/>
        <v>3.6067394531741772E-19</v>
      </c>
      <c r="AS110" s="4">
        <f t="shared" si="55"/>
        <v>2.486389358234914E-21</v>
      </c>
      <c r="AT110" s="4">
        <f t="shared" si="55"/>
        <v>1.58219996277207E-23</v>
      </c>
      <c r="AU110" s="4">
        <f t="shared" si="55"/>
        <v>9.3490802624666575E-26</v>
      </c>
      <c r="AV110" s="4">
        <f t="shared" si="55"/>
        <v>5.1560029028365192E-28</v>
      </c>
      <c r="AW110" s="4">
        <f t="shared" si="55"/>
        <v>2.6658067578973474E-30</v>
      </c>
      <c r="AX110" s="4">
        <f t="shared" si="53"/>
        <v>1.2972246938720741E-32</v>
      </c>
      <c r="AY110" s="4">
        <f t="shared" si="53"/>
        <v>5.9618100704289129E-35</v>
      </c>
      <c r="AZ110" s="4">
        <f t="shared" si="53"/>
        <v>2.5957325283537152E-37</v>
      </c>
      <c r="BA110" s="4">
        <f t="shared" si="53"/>
        <v>1.0736564019338041E-39</v>
      </c>
    </row>
    <row r="111" spans="1:53">
      <c r="A111" s="1">
        <f t="shared" si="42"/>
        <v>41745</v>
      </c>
      <c r="B111">
        <f t="shared" si="43"/>
        <v>4</v>
      </c>
      <c r="C111">
        <f t="shared" si="36"/>
        <v>5.7069967380518741E-9</v>
      </c>
      <c r="D111" s="3">
        <f t="shared" si="37"/>
        <v>16547603</v>
      </c>
      <c r="E111" s="2">
        <v>33095206</v>
      </c>
      <c r="F111" s="2">
        <v>110</v>
      </c>
      <c r="G111" s="3">
        <f t="shared" si="38"/>
        <v>8406989.9999999981</v>
      </c>
      <c r="H111" s="3">
        <f t="shared" si="39"/>
        <v>15594317.300000001</v>
      </c>
      <c r="I111" s="7">
        <f t="shared" si="40"/>
        <v>-1.3797399338044136</v>
      </c>
      <c r="J111" s="7">
        <f t="shared" si="41"/>
        <v>-1.3861271344874702</v>
      </c>
      <c r="K111" s="4">
        <f t="shared" si="50"/>
        <v>0.95315412818299483</v>
      </c>
      <c r="L111" s="4">
        <f t="shared" si="54"/>
        <v>0.97620249526737357</v>
      </c>
      <c r="M111" s="4">
        <f t="shared" si="54"/>
        <v>2.341844056804859E-2</v>
      </c>
      <c r="N111" s="4">
        <f t="shared" si="54"/>
        <v>3.7452836958435157E-4</v>
      </c>
      <c r="O111" s="4">
        <f t="shared" si="54"/>
        <v>4.4923406363504495E-6</v>
      </c>
      <c r="P111" s="4">
        <f t="shared" si="54"/>
        <v>4.3107275456615327E-8</v>
      </c>
      <c r="Q111" s="4">
        <f t="shared" si="54"/>
        <v>3.4470467377692563E-10</v>
      </c>
      <c r="R111" s="4">
        <f t="shared" si="54"/>
        <v>2.36263660298096E-12</v>
      </c>
      <c r="S111" s="4">
        <f t="shared" si="54"/>
        <v>1.4169505213054804E-14</v>
      </c>
      <c r="T111" s="4">
        <f t="shared" si="54"/>
        <v>7.5537023659659436E-17</v>
      </c>
      <c r="U111" s="4">
        <f t="shared" si="54"/>
        <v>3.6241612257992084E-19</v>
      </c>
      <c r="V111" s="4">
        <f t="shared" si="54"/>
        <v>1.5807471731800602E-21</v>
      </c>
      <c r="W111" s="4">
        <f t="shared" si="54"/>
        <v>6.3201692057613348E-24</v>
      </c>
      <c r="X111" s="4">
        <f t="shared" si="54"/>
        <v>2.3325600829291898E-26</v>
      </c>
      <c r="Y111" s="4">
        <f t="shared" si="54"/>
        <v>7.9937808523429848E-29</v>
      </c>
      <c r="Z111" s="4">
        <f t="shared" si="54"/>
        <v>2.556868316915393E-31</v>
      </c>
      <c r="AA111" s="4">
        <f t="shared" si="54"/>
        <v>7.6671808995573554E-34</v>
      </c>
      <c r="AB111" s="4">
        <f t="shared" si="51"/>
        <v>2.1638844607685009E-36</v>
      </c>
      <c r="AC111" s="4">
        <f t="shared" si="51"/>
        <v>5.7677813822332816E-39</v>
      </c>
      <c r="AD111" s="4">
        <f t="shared" si="51"/>
        <v>1.456472758151329E-41</v>
      </c>
      <c r="AE111" s="4">
        <f t="shared" si="51"/>
        <v>3.4939725991892107E-44</v>
      </c>
      <c r="AF111" s="6"/>
      <c r="AG111" s="4">
        <f t="shared" si="52"/>
        <v>0.9148485774701598</v>
      </c>
      <c r="AH111" s="4">
        <f t="shared" si="55"/>
        <v>0.95616159199219786</v>
      </c>
      <c r="AI111" s="4">
        <f t="shared" si="55"/>
        <v>4.2547618460800844E-2</v>
      </c>
      <c r="AJ111" s="4">
        <f t="shared" si="55"/>
        <v>1.2621992877632699E-3</v>
      </c>
      <c r="AK111" s="4">
        <f t="shared" si="55"/>
        <v>2.8082892724110472E-5</v>
      </c>
      <c r="AL111" s="4">
        <f t="shared" si="55"/>
        <v>4.9985692169331085E-7</v>
      </c>
      <c r="AM111" s="4">
        <f t="shared" si="55"/>
        <v>7.4142684360969358E-9</v>
      </c>
      <c r="AN111" s="4">
        <f t="shared" si="55"/>
        <v>9.4263613443378558E-11</v>
      </c>
      <c r="AO111" s="4">
        <f t="shared" si="55"/>
        <v>1.0486435425712687E-12</v>
      </c>
      <c r="AP111" s="4">
        <f t="shared" si="55"/>
        <v>1.0369531606953356E-14</v>
      </c>
      <c r="AQ111" s="4">
        <f t="shared" si="55"/>
        <v>9.2285373473810022E-17</v>
      </c>
      <c r="AR111" s="4">
        <f t="shared" si="55"/>
        <v>7.4664454339351111E-19</v>
      </c>
      <c r="AS111" s="4">
        <f t="shared" si="55"/>
        <v>5.537405506333769E-21</v>
      </c>
      <c r="AT111" s="4">
        <f t="shared" si="55"/>
        <v>3.7908502323363657E-23</v>
      </c>
      <c r="AU111" s="4">
        <f t="shared" si="55"/>
        <v>2.4098067368315337E-25</v>
      </c>
      <c r="AV111" s="4">
        <f t="shared" si="55"/>
        <v>1.4297646337547679E-27</v>
      </c>
      <c r="AW111" s="4">
        <f t="shared" si="55"/>
        <v>7.9527647342156747E-30</v>
      </c>
      <c r="AX111" s="4">
        <f t="shared" si="53"/>
        <v>4.1633483783524224E-32</v>
      </c>
      <c r="AY111" s="4">
        <f t="shared" si="53"/>
        <v>2.058466291521189E-34</v>
      </c>
      <c r="AZ111" s="4">
        <f t="shared" si="53"/>
        <v>9.6419226340356292E-37</v>
      </c>
      <c r="BA111" s="4">
        <f t="shared" si="53"/>
        <v>4.2904920608597724E-39</v>
      </c>
    </row>
    <row r="112" spans="1:53">
      <c r="A112" s="1">
        <f t="shared" si="42"/>
        <v>41748</v>
      </c>
      <c r="B112">
        <f t="shared" si="43"/>
        <v>3</v>
      </c>
      <c r="C112">
        <f t="shared" si="36"/>
        <v>5.7069967380518741E-9</v>
      </c>
      <c r="D112" s="3">
        <f t="shared" si="37"/>
        <v>18696234</v>
      </c>
      <c r="E112" s="2">
        <v>37392468</v>
      </c>
      <c r="F112" s="2">
        <v>128</v>
      </c>
      <c r="G112" s="3">
        <f t="shared" si="38"/>
        <v>9157478.3999999985</v>
      </c>
      <c r="H112" s="3">
        <f t="shared" si="39"/>
        <v>17055045.631999999</v>
      </c>
      <c r="I112" s="7">
        <f t="shared" si="40"/>
        <v>-1.2790205798469731</v>
      </c>
      <c r="J112" s="7">
        <f t="shared" si="41"/>
        <v>-1.2871813269935348</v>
      </c>
      <c r="K112" s="4">
        <f t="shared" si="50"/>
        <v>0.94908046261862433</v>
      </c>
      <c r="L112" s="4">
        <f t="shared" si="54"/>
        <v>0.97409675089036596</v>
      </c>
      <c r="M112" s="4">
        <f t="shared" si="54"/>
        <v>2.5453972023963017E-2</v>
      </c>
      <c r="N112" s="4">
        <f t="shared" si="54"/>
        <v>4.4342249744222945E-4</v>
      </c>
      <c r="O112" s="4">
        <f t="shared" si="54"/>
        <v>5.7935011944726677E-6</v>
      </c>
      <c r="P112" s="4">
        <f t="shared" si="54"/>
        <v>6.0555614780380235E-8</v>
      </c>
      <c r="Q112" s="4">
        <f t="shared" si="54"/>
        <v>5.2745624765617867E-10</v>
      </c>
      <c r="R112" s="4">
        <f t="shared" si="54"/>
        <v>3.9379629616256204E-12</v>
      </c>
      <c r="S112" s="4">
        <f t="shared" si="54"/>
        <v>2.5725558906140139E-14</v>
      </c>
      <c r="T112" s="4">
        <f t="shared" si="54"/>
        <v>1.4938446664217171E-16</v>
      </c>
      <c r="U112" s="4">
        <f t="shared" si="54"/>
        <v>7.8070781150559081E-19</v>
      </c>
      <c r="V112" s="4">
        <f t="shared" si="54"/>
        <v>3.709188256973057E-21</v>
      </c>
      <c r="W112" s="4">
        <f t="shared" si="54"/>
        <v>1.6154020111164704E-23</v>
      </c>
      <c r="X112" s="4">
        <f t="shared" si="54"/>
        <v>6.4941184932030523E-26</v>
      </c>
      <c r="Y112" s="4">
        <f t="shared" si="54"/>
        <v>2.4242369542254354E-28</v>
      </c>
      <c r="Z112" s="4">
        <f t="shared" si="54"/>
        <v>8.446302958046219E-31</v>
      </c>
      <c r="AA112" s="4">
        <f t="shared" si="54"/>
        <v>2.75885878793163E-33</v>
      </c>
      <c r="AB112" s="4">
        <f t="shared" si="51"/>
        <v>8.4813171266506198E-36</v>
      </c>
      <c r="AC112" s="4">
        <f t="shared" si="51"/>
        <v>2.4624844786074998E-38</v>
      </c>
      <c r="AD112" s="4">
        <f t="shared" si="51"/>
        <v>6.7733350339870622E-41</v>
      </c>
      <c r="AE112" s="4">
        <f t="shared" si="51"/>
        <v>1.7699262564990738E-43</v>
      </c>
      <c r="AF112" s="6"/>
      <c r="AG112" s="4">
        <f t="shared" si="52"/>
        <v>0.90725376185540918</v>
      </c>
      <c r="AH112" s="4">
        <f t="shared" si="55"/>
        <v>0.95212281233667373</v>
      </c>
      <c r="AI112" s="4">
        <f t="shared" si="55"/>
        <v>4.6336523422224427E-2</v>
      </c>
      <c r="AJ112" s="4">
        <f t="shared" si="55"/>
        <v>1.5033587748330174E-3</v>
      </c>
      <c r="AK112" s="4">
        <f t="shared" si="55"/>
        <v>3.658163107246869E-5</v>
      </c>
      <c r="AL112" s="4">
        <f t="shared" si="55"/>
        <v>7.1212044702041083E-7</v>
      </c>
      <c r="AM112" s="4">
        <f t="shared" si="55"/>
        <v>1.1552143486209725E-8</v>
      </c>
      <c r="AN112" s="4">
        <f t="shared" si="55"/>
        <v>1.606293411975117E-10</v>
      </c>
      <c r="AO112" s="4">
        <f t="shared" si="55"/>
        <v>1.954317897804544E-12</v>
      </c>
      <c r="AP112" s="4">
        <f t="shared" si="55"/>
        <v>2.11355226926636E-14</v>
      </c>
      <c r="AQ112" s="4">
        <f t="shared" si="55"/>
        <v>2.0571845779106993E-16</v>
      </c>
      <c r="AR112" s="4">
        <f t="shared" si="55"/>
        <v>1.820290977763667E-18</v>
      </c>
      <c r="AS112" s="4">
        <f t="shared" si="55"/>
        <v>1.4764535446198232E-20</v>
      </c>
      <c r="AT112" s="4">
        <f t="shared" si="55"/>
        <v>1.1054436908418056E-22</v>
      </c>
      <c r="AU112" s="4">
        <f t="shared" si="55"/>
        <v>7.6854403307529695E-25</v>
      </c>
      <c r="AV112" s="4">
        <f t="shared" si="55"/>
        <v>4.9869801085363993E-27</v>
      </c>
      <c r="AW112" s="4">
        <f t="shared" si="55"/>
        <v>3.0337358784606243E-29</v>
      </c>
      <c r="AX112" s="4">
        <f t="shared" si="53"/>
        <v>1.7369564728322328E-31</v>
      </c>
      <c r="AY112" s="4">
        <f t="shared" si="53"/>
        <v>9.3923981395716429E-34</v>
      </c>
      <c r="AZ112" s="4">
        <f t="shared" si="53"/>
        <v>4.8115270418526952E-36</v>
      </c>
      <c r="BA112" s="4">
        <f t="shared" si="53"/>
        <v>2.3416012858896466E-38</v>
      </c>
    </row>
    <row r="113" spans="1:53">
      <c r="A113" s="1">
        <f t="shared" si="42"/>
        <v>41752</v>
      </c>
      <c r="B113">
        <f t="shared" si="43"/>
        <v>4</v>
      </c>
      <c r="C113">
        <f t="shared" si="36"/>
        <v>5.7069967380518741E-9</v>
      </c>
      <c r="D113" s="3">
        <f t="shared" si="37"/>
        <v>18373551</v>
      </c>
      <c r="E113" s="2">
        <v>36747102</v>
      </c>
      <c r="F113" s="2">
        <v>150</v>
      </c>
      <c r="G113" s="3">
        <f t="shared" si="38"/>
        <v>11085949.999999996</v>
      </c>
      <c r="H113" s="3">
        <f t="shared" si="39"/>
        <v>19231142.5</v>
      </c>
      <c r="I113" s="7">
        <f t="shared" si="40"/>
        <v>-1.1574421710016412</v>
      </c>
      <c r="J113" s="7">
        <f t="shared" si="41"/>
        <v>-1.1672916812973482</v>
      </c>
      <c r="K113" s="4">
        <f t="shared" si="50"/>
        <v>0.93869236340378337</v>
      </c>
      <c r="L113" s="4">
        <f t="shared" si="54"/>
        <v>0.9686998074813854</v>
      </c>
      <c r="M113" s="4">
        <f t="shared" si="54"/>
        <v>3.0643592730895064E-2</v>
      </c>
      <c r="N113" s="4">
        <f t="shared" si="54"/>
        <v>6.4624746386872638E-4</v>
      </c>
      <c r="O113" s="4">
        <f t="shared" si="54"/>
        <v>1.02216085729194E-5</v>
      </c>
      <c r="P113" s="4">
        <f t="shared" si="54"/>
        <v>1.2933902659250233E-7</v>
      </c>
      <c r="Q113" s="4">
        <f t="shared" si="54"/>
        <v>1.3638249931967266E-9</v>
      </c>
      <c r="R113" s="4">
        <f t="shared" si="54"/>
        <v>1.232653102220304E-11</v>
      </c>
      <c r="S113" s="4">
        <f t="shared" si="54"/>
        <v>9.7483500325677393E-14</v>
      </c>
      <c r="T113" s="4">
        <f t="shared" si="54"/>
        <v>6.8528116477030525E-16</v>
      </c>
      <c r="U113" s="4">
        <f t="shared" si="54"/>
        <v>4.3355973859499354E-18</v>
      </c>
      <c r="V113" s="4">
        <f t="shared" si="54"/>
        <v>2.4936550219100321E-20</v>
      </c>
      <c r="W113" s="4">
        <f t="shared" si="54"/>
        <v>1.3147258380667747E-22</v>
      </c>
      <c r="X113" s="4">
        <f t="shared" si="54"/>
        <v>6.3984072493203768E-25</v>
      </c>
      <c r="Y113" s="4">
        <f t="shared" si="54"/>
        <v>2.8915042635183989E-27</v>
      </c>
      <c r="Z113" s="4">
        <f t="shared" si="54"/>
        <v>1.2195862872710666E-29</v>
      </c>
      <c r="AA113" s="4">
        <f t="shared" si="54"/>
        <v>4.8225025444474161E-32</v>
      </c>
      <c r="AB113" s="4">
        <f t="shared" si="51"/>
        <v>1.7947477617782104E-34</v>
      </c>
      <c r="AC113" s="4">
        <f t="shared" si="51"/>
        <v>6.3082769600236979E-37</v>
      </c>
      <c r="AD113" s="4">
        <f t="shared" si="51"/>
        <v>2.1005689880800108E-39</v>
      </c>
      <c r="AE113" s="4">
        <f t="shared" si="51"/>
        <v>6.6448734233558997E-42</v>
      </c>
      <c r="AF113" s="6"/>
      <c r="AG113" s="4">
        <f t="shared" si="52"/>
        <v>0.89605627149072642</v>
      </c>
      <c r="AH113" s="4">
        <f t="shared" si="55"/>
        <v>0.94612756172993295</v>
      </c>
      <c r="AI113" s="4">
        <f t="shared" si="55"/>
        <v>5.1919724263753186E-2</v>
      </c>
      <c r="AJ113" s="4">
        <f t="shared" si="55"/>
        <v>1.8994321248633208E-3</v>
      </c>
      <c r="AK113" s="4">
        <f t="shared" si="55"/>
        <v>5.2116641515140469E-5</v>
      </c>
      <c r="AL113" s="4">
        <f t="shared" si="55"/>
        <v>1.1439815705028418E-6</v>
      </c>
      <c r="AM113" s="4">
        <f t="shared" si="55"/>
        <v>2.092571789536076E-8</v>
      </c>
      <c r="AN113" s="4">
        <f t="shared" si="55"/>
        <v>3.2809143430578245E-10</v>
      </c>
      <c r="AO113" s="4">
        <f t="shared" si="55"/>
        <v>4.5010874264866729E-12</v>
      </c>
      <c r="AP113" s="4">
        <f t="shared" si="55"/>
        <v>5.4889270622598131E-14</v>
      </c>
      <c r="AQ113" s="4">
        <f t="shared" si="55"/>
        <v>6.0242079937810879E-16</v>
      </c>
      <c r="AR113" s="4">
        <f t="shared" si="55"/>
        <v>6.0106265931711824E-18</v>
      </c>
      <c r="AS113" s="4">
        <f t="shared" si="55"/>
        <v>5.4973192079570269E-20</v>
      </c>
      <c r="AT113" s="4">
        <f t="shared" si="55"/>
        <v>4.6410904626922962E-22</v>
      </c>
      <c r="AU113" s="4">
        <f t="shared" si="55"/>
        <v>3.6383494224879782E-24</v>
      </c>
      <c r="AV113" s="4">
        <f t="shared" si="55"/>
        <v>2.6621071511050179E-26</v>
      </c>
      <c r="AW113" s="4">
        <f t="shared" si="55"/>
        <v>1.8260720622863474E-28</v>
      </c>
      <c r="AX113" s="4">
        <f t="shared" si="53"/>
        <v>1.1789118438878613E-30</v>
      </c>
      <c r="AY113" s="4">
        <f t="shared" si="53"/>
        <v>7.18821640466702E-33</v>
      </c>
      <c r="AZ113" s="4">
        <f t="shared" si="53"/>
        <v>4.1522150407516869E-35</v>
      </c>
      <c r="BA113" s="4">
        <f t="shared" si="53"/>
        <v>2.2785686300560012E-37</v>
      </c>
    </row>
    <row r="114" spans="1:53">
      <c r="A114" s="1">
        <f t="shared" si="42"/>
        <v>41755</v>
      </c>
      <c r="B114">
        <f t="shared" si="43"/>
        <v>3</v>
      </c>
      <c r="C114">
        <f t="shared" si="36"/>
        <v>5.7069967380518741E-9</v>
      </c>
      <c r="D114" s="3">
        <f t="shared" si="37"/>
        <v>13008494</v>
      </c>
      <c r="E114" s="2">
        <v>26016988</v>
      </c>
      <c r="F114" s="2">
        <v>40</v>
      </c>
      <c r="G114" s="3">
        <f t="shared" si="38"/>
        <v>12566880</v>
      </c>
      <c r="H114" s="3">
        <f t="shared" si="39"/>
        <v>11712260.800000001</v>
      </c>
      <c r="I114" s="7">
        <f t="shared" si="40"/>
        <v>-1.7757965406063383</v>
      </c>
      <c r="J114" s="7">
        <f t="shared" si="41"/>
        <v>-1.7755203903906029</v>
      </c>
      <c r="K114" s="4">
        <f t="shared" ref="K114:Z145" si="56">_xlfn.BINOM.DIST(K$4,$G114,$C114,FALSE)</f>
        <v>0.93079227828450484</v>
      </c>
      <c r="L114" s="4">
        <f t="shared" si="54"/>
        <v>0.96456903061884769</v>
      </c>
      <c r="M114" s="4">
        <f t="shared" si="54"/>
        <v>3.4589029645943133E-2</v>
      </c>
      <c r="N114" s="4">
        <f t="shared" si="54"/>
        <v>8.2689839618676608E-4</v>
      </c>
      <c r="O114" s="4">
        <f t="shared" si="54"/>
        <v>1.4826107660554173E-5</v>
      </c>
      <c r="P114" s="4">
        <f t="shared" si="54"/>
        <v>2.1266308110840829E-7</v>
      </c>
      <c r="Q114" s="4">
        <f t="shared" si="54"/>
        <v>2.542001329859814E-9</v>
      </c>
      <c r="R114" s="4">
        <f t="shared" si="54"/>
        <v>2.6044295900778435E-11</v>
      </c>
      <c r="S114" s="4">
        <f t="shared" si="54"/>
        <v>2.3348419457766845E-13</v>
      </c>
      <c r="T114" s="4">
        <f t="shared" si="54"/>
        <v>1.860586201542059E-15</v>
      </c>
      <c r="U114" s="4">
        <f t="shared" si="54"/>
        <v>1.334395533601551E-17</v>
      </c>
      <c r="V114" s="4">
        <f t="shared" si="54"/>
        <v>8.7001480644261722E-20</v>
      </c>
      <c r="W114" s="4">
        <f t="shared" si="54"/>
        <v>5.1997218500251735E-22</v>
      </c>
      <c r="X114" s="4">
        <f t="shared" si="54"/>
        <v>2.868609552490623E-24</v>
      </c>
      <c r="Y114" s="4">
        <f t="shared" si="54"/>
        <v>1.469528625256681E-26</v>
      </c>
      <c r="Z114" s="4">
        <f t="shared" si="54"/>
        <v>7.0262144701770978E-29</v>
      </c>
      <c r="AA114" s="4">
        <f t="shared" ref="AA114:AE177" si="57">_xlfn.BINOM.DIST(AA$4,$G114,$C114,FALSE)/(1-$K114)</f>
        <v>3.1494592681825164E-31</v>
      </c>
      <c r="AB114" s="4">
        <f t="shared" si="57"/>
        <v>1.3286837285927827E-33</v>
      </c>
      <c r="AC114" s="4">
        <f t="shared" si="57"/>
        <v>5.2939961217553917E-36</v>
      </c>
      <c r="AD114" s="4">
        <f t="shared" si="57"/>
        <v>1.9983174953705515E-38</v>
      </c>
      <c r="AE114" s="4">
        <f t="shared" si="57"/>
        <v>7.1658701339527806E-41</v>
      </c>
      <c r="AF114" s="6"/>
      <c r="AG114" s="4">
        <f t="shared" ref="AG114:AV145" si="58">_xlfn.BINOM.DIST(AG$4,$H114,$C114,FALSE)</f>
        <v>0.9353431330421329</v>
      </c>
      <c r="AH114" s="4">
        <f t="shared" si="55"/>
        <v>0.96695137931917197</v>
      </c>
      <c r="AI114" s="4">
        <f t="shared" si="55"/>
        <v>3.2316397096560139E-2</v>
      </c>
      <c r="AJ114" s="4">
        <f t="shared" si="55"/>
        <v>7.2002891732479376E-4</v>
      </c>
      <c r="AK114" s="4">
        <f t="shared" si="55"/>
        <v>1.2032009539227621E-5</v>
      </c>
      <c r="AL114" s="4">
        <f t="shared" si="55"/>
        <v>1.6084825229458887E-7</v>
      </c>
      <c r="AM114" s="4">
        <f t="shared" si="55"/>
        <v>1.7918978242226629E-9</v>
      </c>
      <c r="AN114" s="4">
        <f t="shared" si="55"/>
        <v>1.7110524054283438E-11</v>
      </c>
      <c r="AO114" s="4">
        <f t="shared" si="55"/>
        <v>1.42962257055326E-13</v>
      </c>
      <c r="AP114" s="4">
        <f t="shared" si="55"/>
        <v>1.061761372772547E-15</v>
      </c>
      <c r="AQ114" s="4">
        <f t="shared" si="55"/>
        <v>7.0970018640686448E-18</v>
      </c>
      <c r="AR114" s="4">
        <f t="shared" si="55"/>
        <v>4.3125107914412942E-20</v>
      </c>
      <c r="AS114" s="4">
        <f t="shared" si="55"/>
        <v>2.4021320204503172E-22</v>
      </c>
      <c r="AT114" s="4">
        <f t="shared" si="55"/>
        <v>1.2350979664077719E-24</v>
      </c>
      <c r="AU114" s="4">
        <f t="shared" si="55"/>
        <v>5.8968654761980735E-27</v>
      </c>
      <c r="AV114" s="4">
        <f t="shared" si="55"/>
        <v>2.6277120568389184E-29</v>
      </c>
      <c r="AW114" s="4">
        <f t="shared" ref="AW114:BA177" si="59">_xlfn.BINOM.DIST(AW$4,$H114,$C114,FALSE)/(1-$AG114)</f>
        <v>1.0977553602393415E-31</v>
      </c>
      <c r="AX114" s="4">
        <f t="shared" si="59"/>
        <v>4.3162280546401674E-34</v>
      </c>
      <c r="AY114" s="4">
        <f t="shared" si="59"/>
        <v>1.602800906107085E-36</v>
      </c>
      <c r="AZ114" s="4">
        <f t="shared" si="59"/>
        <v>5.6386305808055328E-39</v>
      </c>
      <c r="BA114" s="4">
        <f t="shared" si="59"/>
        <v>1.8844788764150276E-41</v>
      </c>
    </row>
    <row r="115" spans="1:53">
      <c r="A115" s="1">
        <f t="shared" si="42"/>
        <v>41759</v>
      </c>
      <c r="B115">
        <f t="shared" si="43"/>
        <v>4</v>
      </c>
      <c r="C115">
        <f t="shared" si="36"/>
        <v>5.7069967380518741E-9</v>
      </c>
      <c r="D115" s="3">
        <f t="shared" si="37"/>
        <v>11555819</v>
      </c>
      <c r="E115" s="2">
        <v>23111638</v>
      </c>
      <c r="F115" s="2">
        <v>50</v>
      </c>
      <c r="G115" s="3">
        <f t="shared" si="38"/>
        <v>11283150</v>
      </c>
      <c r="H115" s="3">
        <f t="shared" si="39"/>
        <v>12156357.5</v>
      </c>
      <c r="I115" s="7">
        <f t="shared" si="40"/>
        <v>-1.7192270923995994</v>
      </c>
      <c r="J115" s="7">
        <f t="shared" si="41"/>
        <v>-1.7195798870161125</v>
      </c>
      <c r="K115" s="4">
        <f t="shared" si="56"/>
        <v>0.93763652935508079</v>
      </c>
      <c r="L115" s="4">
        <f t="shared" ref="L115:AA146" si="60">_xlfn.BINOM.DIST(L$4,$G115,$C115,FALSE)/(1-$K115)</f>
        <v>0.96814906580690685</v>
      </c>
      <c r="M115" s="4">
        <f t="shared" si="60"/>
        <v>3.1170960523653646E-2</v>
      </c>
      <c r="N115" s="4">
        <f t="shared" si="60"/>
        <v>6.6906273573626033E-4</v>
      </c>
      <c r="O115" s="4">
        <f t="shared" si="60"/>
        <v>1.0770719697683907E-5</v>
      </c>
      <c r="P115" s="4">
        <f t="shared" si="60"/>
        <v>1.3871152742871197E-7</v>
      </c>
      <c r="Q115" s="4">
        <f t="shared" si="60"/>
        <v>1.4886722735642617E-9</v>
      </c>
      <c r="R115" s="4">
        <f t="shared" si="60"/>
        <v>1.369426782586175E-11</v>
      </c>
      <c r="S115" s="4">
        <f t="shared" si="60"/>
        <v>1.1022663499985657E-13</v>
      </c>
      <c r="T115" s="4">
        <f t="shared" si="60"/>
        <v>7.8864530220944652E-16</v>
      </c>
      <c r="U115" s="4">
        <f t="shared" si="60"/>
        <v>5.078311805647498E-18</v>
      </c>
      <c r="V115" s="4">
        <f t="shared" si="60"/>
        <v>2.9727903414631721E-20</v>
      </c>
      <c r="W115" s="4">
        <f t="shared" si="60"/>
        <v>1.5952200531392598E-22</v>
      </c>
      <c r="X115" s="4">
        <f t="shared" si="60"/>
        <v>7.9015951607521128E-25</v>
      </c>
      <c r="Y115" s="4">
        <f t="shared" si="60"/>
        <v>3.6343288974223483E-27</v>
      </c>
      <c r="Z115" s="4">
        <f t="shared" si="60"/>
        <v>1.5601645940612794E-29</v>
      </c>
      <c r="AA115" s="4">
        <f t="shared" si="60"/>
        <v>6.2789618804138486E-32</v>
      </c>
      <c r="AB115" s="4">
        <f t="shared" si="57"/>
        <v>2.3783529115914718E-34</v>
      </c>
      <c r="AC115" s="4">
        <f t="shared" si="57"/>
        <v>8.5082673284515579E-37</v>
      </c>
      <c r="AD115" s="4">
        <f t="shared" si="57"/>
        <v>2.8835323076067034E-39</v>
      </c>
      <c r="AE115" s="4">
        <f t="shared" si="57"/>
        <v>9.2839348313297677E-42</v>
      </c>
      <c r="AF115" s="6"/>
      <c r="AG115" s="4">
        <f t="shared" si="58"/>
        <v>0.93297554470293154</v>
      </c>
      <c r="AH115" s="4">
        <f t="shared" ref="AH115:AW146" si="61">_xlfn.BINOM.DIST(AH$4,$H115,$C115,FALSE)/(1-$AG115)</f>
        <v>0.96571291474692955</v>
      </c>
      <c r="AI115" s="4">
        <f t="shared" si="61"/>
        <v>3.3498786927789841E-2</v>
      </c>
      <c r="AJ115" s="4">
        <f t="shared" si="61"/>
        <v>7.7467372631216907E-4</v>
      </c>
      <c r="AK115" s="4">
        <f t="shared" si="61"/>
        <v>1.3435993984616881E-5</v>
      </c>
      <c r="AL115" s="4">
        <f t="shared" si="61"/>
        <v>1.8642782205997162E-7</v>
      </c>
      <c r="AM115" s="4">
        <f t="shared" si="61"/>
        <v>2.1556108923283639E-9</v>
      </c>
      <c r="AN115" s="4">
        <f t="shared" si="61"/>
        <v>2.1364030412288163E-11</v>
      </c>
      <c r="AO115" s="4">
        <f t="shared" si="61"/>
        <v>1.8526953987551044E-13</v>
      </c>
      <c r="AP115" s="4">
        <f t="shared" si="61"/>
        <v>1.4281449882365222E-15</v>
      </c>
      <c r="AQ115" s="4">
        <f t="shared" si="61"/>
        <v>9.9079327714291939E-18</v>
      </c>
      <c r="AR115" s="4">
        <f t="shared" si="61"/>
        <v>6.2488641200725642E-20</v>
      </c>
      <c r="AS115" s="4">
        <f t="shared" si="61"/>
        <v>3.6126884830366463E-22</v>
      </c>
      <c r="AT115" s="4">
        <f t="shared" si="61"/>
        <v>1.9279590536836512E-24</v>
      </c>
      <c r="AU115" s="4">
        <f t="shared" si="61"/>
        <v>9.5538931180148451E-27</v>
      </c>
      <c r="AV115" s="4">
        <f t="shared" si="61"/>
        <v>4.4187526506665448E-29</v>
      </c>
      <c r="AW115" s="4">
        <f t="shared" si="61"/>
        <v>1.9159767980573049E-31</v>
      </c>
      <c r="AX115" s="4">
        <f t="shared" si="59"/>
        <v>7.8190110173458167E-34</v>
      </c>
      <c r="AY115" s="4">
        <f t="shared" si="59"/>
        <v>3.0136289909274746E-36</v>
      </c>
      <c r="AZ115" s="4">
        <f t="shared" si="59"/>
        <v>1.1003899456611327E-38</v>
      </c>
      <c r="BA115" s="4">
        <f t="shared" si="59"/>
        <v>3.8170426410244804E-41</v>
      </c>
    </row>
    <row r="116" spans="1:53">
      <c r="A116" s="1">
        <f t="shared" si="42"/>
        <v>41762</v>
      </c>
      <c r="B116">
        <f t="shared" si="43"/>
        <v>3</v>
      </c>
      <c r="C116">
        <f t="shared" si="36"/>
        <v>5.7069967380518741E-9</v>
      </c>
      <c r="D116" s="3">
        <f t="shared" si="37"/>
        <v>13471275</v>
      </c>
      <c r="E116" s="2">
        <v>26942550</v>
      </c>
      <c r="F116" s="2">
        <v>60</v>
      </c>
      <c r="G116" s="3">
        <f t="shared" si="38"/>
        <v>10229240</v>
      </c>
      <c r="H116" s="3">
        <f t="shared" si="39"/>
        <v>12623456.800000001</v>
      </c>
      <c r="I116" s="7">
        <f t="shared" si="40"/>
        <v>-1.6625612182744247</v>
      </c>
      <c r="J116" s="7">
        <f t="shared" si="41"/>
        <v>-1.6637222243011942</v>
      </c>
      <c r="K116" s="4">
        <f t="shared" si="56"/>
        <v>0.9432930892651874</v>
      </c>
      <c r="L116" s="4">
        <f t="shared" si="60"/>
        <v>0.97109486847167426</v>
      </c>
      <c r="M116" s="4">
        <f t="shared" si="60"/>
        <v>2.8345401704260819E-2</v>
      </c>
      <c r="N116" s="4">
        <f t="shared" si="60"/>
        <v>5.5158477667227037E-4</v>
      </c>
      <c r="O116" s="4">
        <f t="shared" si="60"/>
        <v>8.0501347084835621E-6</v>
      </c>
      <c r="P116" s="4">
        <f t="shared" si="60"/>
        <v>9.3990501885074773E-8</v>
      </c>
      <c r="Q116" s="4">
        <f t="shared" si="60"/>
        <v>9.1449956024486459E-10</v>
      </c>
      <c r="R116" s="4">
        <f t="shared" si="60"/>
        <v>7.6266918813973902E-12</v>
      </c>
      <c r="S116" s="4">
        <f t="shared" si="60"/>
        <v>5.5654067709902619E-14</v>
      </c>
      <c r="T116" s="4">
        <f t="shared" si="60"/>
        <v>3.6099821789977728E-16</v>
      </c>
      <c r="U116" s="4">
        <f t="shared" si="60"/>
        <v>2.1074421934359978E-18</v>
      </c>
      <c r="V116" s="4">
        <f t="shared" si="60"/>
        <v>1.1184422285150869E-20</v>
      </c>
      <c r="W116" s="4">
        <f t="shared" si="60"/>
        <v>5.4410515194963008E-23</v>
      </c>
      <c r="X116" s="4">
        <f t="shared" si="60"/>
        <v>2.4433741300473893E-25</v>
      </c>
      <c r="Y116" s="4">
        <f t="shared" si="60"/>
        <v>1.0188549945161787E-27</v>
      </c>
      <c r="Z116" s="4">
        <f t="shared" si="60"/>
        <v>3.9652586419914971E-30</v>
      </c>
      <c r="AA116" s="4">
        <f t="shared" si="60"/>
        <v>1.4467779988402288E-32</v>
      </c>
      <c r="AB116" s="4">
        <f t="shared" si="57"/>
        <v>4.9682482719184212E-35</v>
      </c>
      <c r="AC116" s="4">
        <f t="shared" si="57"/>
        <v>1.6113172568013923E-37</v>
      </c>
      <c r="AD116" s="4">
        <f t="shared" si="57"/>
        <v>4.9508262862666355E-40</v>
      </c>
      <c r="AE116" s="4">
        <f t="shared" si="57"/>
        <v>1.4450999327615731E-42</v>
      </c>
      <c r="AF116" s="6"/>
      <c r="AG116" s="4">
        <f t="shared" si="58"/>
        <v>0.93049179347219468</v>
      </c>
      <c r="AH116" s="4">
        <f t="shared" si="61"/>
        <v>0.96441145855050237</v>
      </c>
      <c r="AI116" s="4">
        <f t="shared" si="61"/>
        <v>3.4739073306928867E-2</v>
      </c>
      <c r="AJ116" s="4">
        <f t="shared" si="61"/>
        <v>8.3422423622514356E-4</v>
      </c>
      <c r="AK116" s="4">
        <f t="shared" si="61"/>
        <v>1.5024796754653809E-5</v>
      </c>
      <c r="AL116" s="4">
        <f t="shared" si="61"/>
        <v>2.1648328095304617E-7</v>
      </c>
      <c r="AM116" s="4">
        <f t="shared" si="61"/>
        <v>2.5993145412069166E-9</v>
      </c>
      <c r="AN116" s="4">
        <f t="shared" si="61"/>
        <v>2.6751398283466072E-11</v>
      </c>
      <c r="AO116" s="4">
        <f t="shared" si="61"/>
        <v>2.4090297146573403E-13</v>
      </c>
      <c r="AP116" s="4">
        <f t="shared" si="61"/>
        <v>1.9283473691517205E-15</v>
      </c>
      <c r="AQ116" s="4">
        <f t="shared" si="61"/>
        <v>1.3892194575373137E-17</v>
      </c>
      <c r="AR116" s="4">
        <f t="shared" si="61"/>
        <v>9.0983727554354583E-20</v>
      </c>
      <c r="AS116" s="4">
        <f t="shared" si="61"/>
        <v>5.4622050394951431E-22</v>
      </c>
      <c r="AT116" s="4">
        <f t="shared" si="61"/>
        <v>3.0269840382321585E-24</v>
      </c>
      <c r="AU116" s="4">
        <f t="shared" si="61"/>
        <v>1.5576416285448218E-26</v>
      </c>
      <c r="AV116" s="4">
        <f t="shared" si="61"/>
        <v>7.4810352663051159E-29</v>
      </c>
      <c r="AW116" s="4">
        <f t="shared" si="61"/>
        <v>3.3684266969251944E-31</v>
      </c>
      <c r="AX116" s="4">
        <f t="shared" si="59"/>
        <v>1.4274586160975852E-33</v>
      </c>
      <c r="AY116" s="4">
        <f t="shared" si="59"/>
        <v>5.7131593015652286E-36</v>
      </c>
      <c r="AZ116" s="4">
        <f t="shared" si="59"/>
        <v>2.1662471830532614E-38</v>
      </c>
      <c r="BA116" s="4">
        <f t="shared" si="59"/>
        <v>7.8030296841332048E-41</v>
      </c>
    </row>
    <row r="117" spans="1:53">
      <c r="A117" s="1">
        <f t="shared" si="42"/>
        <v>41766</v>
      </c>
      <c r="B117">
        <f t="shared" si="43"/>
        <v>4</v>
      </c>
      <c r="C117">
        <f t="shared" si="36"/>
        <v>5.7069967380518741E-9</v>
      </c>
      <c r="D117" s="3">
        <f t="shared" si="37"/>
        <v>12344242</v>
      </c>
      <c r="E117" s="2">
        <v>24688484</v>
      </c>
      <c r="F117" s="2">
        <v>70</v>
      </c>
      <c r="G117" s="3">
        <f t="shared" si="38"/>
        <v>9405150</v>
      </c>
      <c r="H117" s="3">
        <f t="shared" si="39"/>
        <v>13121853.699999999</v>
      </c>
      <c r="I117" s="7">
        <f t="shared" si="40"/>
        <v>-1.605854698420029</v>
      </c>
      <c r="J117" s="7">
        <f t="shared" si="41"/>
        <v>-1.6079576184152089</v>
      </c>
      <c r="K117" s="4">
        <f t="shared" si="56"/>
        <v>0.94773991984302752</v>
      </c>
      <c r="L117" s="4">
        <f t="shared" si="60"/>
        <v>0.97340249622628994</v>
      </c>
      <c r="M117" s="4">
        <f t="shared" si="60"/>
        <v>2.6123764916670504E-2</v>
      </c>
      <c r="N117" s="4">
        <f t="shared" si="60"/>
        <v>4.673989937398441E-4</v>
      </c>
      <c r="O117" s="4">
        <f t="shared" si="60"/>
        <v>6.2719270217550127E-6</v>
      </c>
      <c r="P117" s="4">
        <f t="shared" si="60"/>
        <v>6.7329309494596596E-8</v>
      </c>
      <c r="Q117" s="4">
        <f t="shared" si="60"/>
        <v>6.0231826402791355E-10</v>
      </c>
      <c r="R117" s="4">
        <f t="shared" si="60"/>
        <v>4.6185012822782242E-12</v>
      </c>
      <c r="S117" s="4">
        <f t="shared" si="60"/>
        <v>3.0987326738724286E-14</v>
      </c>
      <c r="T117" s="4">
        <f t="shared" si="60"/>
        <v>1.8480536965574552E-16</v>
      </c>
      <c r="U117" s="4">
        <f t="shared" si="60"/>
        <v>9.9194484181309929E-19</v>
      </c>
      <c r="V117" s="4">
        <f t="shared" si="60"/>
        <v>4.8402492869990806E-21</v>
      </c>
      <c r="W117" s="4">
        <f t="shared" si="60"/>
        <v>2.1650071195106798E-23</v>
      </c>
      <c r="X117" s="4">
        <f t="shared" si="60"/>
        <v>8.9389966722139955E-26</v>
      </c>
      <c r="Y117" s="4">
        <f t="shared" si="60"/>
        <v>3.4271529962959134E-28</v>
      </c>
      <c r="Z117" s="4">
        <f t="shared" si="60"/>
        <v>1.2263514261270533E-30</v>
      </c>
      <c r="AA117" s="4">
        <f t="shared" si="60"/>
        <v>4.1140315538964552E-33</v>
      </c>
      <c r="AB117" s="4">
        <f t="shared" si="57"/>
        <v>1.2989466413310666E-35</v>
      </c>
      <c r="AC117" s="4">
        <f t="shared" si="57"/>
        <v>3.8733913145631649E-38</v>
      </c>
      <c r="AD117" s="4">
        <f t="shared" si="57"/>
        <v>1.094234227774364E-40</v>
      </c>
      <c r="AE117" s="4">
        <f t="shared" si="57"/>
        <v>2.9366539671630704E-43</v>
      </c>
      <c r="AF117" s="6"/>
      <c r="AG117" s="4">
        <f t="shared" si="58"/>
        <v>0.92784890950772603</v>
      </c>
      <c r="AH117" s="4">
        <f t="shared" si="61"/>
        <v>0.96302410356523294</v>
      </c>
      <c r="AI117" s="4">
        <f t="shared" si="61"/>
        <v>3.6058688219215096E-2</v>
      </c>
      <c r="AJ117" s="4">
        <f t="shared" si="61"/>
        <v>9.0010131777465148E-4</v>
      </c>
      <c r="AK117" s="4">
        <f t="shared" si="61"/>
        <v>1.6851326834005591E-5</v>
      </c>
      <c r="AL117" s="4">
        <f t="shared" si="61"/>
        <v>2.5238687140487474E-7</v>
      </c>
      <c r="AM117" s="4">
        <f t="shared" si="61"/>
        <v>3.1500550189399551E-9</v>
      </c>
      <c r="AN117" s="4">
        <f t="shared" si="61"/>
        <v>3.3699440899396211E-11</v>
      </c>
      <c r="AO117" s="4">
        <f t="shared" si="61"/>
        <v>3.1545344307079884E-13</v>
      </c>
      <c r="AP117" s="4">
        <f t="shared" si="61"/>
        <v>2.6247944115074684E-15</v>
      </c>
      <c r="AQ117" s="4">
        <f t="shared" si="61"/>
        <v>1.9656119773216459E-17</v>
      </c>
      <c r="AR117" s="4">
        <f t="shared" si="61"/>
        <v>1.3381585357379887E-19</v>
      </c>
      <c r="AS117" s="4">
        <f t="shared" si="61"/>
        <v>8.3508129022921436E-22</v>
      </c>
      <c r="AT117" s="4">
        <f t="shared" si="61"/>
        <v>4.8104731955022479E-24</v>
      </c>
      <c r="AU117" s="4">
        <f t="shared" si="61"/>
        <v>2.5731323690487481E-26</v>
      </c>
      <c r="AV117" s="4">
        <f t="shared" si="61"/>
        <v>1.284615626637445E-28</v>
      </c>
      <c r="AW117" s="4">
        <f t="shared" si="61"/>
        <v>6.0125059135918134E-31</v>
      </c>
      <c r="AX117" s="4">
        <f t="shared" si="59"/>
        <v>2.6485541745055053E-33</v>
      </c>
      <c r="AY117" s="4">
        <f t="shared" si="59"/>
        <v>1.1018908780917018E-35</v>
      </c>
      <c r="AZ117" s="4">
        <f t="shared" si="59"/>
        <v>4.3429735670446412E-38</v>
      </c>
      <c r="BA117" s="4">
        <f t="shared" si="59"/>
        <v>1.6261453311366383E-40</v>
      </c>
    </row>
    <row r="118" spans="1:53">
      <c r="A118" s="1">
        <f t="shared" si="42"/>
        <v>41769</v>
      </c>
      <c r="B118">
        <f t="shared" si="43"/>
        <v>3</v>
      </c>
      <c r="C118">
        <f t="shared" si="36"/>
        <v>5.7069967380518741E-9</v>
      </c>
      <c r="D118" s="3">
        <f t="shared" si="37"/>
        <v>13815781</v>
      </c>
      <c r="E118" s="2">
        <v>27631562</v>
      </c>
      <c r="F118" s="2">
        <v>80</v>
      </c>
      <c r="G118" s="3">
        <f t="shared" si="38"/>
        <v>8810880</v>
      </c>
      <c r="H118" s="3">
        <f t="shared" si="39"/>
        <v>13659843.199999999</v>
      </c>
      <c r="I118" s="7">
        <f t="shared" si="40"/>
        <v>-1.549163400574215</v>
      </c>
      <c r="J118" s="7">
        <f t="shared" si="41"/>
        <v>-1.5522989483237362</v>
      </c>
      <c r="K118" s="4">
        <f t="shared" si="56"/>
        <v>0.95095963363979907</v>
      </c>
      <c r="L118" s="4">
        <f t="shared" si="60"/>
        <v>0.97506886602401566</v>
      </c>
      <c r="M118" s="4">
        <f t="shared" si="60"/>
        <v>2.4515014692477174E-2</v>
      </c>
      <c r="N118" s="4">
        <f t="shared" si="60"/>
        <v>4.1090149157938937E-4</v>
      </c>
      <c r="O118" s="4">
        <f t="shared" si="60"/>
        <v>5.1654063459922722E-6</v>
      </c>
      <c r="P118" s="4">
        <f t="shared" si="60"/>
        <v>5.1947087538523226E-8</v>
      </c>
      <c r="Q118" s="4">
        <f t="shared" si="60"/>
        <v>4.3534806633355604E-10</v>
      </c>
      <c r="R118" s="4">
        <f t="shared" si="60"/>
        <v>3.1272686936485461E-12</v>
      </c>
      <c r="S118" s="4">
        <f t="shared" si="60"/>
        <v>1.9656300297448595E-14</v>
      </c>
      <c r="T118" s="4">
        <f t="shared" si="60"/>
        <v>1.0982109960445597E-16</v>
      </c>
      <c r="U118" s="4">
        <f t="shared" si="60"/>
        <v>5.5222015996324288E-19</v>
      </c>
      <c r="V118" s="4">
        <f t="shared" si="60"/>
        <v>2.5243292091148791E-21</v>
      </c>
      <c r="W118" s="4">
        <f t="shared" si="60"/>
        <v>1.0577696880457382E-23</v>
      </c>
      <c r="X118" s="4">
        <f t="shared" si="60"/>
        <v>4.0914202178606053E-26</v>
      </c>
      <c r="Y118" s="4">
        <f t="shared" si="60"/>
        <v>1.4695092483558468E-28</v>
      </c>
      <c r="Z118" s="4">
        <f t="shared" si="60"/>
        <v>4.9261460964593548E-31</v>
      </c>
      <c r="AA118" s="4">
        <f t="shared" si="60"/>
        <v>1.5481515748758916E-33</v>
      </c>
      <c r="AB118" s="4">
        <f t="shared" si="57"/>
        <v>4.5792112819268488E-36</v>
      </c>
      <c r="AC118" s="4">
        <f t="shared" si="57"/>
        <v>1.2792170881689907E-38</v>
      </c>
      <c r="AD118" s="4">
        <f t="shared" si="57"/>
        <v>3.3854521294793069E-41</v>
      </c>
      <c r="AE118" s="4">
        <f t="shared" si="57"/>
        <v>8.5116284639053476E-44</v>
      </c>
      <c r="AF118" s="6"/>
      <c r="AG118" s="4">
        <f t="shared" si="58"/>
        <v>0.92500449717959687</v>
      </c>
      <c r="AH118" s="4">
        <f t="shared" si="61"/>
        <v>0.96152804861462116</v>
      </c>
      <c r="AI118" s="4">
        <f t="shared" si="61"/>
        <v>3.7478764400968687E-2</v>
      </c>
      <c r="AJ118" s="4">
        <f t="shared" si="61"/>
        <v>9.739065370763957E-4</v>
      </c>
      <c r="AK118" s="4">
        <f t="shared" si="61"/>
        <v>1.8980625869411213E-5</v>
      </c>
      <c r="AL118" s="4">
        <f t="shared" si="61"/>
        <v>2.9593322833797624E-7</v>
      </c>
      <c r="AM118" s="4">
        <f t="shared" si="61"/>
        <v>3.8449939175625056E-9</v>
      </c>
      <c r="AN118" s="4">
        <f t="shared" si="61"/>
        <v>4.2820404049041149E-11</v>
      </c>
      <c r="AO118" s="4">
        <f t="shared" si="61"/>
        <v>4.1726685256288589E-13</v>
      </c>
      <c r="AP118" s="4">
        <f t="shared" si="61"/>
        <v>3.6143021558307447E-15</v>
      </c>
      <c r="AQ118" s="4">
        <f t="shared" si="61"/>
        <v>2.8175881054002743E-17</v>
      </c>
      <c r="AR118" s="4">
        <f t="shared" si="61"/>
        <v>1.9968150289984033E-19</v>
      </c>
      <c r="AS118" s="4">
        <f t="shared" si="61"/>
        <v>1.2972078721465695E-21</v>
      </c>
      <c r="AT118" s="4">
        <f t="shared" si="61"/>
        <v>7.7789176922652142E-24</v>
      </c>
      <c r="AU118" s="4">
        <f t="shared" si="61"/>
        <v>4.3315572806229623E-26</v>
      </c>
      <c r="AV118" s="4">
        <f t="shared" si="61"/>
        <v>2.2511565217357256E-28</v>
      </c>
      <c r="AW118" s="4">
        <f t="shared" si="61"/>
        <v>1.0968280977064814E-30</v>
      </c>
      <c r="AX118" s="4">
        <f t="shared" si="59"/>
        <v>5.0297045148103369E-33</v>
      </c>
      <c r="AY118" s="4">
        <f t="shared" si="59"/>
        <v>2.1783254267593029E-35</v>
      </c>
      <c r="AZ118" s="4">
        <f t="shared" si="59"/>
        <v>8.9376207481930014E-38</v>
      </c>
      <c r="BA118" s="4">
        <f t="shared" si="59"/>
        <v>3.4837313524826993E-40</v>
      </c>
    </row>
    <row r="119" spans="1:53">
      <c r="A119" s="1">
        <f t="shared" si="42"/>
        <v>41773</v>
      </c>
      <c r="B119">
        <f t="shared" si="43"/>
        <v>4</v>
      </c>
      <c r="C119">
        <f t="shared" si="36"/>
        <v>5.7069967380518741E-9</v>
      </c>
      <c r="D119" s="3">
        <f t="shared" si="37"/>
        <v>12741835</v>
      </c>
      <c r="E119" s="2">
        <v>25483670</v>
      </c>
      <c r="F119" s="2">
        <v>90</v>
      </c>
      <c r="G119" s="3">
        <f t="shared" si="38"/>
        <v>8446430</v>
      </c>
      <c r="H119" s="3">
        <f t="shared" si="39"/>
        <v>14245720.300000001</v>
      </c>
      <c r="I119" s="7">
        <f t="shared" si="40"/>
        <v>-1.4925432372656657</v>
      </c>
      <c r="J119" s="7">
        <f t="shared" si="41"/>
        <v>-1.4967617486644227</v>
      </c>
      <c r="K119" s="4">
        <f t="shared" si="56"/>
        <v>0.9529396071894537</v>
      </c>
      <c r="L119" s="4">
        <f t="shared" si="60"/>
        <v>0.97609175443726415</v>
      </c>
      <c r="M119" s="4">
        <f t="shared" si="60"/>
        <v>2.3525638050484972E-2</v>
      </c>
      <c r="N119" s="4">
        <f t="shared" si="60"/>
        <v>3.7800789228474536E-4</v>
      </c>
      <c r="O119" s="4">
        <f t="shared" si="60"/>
        <v>4.5553477467554996E-6</v>
      </c>
      <c r="P119" s="4">
        <f t="shared" si="60"/>
        <v>4.3916946837581163E-8</v>
      </c>
      <c r="Q119" s="4">
        <f t="shared" si="60"/>
        <v>3.5282670288705151E-10</v>
      </c>
      <c r="R119" s="4">
        <f t="shared" si="60"/>
        <v>2.4296510929820903E-12</v>
      </c>
      <c r="S119" s="4">
        <f t="shared" si="60"/>
        <v>1.4639774216696886E-14</v>
      </c>
      <c r="T119" s="4">
        <f t="shared" si="60"/>
        <v>7.8410147717832808E-17</v>
      </c>
      <c r="U119" s="4">
        <f t="shared" si="60"/>
        <v>3.7796590313517965E-19</v>
      </c>
      <c r="V119" s="4">
        <f t="shared" si="60"/>
        <v>1.6563047139976793E-21</v>
      </c>
      <c r="W119" s="4">
        <f t="shared" si="60"/>
        <v>6.6533326901260335E-24</v>
      </c>
      <c r="X119" s="4">
        <f t="shared" si="60"/>
        <v>2.4670393968245666E-26</v>
      </c>
      <c r="Y119" s="4">
        <f t="shared" si="60"/>
        <v>8.4943117262587023E-29</v>
      </c>
      <c r="Z119" s="4">
        <f t="shared" si="60"/>
        <v>2.7297132629107735E-31</v>
      </c>
      <c r="AA119" s="4">
        <f t="shared" si="60"/>
        <v>8.2238861601428706E-34</v>
      </c>
      <c r="AB119" s="4">
        <f t="shared" si="57"/>
        <v>2.3318905360915677E-36</v>
      </c>
      <c r="AC119" s="4">
        <f t="shared" si="57"/>
        <v>6.2447577354288273E-39</v>
      </c>
      <c r="AD119" s="4">
        <f t="shared" si="57"/>
        <v>1.584316269895821E-41</v>
      </c>
      <c r="AE119" s="4">
        <f t="shared" si="57"/>
        <v>3.8184905798019763E-44</v>
      </c>
      <c r="AF119" s="6"/>
      <c r="AG119" s="4">
        <f t="shared" si="58"/>
        <v>0.92191681872027198</v>
      </c>
      <c r="AH119" s="4">
        <f t="shared" si="61"/>
        <v>0.95990061443265839</v>
      </c>
      <c r="AI119" s="4">
        <f t="shared" si="61"/>
        <v>3.90200906806831E-2</v>
      </c>
      <c r="AJ119" s="4">
        <f t="shared" si="61"/>
        <v>1.0574479253074791E-3</v>
      </c>
      <c r="AK119" s="4">
        <f t="shared" si="61"/>
        <v>2.1492698057666873E-5</v>
      </c>
      <c r="AL119" s="4">
        <f t="shared" si="61"/>
        <v>3.4947236743589441E-7</v>
      </c>
      <c r="AM119" s="4">
        <f t="shared" si="61"/>
        <v>4.7353651109937602E-9</v>
      </c>
      <c r="AN119" s="4">
        <f t="shared" si="61"/>
        <v>5.4998048281944216E-11</v>
      </c>
      <c r="AO119" s="4">
        <f t="shared" si="61"/>
        <v>5.589193024498204E-13</v>
      </c>
      <c r="AP119" s="4">
        <f t="shared" si="61"/>
        <v>5.0489187967104889E-15</v>
      </c>
      <c r="AQ119" s="4">
        <f t="shared" si="61"/>
        <v>4.1047824262214233E-17</v>
      </c>
      <c r="AR119" s="4">
        <f t="shared" si="61"/>
        <v>3.0338156205993166E-19</v>
      </c>
      <c r="AS119" s="4">
        <f t="shared" si="61"/>
        <v>2.0554155250705453E-21</v>
      </c>
      <c r="AT119" s="4">
        <f t="shared" si="61"/>
        <v>1.2854285607927957E-23</v>
      </c>
      <c r="AU119" s="4">
        <f t="shared" si="61"/>
        <v>7.4646860014029999E-26</v>
      </c>
      <c r="AV119" s="4">
        <f t="shared" si="61"/>
        <v>4.0458696729748963E-28</v>
      </c>
      <c r="AW119" s="4">
        <f t="shared" si="61"/>
        <v>2.0558123935030402E-30</v>
      </c>
      <c r="AX119" s="4">
        <f t="shared" si="59"/>
        <v>9.831643027043288E-33</v>
      </c>
      <c r="AY119" s="4">
        <f t="shared" si="59"/>
        <v>4.4406353210311924E-35</v>
      </c>
      <c r="AZ119" s="4">
        <f t="shared" si="59"/>
        <v>1.9001285793907288E-37</v>
      </c>
      <c r="BA119" s="4">
        <f t="shared" si="59"/>
        <v>7.7240387885266559E-40</v>
      </c>
    </row>
    <row r="120" spans="1:53">
      <c r="A120" s="1">
        <f t="shared" si="42"/>
        <v>41776</v>
      </c>
      <c r="B120">
        <f t="shared" si="43"/>
        <v>3</v>
      </c>
      <c r="C120">
        <f t="shared" si="36"/>
        <v>5.7069967380518741E-9</v>
      </c>
      <c r="D120" s="3">
        <f t="shared" si="37"/>
        <v>15654103</v>
      </c>
      <c r="E120" s="2">
        <v>31308206</v>
      </c>
      <c r="F120" s="2">
        <v>100</v>
      </c>
      <c r="G120" s="3">
        <f t="shared" si="38"/>
        <v>8311800</v>
      </c>
      <c r="H120" s="3">
        <f t="shared" si="39"/>
        <v>14887780</v>
      </c>
      <c r="I120" s="7">
        <f t="shared" si="40"/>
        <v>-1.4360501235116545</v>
      </c>
      <c r="J120" s="7">
        <f t="shared" si="41"/>
        <v>-1.4413642036441194</v>
      </c>
      <c r="K120" s="4">
        <f t="shared" si="56"/>
        <v>0.95367206346008881</v>
      </c>
      <c r="L120" s="4">
        <f t="shared" si="60"/>
        <v>0.97646979783133403</v>
      </c>
      <c r="M120" s="4">
        <f t="shared" si="60"/>
        <v>2.3159622631300794E-2</v>
      </c>
      <c r="N120" s="4">
        <f t="shared" si="60"/>
        <v>3.6619535465719731E-4</v>
      </c>
      <c r="O120" s="4">
        <f t="shared" si="60"/>
        <v>4.3426556568012136E-6</v>
      </c>
      <c r="P120" s="4">
        <f t="shared" si="60"/>
        <v>4.1199115488068031E-8</v>
      </c>
      <c r="Q120" s="4">
        <f t="shared" si="60"/>
        <v>3.2571599940407836E-10</v>
      </c>
      <c r="R120" s="4">
        <f t="shared" si="60"/>
        <v>2.2072089568030618E-12</v>
      </c>
      <c r="S120" s="4">
        <f t="shared" si="60"/>
        <v>1.3087473294388864E-14</v>
      </c>
      <c r="T120" s="4">
        <f t="shared" si="60"/>
        <v>6.8978793268934633E-17</v>
      </c>
      <c r="U120" s="4">
        <f t="shared" si="60"/>
        <v>3.27203419424499E-19</v>
      </c>
      <c r="V120" s="4">
        <f t="shared" si="60"/>
        <v>1.4110010513062809E-21</v>
      </c>
      <c r="W120" s="4">
        <f t="shared" si="60"/>
        <v>5.5776110771167369E-24</v>
      </c>
      <c r="X120" s="4">
        <f t="shared" si="60"/>
        <v>2.0351993723296698E-26</v>
      </c>
      <c r="Y120" s="4">
        <f t="shared" si="60"/>
        <v>6.8957412416854367E-29</v>
      </c>
      <c r="Z120" s="4">
        <f t="shared" si="60"/>
        <v>2.1806786786911924E-31</v>
      </c>
      <c r="AA120" s="4">
        <f t="shared" si="60"/>
        <v>6.4650758175966142E-34</v>
      </c>
      <c r="AB120" s="4">
        <f t="shared" si="57"/>
        <v>1.8039586410374832E-36</v>
      </c>
      <c r="AC120" s="4">
        <f t="shared" si="57"/>
        <v>4.7539640627655442E-39</v>
      </c>
      <c r="AD120" s="4">
        <f t="shared" si="57"/>
        <v>1.1868724918983858E-41</v>
      </c>
      <c r="AE120" s="4">
        <f t="shared" si="57"/>
        <v>2.8149830704462204E-44</v>
      </c>
      <c r="AF120" s="6"/>
      <c r="AG120" s="4">
        <f t="shared" si="58"/>
        <v>0.9185448810158644</v>
      </c>
      <c r="AH120" s="4">
        <f t="shared" si="61"/>
        <v>0.9581192549905132</v>
      </c>
      <c r="AI120" s="4">
        <f t="shared" si="61"/>
        <v>4.0703064917914117E-2</v>
      </c>
      <c r="AJ120" s="4">
        <f t="shared" si="61"/>
        <v>1.1527718662025989E-3</v>
      </c>
      <c r="AK120" s="4">
        <f t="shared" si="61"/>
        <v>2.4486169940670035E-5</v>
      </c>
      <c r="AL120" s="4">
        <f t="shared" si="61"/>
        <v>4.1609098602702818E-7</v>
      </c>
      <c r="AM120" s="4">
        <f t="shared" si="61"/>
        <v>5.8921593101780309E-9</v>
      </c>
      <c r="AN120" s="4">
        <f t="shared" si="61"/>
        <v>7.1517748700788741E-11</v>
      </c>
      <c r="AO120" s="4">
        <f t="shared" si="61"/>
        <v>7.5955847349255257E-13</v>
      </c>
      <c r="AP120" s="4">
        <f t="shared" si="61"/>
        <v>7.1706089608134767E-15</v>
      </c>
      <c r="AQ120" s="4">
        <f t="shared" si="61"/>
        <v>6.0924692553176552E-17</v>
      </c>
      <c r="AR120" s="4">
        <f t="shared" si="61"/>
        <v>4.7058484707427416E-19</v>
      </c>
      <c r="AS120" s="4">
        <f t="shared" si="61"/>
        <v>3.3319152103339216E-21</v>
      </c>
      <c r="AT120" s="4">
        <f t="shared" si="61"/>
        <v>2.177648638157898E-23</v>
      </c>
      <c r="AU120" s="4">
        <f t="shared" si="61"/>
        <v>1.3215906651283967E-25</v>
      </c>
      <c r="AV120" s="4">
        <f t="shared" si="61"/>
        <v>7.4858800558989965E-28</v>
      </c>
      <c r="AW120" s="4">
        <f t="shared" si="61"/>
        <v>3.9752094241821122E-30</v>
      </c>
      <c r="AX120" s="4">
        <f t="shared" si="59"/>
        <v>1.9867727491573925E-32</v>
      </c>
      <c r="AY120" s="4">
        <f t="shared" si="59"/>
        <v>9.3780547272702466E-35</v>
      </c>
      <c r="AZ120" s="4">
        <f t="shared" si="59"/>
        <v>4.1936888611692357E-37</v>
      </c>
      <c r="BA120" s="4">
        <f t="shared" si="59"/>
        <v>1.781571372179571E-39</v>
      </c>
    </row>
    <row r="121" spans="1:53">
      <c r="A121" s="1">
        <f t="shared" si="42"/>
        <v>41780</v>
      </c>
      <c r="B121">
        <f t="shared" si="43"/>
        <v>4</v>
      </c>
      <c r="C121">
        <f t="shared" si="36"/>
        <v>5.7069967380518741E-9</v>
      </c>
      <c r="D121" s="3">
        <f t="shared" si="37"/>
        <v>15012965</v>
      </c>
      <c r="E121" s="2">
        <v>30025930</v>
      </c>
      <c r="F121" s="2">
        <v>114</v>
      </c>
      <c r="G121" s="3">
        <f t="shared" si="38"/>
        <v>8509415.5999999996</v>
      </c>
      <c r="H121" s="3">
        <f t="shared" si="39"/>
        <v>15896844.028000001</v>
      </c>
      <c r="I121" s="7">
        <f t="shared" si="40"/>
        <v>-1.3572795790678087</v>
      </c>
      <c r="J121" s="7">
        <f t="shared" si="41"/>
        <v>-1.3640824051055676</v>
      </c>
      <c r="K121" s="4">
        <f t="shared" si="56"/>
        <v>0.95259712965769872</v>
      </c>
      <c r="L121" s="4">
        <f t="shared" si="60"/>
        <v>0.97591492523058143</v>
      </c>
      <c r="M121" s="4">
        <f t="shared" si="60"/>
        <v>2.3696774978881587E-2</v>
      </c>
      <c r="N121" s="4">
        <f t="shared" si="60"/>
        <v>3.8359701506219255E-4</v>
      </c>
      <c r="O121" s="4">
        <f t="shared" si="60"/>
        <v>4.6571733749699216E-6</v>
      </c>
      <c r="P121" s="4">
        <f t="shared" si="60"/>
        <v>4.5233430801658289E-8</v>
      </c>
      <c r="Q121" s="4">
        <f t="shared" si="60"/>
        <v>3.6611317225127269E-10</v>
      </c>
      <c r="R121" s="4">
        <f t="shared" si="60"/>
        <v>2.5399451581690018E-12</v>
      </c>
      <c r="S121" s="4">
        <f t="shared" si="60"/>
        <v>1.5418471650745191E-14</v>
      </c>
      <c r="T121" s="4">
        <f t="shared" si="60"/>
        <v>8.3196631004418532E-17</v>
      </c>
      <c r="U121" s="4">
        <f t="shared" si="60"/>
        <v>4.0402906841043974E-19</v>
      </c>
      <c r="V121" s="4">
        <f t="shared" si="60"/>
        <v>1.7837202711699686E-21</v>
      </c>
      <c r="W121" s="4">
        <f t="shared" si="60"/>
        <v>7.2185882747686899E-24</v>
      </c>
      <c r="X121" s="4">
        <f t="shared" si="60"/>
        <v>2.6965944621524407E-26</v>
      </c>
      <c r="Y121" s="4">
        <f t="shared" si="60"/>
        <v>9.3539333360918048E-29</v>
      </c>
      <c r="Z121" s="4">
        <f t="shared" si="60"/>
        <v>3.0283748316013892E-31</v>
      </c>
      <c r="AA121" s="4">
        <f t="shared" si="60"/>
        <v>9.1917078290094122E-34</v>
      </c>
      <c r="AB121" s="4">
        <f t="shared" si="57"/>
        <v>2.6257526023843945E-36</v>
      </c>
      <c r="AC121" s="4">
        <f t="shared" si="57"/>
        <v>7.0841502410070852E-39</v>
      </c>
      <c r="AD121" s="4">
        <f t="shared" si="57"/>
        <v>1.8106752898026757E-41</v>
      </c>
      <c r="AE121" s="4">
        <f t="shared" si="57"/>
        <v>4.3965998501794003E-44</v>
      </c>
      <c r="AF121" s="6"/>
      <c r="AG121" s="4">
        <f t="shared" si="58"/>
        <v>0.91327043528830121</v>
      </c>
      <c r="AH121" s="4">
        <f t="shared" si="61"/>
        <v>0.95532418224475446</v>
      </c>
      <c r="AI121" s="4">
        <f t="shared" si="61"/>
        <v>4.3335048550044275E-2</v>
      </c>
      <c r="AJ121" s="4">
        <f t="shared" si="61"/>
        <v>1.3104984671556111E-3</v>
      </c>
      <c r="AK121" s="4">
        <f t="shared" si="61"/>
        <v>2.9723160268289786E-5</v>
      </c>
      <c r="AL121" s="4">
        <f t="shared" si="61"/>
        <v>5.3931612918373884E-7</v>
      </c>
      <c r="AM121" s="4">
        <f t="shared" si="61"/>
        <v>8.1547483027682956E-9</v>
      </c>
      <c r="AN121" s="4">
        <f t="shared" si="61"/>
        <v>1.0568926953409905E-10</v>
      </c>
      <c r="AO121" s="4">
        <f t="shared" si="61"/>
        <v>1.1985585581674538E-12</v>
      </c>
      <c r="AP121" s="4">
        <f t="shared" si="61"/>
        <v>1.2081895317155792E-14</v>
      </c>
      <c r="AQ121" s="4">
        <f t="shared" si="61"/>
        <v>1.0961080361887918E-16</v>
      </c>
      <c r="AR121" s="4">
        <f t="shared" si="61"/>
        <v>9.0402188178772869E-19</v>
      </c>
      <c r="AS121" s="4">
        <f t="shared" si="61"/>
        <v>6.8346445848604874E-21</v>
      </c>
      <c r="AT121" s="4">
        <f t="shared" si="61"/>
        <v>4.7696970381208321E-23</v>
      </c>
      <c r="AU121" s="4">
        <f t="shared" si="61"/>
        <v>3.0908714479226444E-25</v>
      </c>
      <c r="AV121" s="4">
        <f t="shared" si="61"/>
        <v>1.8694241139937265E-27</v>
      </c>
      <c r="AW121" s="4">
        <f t="shared" si="61"/>
        <v>1.0600002975569081E-29</v>
      </c>
      <c r="AX121" s="4">
        <f t="shared" si="59"/>
        <v>5.6568565775278879E-32</v>
      </c>
      <c r="AY121" s="4">
        <f t="shared" si="59"/>
        <v>2.8511544068608027E-34</v>
      </c>
      <c r="AZ121" s="4">
        <f t="shared" si="59"/>
        <v>1.3613982376194668E-36</v>
      </c>
      <c r="BA121" s="4">
        <f t="shared" si="59"/>
        <v>6.1755153923854395E-39</v>
      </c>
    </row>
    <row r="122" spans="1:53">
      <c r="A122" s="1">
        <f t="shared" si="42"/>
        <v>41783</v>
      </c>
      <c r="B122">
        <f t="shared" si="43"/>
        <v>3</v>
      </c>
      <c r="C122">
        <f t="shared" si="36"/>
        <v>5.7069967380518741E-9</v>
      </c>
      <c r="D122" s="3">
        <f t="shared" si="37"/>
        <v>17929491</v>
      </c>
      <c r="E122" s="2">
        <v>35858982</v>
      </c>
      <c r="F122" s="2">
        <v>132</v>
      </c>
      <c r="G122" s="3">
        <f t="shared" si="38"/>
        <v>9425374.3999999985</v>
      </c>
      <c r="H122" s="3">
        <f t="shared" si="39"/>
        <v>17416538.272</v>
      </c>
      <c r="I122" s="7">
        <f t="shared" si="40"/>
        <v>-1.2567761786211324</v>
      </c>
      <c r="J122" s="7">
        <f t="shared" si="41"/>
        <v>-1.2652898762608924</v>
      </c>
      <c r="K122" s="4">
        <f t="shared" si="56"/>
        <v>0.94763053962276178</v>
      </c>
      <c r="L122" s="4">
        <f t="shared" si="60"/>
        <v>0.97334582060158037</v>
      </c>
      <c r="M122" s="4">
        <f t="shared" si="60"/>
        <v>2.6178414841472552E-2</v>
      </c>
      <c r="N122" s="4">
        <f t="shared" si="60"/>
        <v>4.6938393076619944E-4</v>
      </c>
      <c r="O122" s="4">
        <f t="shared" si="60"/>
        <v>6.3121063408645274E-6</v>
      </c>
      <c r="P122" s="4">
        <f t="shared" si="60"/>
        <v>6.7906342113025942E-8</v>
      </c>
      <c r="Q122" s="4">
        <f t="shared" si="60"/>
        <v>6.0878658682676243E-10</v>
      </c>
      <c r="R122" s="4">
        <f t="shared" si="60"/>
        <v>4.6781374477929984E-12</v>
      </c>
      <c r="S122" s="4">
        <f t="shared" si="60"/>
        <v>3.1454941872192418E-14</v>
      </c>
      <c r="T122" s="4">
        <f t="shared" si="60"/>
        <v>1.8799756655315197E-16</v>
      </c>
      <c r="U122" s="4">
        <f t="shared" si="60"/>
        <v>1.0112488295593039E-18</v>
      </c>
      <c r="V122" s="4">
        <f t="shared" si="60"/>
        <v>4.9450547566185867E-21</v>
      </c>
      <c r="W122" s="4">
        <f t="shared" si="60"/>
        <v>2.2166420667525603E-23</v>
      </c>
      <c r="X122" s="4">
        <f t="shared" si="60"/>
        <v>9.1718698736457546E-26</v>
      </c>
      <c r="Y122" s="4">
        <f t="shared" si="60"/>
        <v>3.5239965025850934E-28</v>
      </c>
      <c r="Z122" s="4">
        <f t="shared" si="60"/>
        <v>1.2637168709139206E-30</v>
      </c>
      <c r="AA122" s="4">
        <f t="shared" si="60"/>
        <v>4.2484971232942587E-33</v>
      </c>
      <c r="AB122" s="4">
        <f t="shared" si="57"/>
        <v>1.3442866595170062E-35</v>
      </c>
      <c r="AC122" s="4">
        <f t="shared" si="57"/>
        <v>4.0172126282835723E-38</v>
      </c>
      <c r="AD122" s="4">
        <f t="shared" si="57"/>
        <v>1.1373041078357562E-40</v>
      </c>
      <c r="AE122" s="4">
        <f t="shared" si="57"/>
        <v>3.0588061557739833E-43</v>
      </c>
      <c r="AF122" s="6"/>
      <c r="AG122" s="4">
        <f t="shared" si="58"/>
        <v>0.90538399098775046</v>
      </c>
      <c r="AH122" s="4">
        <f t="shared" si="61"/>
        <v>0.95112510341535428</v>
      </c>
      <c r="AI122" s="4">
        <f t="shared" si="61"/>
        <v>4.7269072654121766E-2</v>
      </c>
      <c r="AJ122" s="4">
        <f t="shared" si="61"/>
        <v>1.5661207225474332E-3</v>
      </c>
      <c r="AK122" s="4">
        <f t="shared" si="61"/>
        <v>3.8916576511535076E-5</v>
      </c>
      <c r="AL122" s="4">
        <f t="shared" si="61"/>
        <v>7.7363121175338395E-7</v>
      </c>
      <c r="AM122" s="4">
        <f t="shared" si="61"/>
        <v>1.2815987236557371E-8</v>
      </c>
      <c r="AN122" s="4">
        <f t="shared" si="61"/>
        <v>1.819798635557793E-10</v>
      </c>
      <c r="AO122" s="4">
        <f t="shared" si="61"/>
        <v>2.2610107749547186E-12</v>
      </c>
      <c r="AP122" s="4">
        <f t="shared" si="61"/>
        <v>2.4970623213401773E-14</v>
      </c>
      <c r="AQ122" s="4">
        <f t="shared" si="61"/>
        <v>2.4819819316841126E-16</v>
      </c>
      <c r="AR122" s="4">
        <f t="shared" si="61"/>
        <v>2.2427204315100304E-18</v>
      </c>
      <c r="AS122" s="4">
        <f t="shared" si="61"/>
        <v>1.8576465172854432E-20</v>
      </c>
      <c r="AT122" s="4">
        <f t="shared" si="61"/>
        <v>1.4203287715546886E-22</v>
      </c>
      <c r="AU122" s="4">
        <f t="shared" si="61"/>
        <v>1.0083933738268921E-24</v>
      </c>
      <c r="AV122" s="4">
        <f t="shared" si="61"/>
        <v>6.6820209597548756E-27</v>
      </c>
      <c r="AW122" s="4">
        <f t="shared" si="61"/>
        <v>4.1510401627977214E-29</v>
      </c>
      <c r="AX122" s="4">
        <f t="shared" si="59"/>
        <v>2.4270407795112652E-31</v>
      </c>
      <c r="AY122" s="4">
        <f t="shared" si="59"/>
        <v>1.3402123108509413E-33</v>
      </c>
      <c r="AZ122" s="4">
        <f t="shared" si="59"/>
        <v>7.011146010749096E-36</v>
      </c>
      <c r="BA122" s="4">
        <f t="shared" si="59"/>
        <v>3.4843999645043786E-38</v>
      </c>
    </row>
    <row r="123" spans="1:53">
      <c r="A123" s="1">
        <f t="shared" si="42"/>
        <v>41787</v>
      </c>
      <c r="B123">
        <f t="shared" si="43"/>
        <v>4</v>
      </c>
      <c r="C123">
        <f t="shared" si="36"/>
        <v>5.7069967380518741E-9</v>
      </c>
      <c r="D123" s="3">
        <f t="shared" si="37"/>
        <v>17588282</v>
      </c>
      <c r="E123" s="2">
        <v>35176564</v>
      </c>
      <c r="F123" s="2">
        <v>152</v>
      </c>
      <c r="G123" s="3">
        <f t="shared" si="38"/>
        <v>11316422.399999999</v>
      </c>
      <c r="H123" s="3">
        <f t="shared" si="39"/>
        <v>19453070.912</v>
      </c>
      <c r="I123" s="7">
        <f t="shared" si="40"/>
        <v>-1.1464912379374521</v>
      </c>
      <c r="J123" s="7">
        <f t="shared" si="41"/>
        <v>-1.1564600670924439</v>
      </c>
      <c r="K123" s="4">
        <f t="shared" si="56"/>
        <v>0.93745850483665805</v>
      </c>
      <c r="L123" s="4">
        <f t="shared" si="60"/>
        <v>0.96805616478535905</v>
      </c>
      <c r="M123" s="4">
        <f t="shared" si="60"/>
        <v>3.1259878240300805E-2</v>
      </c>
      <c r="N123" s="4">
        <f t="shared" si="60"/>
        <v>6.7294986716290512E-4</v>
      </c>
      <c r="O123" s="4">
        <f t="shared" si="60"/>
        <v>1.0865241065925937E-5</v>
      </c>
      <c r="P123" s="4">
        <f t="shared" si="60"/>
        <v>1.4034145335233937E-7</v>
      </c>
      <c r="Q123" s="4">
        <f t="shared" si="60"/>
        <v>1.5106062894421331E-9</v>
      </c>
      <c r="R123" s="4">
        <f t="shared" si="60"/>
        <v>1.3937015383627724E-11</v>
      </c>
      <c r="S123" s="4">
        <f t="shared" si="60"/>
        <v>1.1251133683673915E-13</v>
      </c>
      <c r="T123" s="4">
        <f t="shared" si="60"/>
        <v>8.0736557846367953E-16</v>
      </c>
      <c r="U123" s="4">
        <f t="shared" si="60"/>
        <v>5.2141875140047481E-18</v>
      </c>
      <c r="V123" s="4">
        <f t="shared" si="60"/>
        <v>3.0613313398454678E-20</v>
      </c>
      <c r="W123" s="4">
        <f t="shared" si="60"/>
        <v>1.6475758992320433E-22</v>
      </c>
      <c r="X123" s="4">
        <f t="shared" si="60"/>
        <v>8.1849942520372328E-25</v>
      </c>
      <c r="Y123" s="4">
        <f t="shared" si="60"/>
        <v>3.7757793357471284E-27</v>
      </c>
      <c r="Z123" s="4">
        <f t="shared" si="60"/>
        <v>1.6256669258264985E-29</v>
      </c>
      <c r="AA123" s="4">
        <f t="shared" si="60"/>
        <v>6.5618722781838519E-32</v>
      </c>
      <c r="AB123" s="4">
        <f t="shared" si="57"/>
        <v>2.4928434090990272E-34</v>
      </c>
      <c r="AC123" s="4">
        <f t="shared" si="57"/>
        <v>8.9441402836929488E-37</v>
      </c>
      <c r="AD123" s="4">
        <f t="shared" si="57"/>
        <v>3.0401924184410959E-39</v>
      </c>
      <c r="AE123" s="4">
        <f t="shared" si="57"/>
        <v>9.8171880020458088E-42</v>
      </c>
      <c r="AF123" s="6"/>
      <c r="AG123" s="4">
        <f t="shared" si="58"/>
        <v>0.89492209664374101</v>
      </c>
      <c r="AH123" s="4">
        <f t="shared" si="61"/>
        <v>0.9455175823643226</v>
      </c>
      <c r="AI123" s="4">
        <f t="shared" si="61"/>
        <v>5.2485020062137698E-2</v>
      </c>
      <c r="AJ123" s="4">
        <f t="shared" si="61"/>
        <v>1.9422710838991524E-3</v>
      </c>
      <c r="AK123" s="4">
        <f t="shared" si="61"/>
        <v>5.3907049549003203E-5</v>
      </c>
      <c r="AL123" s="4">
        <f t="shared" si="61"/>
        <v>1.1969368707734629E-6</v>
      </c>
      <c r="AM123" s="4">
        <f t="shared" si="61"/>
        <v>2.2147038450999982E-8</v>
      </c>
      <c r="AN123" s="4">
        <f t="shared" si="61"/>
        <v>3.5124751635088644E-10</v>
      </c>
      <c r="AO123" s="4">
        <f t="shared" si="61"/>
        <v>4.8743745225471689E-12</v>
      </c>
      <c r="AP123" s="4">
        <f t="shared" si="61"/>
        <v>6.0127338911616287E-14</v>
      </c>
      <c r="AQ123" s="4">
        <f t="shared" si="61"/>
        <v>6.6752503604715993E-16</v>
      </c>
      <c r="AR123" s="4">
        <f t="shared" si="61"/>
        <v>6.7370601809370188E-18</v>
      </c>
      <c r="AS123" s="4">
        <f t="shared" si="61"/>
        <v>6.2328218177961183E-20</v>
      </c>
      <c r="AT123" s="4">
        <f t="shared" si="61"/>
        <v>5.3227597939258439E-22</v>
      </c>
      <c r="AU123" s="4">
        <f t="shared" si="61"/>
        <v>4.2208927598271644E-24</v>
      </c>
      <c r="AV123" s="4">
        <f t="shared" si="61"/>
        <v>3.1239820004941262E-26</v>
      </c>
      <c r="AW123" s="4">
        <f t="shared" si="61"/>
        <v>2.1676241540533734E-28</v>
      </c>
      <c r="AX123" s="4">
        <f t="shared" si="59"/>
        <v>1.4155671623648023E-30</v>
      </c>
      <c r="AY123" s="4">
        <f t="shared" si="59"/>
        <v>8.7307865605783576E-33</v>
      </c>
      <c r="AZ123" s="4">
        <f t="shared" si="59"/>
        <v>5.101467741734446E-35</v>
      </c>
      <c r="BA123" s="4">
        <f t="shared" si="59"/>
        <v>2.8317864629344003E-37</v>
      </c>
    </row>
    <row r="124" spans="1:53">
      <c r="A124" s="1">
        <f t="shared" si="42"/>
        <v>41790</v>
      </c>
      <c r="B124">
        <f t="shared" si="43"/>
        <v>3</v>
      </c>
      <c r="C124">
        <f t="shared" si="36"/>
        <v>5.7069967380518741E-9</v>
      </c>
      <c r="D124" s="3">
        <f t="shared" si="37"/>
        <v>21652744</v>
      </c>
      <c r="E124" s="2">
        <v>43305488</v>
      </c>
      <c r="F124" s="2">
        <v>173</v>
      </c>
      <c r="G124" s="3">
        <f t="shared" si="38"/>
        <v>14291397.899999999</v>
      </c>
      <c r="H124" s="3">
        <f t="shared" si="39"/>
        <v>22055888.454500001</v>
      </c>
      <c r="I124" s="7">
        <f t="shared" si="40"/>
        <v>-1.0327279930913504</v>
      </c>
      <c r="J124" s="7">
        <f t="shared" si="41"/>
        <v>-1.0435344425411319</v>
      </c>
      <c r="K124" s="4">
        <f t="shared" si="56"/>
        <v>0.92167652615628515</v>
      </c>
      <c r="L124" s="4">
        <f t="shared" si="60"/>
        <v>0.95977381227351588</v>
      </c>
      <c r="M124" s="4">
        <f t="shared" si="60"/>
        <v>3.9140032350426464E-2</v>
      </c>
      <c r="N124" s="4">
        <f t="shared" si="60"/>
        <v>1.0640993434138679E-3</v>
      </c>
      <c r="O124" s="4">
        <f t="shared" si="60"/>
        <v>2.1697235517451183E-5</v>
      </c>
      <c r="P124" s="4">
        <f t="shared" si="60"/>
        <v>3.5392935749671912E-7</v>
      </c>
      <c r="Q124" s="4">
        <f t="shared" si="60"/>
        <v>4.811134473489116E-9</v>
      </c>
      <c r="R124" s="4">
        <f t="shared" si="60"/>
        <v>5.6057223556206426E-11</v>
      </c>
      <c r="S124" s="4">
        <f t="shared" si="60"/>
        <v>5.7150981675562226E-13</v>
      </c>
      <c r="T124" s="4">
        <f t="shared" si="60"/>
        <v>5.1792068029038055E-15</v>
      </c>
      <c r="U124" s="4">
        <f t="shared" si="60"/>
        <v>4.2242079487483293E-17</v>
      </c>
      <c r="V124" s="4">
        <f t="shared" si="60"/>
        <v>3.1320927253825267E-19</v>
      </c>
      <c r="W124" s="4">
        <f t="shared" si="60"/>
        <v>2.1288023499096581E-21</v>
      </c>
      <c r="X124" s="4">
        <f t="shared" si="60"/>
        <v>1.3355923855849304E-23</v>
      </c>
      <c r="Y124" s="4">
        <f t="shared" si="60"/>
        <v>7.7808638149406242E-26</v>
      </c>
      <c r="Z124" s="4">
        <f t="shared" si="60"/>
        <v>4.2307604911682369E-28</v>
      </c>
      <c r="AA124" s="4">
        <f t="shared" si="60"/>
        <v>2.1566531895055034E-30</v>
      </c>
      <c r="AB124" s="4">
        <f t="shared" si="57"/>
        <v>1.0346970594362481E-32</v>
      </c>
      <c r="AC124" s="4">
        <f t="shared" si="57"/>
        <v>4.6883767498743144E-35</v>
      </c>
      <c r="AD124" s="4">
        <f t="shared" si="57"/>
        <v>2.0125684771539603E-37</v>
      </c>
      <c r="AE124" s="4">
        <f t="shared" si="57"/>
        <v>8.2073395921695577E-40</v>
      </c>
      <c r="AF124" s="6"/>
      <c r="AG124" s="4">
        <f t="shared" si="58"/>
        <v>0.88172692370172823</v>
      </c>
      <c r="AH124" s="4">
        <f t="shared" si="61"/>
        <v>0.93838354539133106</v>
      </c>
      <c r="AI124" s="4">
        <f t="shared" si="61"/>
        <v>5.905851776946943E-2</v>
      </c>
      <c r="AJ124" s="4">
        <f t="shared" si="61"/>
        <v>2.4779550466453859E-3</v>
      </c>
      <c r="AK124" s="4">
        <f t="shared" si="61"/>
        <v>7.7976824936173909E-5</v>
      </c>
      <c r="AL124" s="4">
        <f t="shared" si="61"/>
        <v>1.9630331743676732E-6</v>
      </c>
      <c r="AM124" s="4">
        <f t="shared" si="61"/>
        <v>4.1182097716286773E-8</v>
      </c>
      <c r="AN124" s="4">
        <f t="shared" si="61"/>
        <v>7.4052969989716825E-10</v>
      </c>
      <c r="AO124" s="4">
        <f t="shared" si="61"/>
        <v>1.165157220562913E-11</v>
      </c>
      <c r="AP124" s="4">
        <f t="shared" si="61"/>
        <v>1.6295738184480125E-13</v>
      </c>
      <c r="AQ124" s="4">
        <f t="shared" si="61"/>
        <v>2.0511906859060422E-15</v>
      </c>
      <c r="AR124" s="4">
        <f t="shared" si="61"/>
        <v>2.3471742296592983E-17</v>
      </c>
      <c r="AS124" s="4">
        <f t="shared" si="61"/>
        <v>2.4620453044219617E-19</v>
      </c>
      <c r="AT124" s="4">
        <f t="shared" si="61"/>
        <v>2.3838812958470941E-21</v>
      </c>
      <c r="AU124" s="4">
        <f t="shared" si="61"/>
        <v>2.1433273658029917E-23</v>
      </c>
      <c r="AV124" s="4">
        <f t="shared" si="61"/>
        <v>1.7985774698341662E-25</v>
      </c>
      <c r="AW124" s="4">
        <f t="shared" si="61"/>
        <v>1.4149498432643131E-27</v>
      </c>
      <c r="AX124" s="4">
        <f t="shared" si="59"/>
        <v>1.0476687345531181E-29</v>
      </c>
      <c r="AY124" s="4">
        <f t="shared" si="59"/>
        <v>7.3262767180771031E-32</v>
      </c>
      <c r="AZ124" s="4">
        <f t="shared" si="59"/>
        <v>4.8535726801342491E-34</v>
      </c>
      <c r="BA124" s="4">
        <f t="shared" si="59"/>
        <v>3.0546632648196804E-36</v>
      </c>
    </row>
    <row r="125" spans="1:53">
      <c r="A125" s="1">
        <f t="shared" si="42"/>
        <v>41794</v>
      </c>
      <c r="B125">
        <f t="shared" si="43"/>
        <v>4</v>
      </c>
      <c r="C125">
        <f t="shared" si="36"/>
        <v>5.7069967380518741E-9</v>
      </c>
      <c r="D125" s="3">
        <f t="shared" si="37"/>
        <v>23354288</v>
      </c>
      <c r="E125" s="2">
        <v>46708576</v>
      </c>
      <c r="F125" s="2">
        <v>192</v>
      </c>
      <c r="G125" s="3">
        <f t="shared" si="38"/>
        <v>17856358.399999999</v>
      </c>
      <c r="H125" s="3">
        <f t="shared" si="39"/>
        <v>24883835.392000001</v>
      </c>
      <c r="I125" s="7">
        <f t="shared" si="40"/>
        <v>-0.9320103456947757</v>
      </c>
      <c r="J125" s="7">
        <f t="shared" si="41"/>
        <v>-0.94284111416418703</v>
      </c>
      <c r="K125" s="4">
        <f t="shared" si="56"/>
        <v>0.90311428044948538</v>
      </c>
      <c r="L125" s="4">
        <f t="shared" si="60"/>
        <v>0.94991217013215534</v>
      </c>
      <c r="M125" s="4">
        <f t="shared" si="60"/>
        <v>4.8400956370884249E-2</v>
      </c>
      <c r="N125" s="4">
        <f t="shared" si="60"/>
        <v>1.6441186319334524E-3</v>
      </c>
      <c r="O125" s="4">
        <f t="shared" si="60"/>
        <v>4.1886454222757963E-5</v>
      </c>
      <c r="P125" s="4">
        <f t="shared" si="60"/>
        <v>8.5369749604359202E-7</v>
      </c>
      <c r="Q125" s="4">
        <f t="shared" si="60"/>
        <v>1.4499504025427795E-8</v>
      </c>
      <c r="R125" s="4">
        <f t="shared" si="60"/>
        <v>2.1108407621870659E-10</v>
      </c>
      <c r="S125" s="4">
        <f t="shared" si="60"/>
        <v>2.6888453616917165E-12</v>
      </c>
      <c r="T125" s="4">
        <f t="shared" si="60"/>
        <v>3.0445536642031539E-14</v>
      </c>
      <c r="U125" s="4">
        <f t="shared" si="60"/>
        <v>3.1025866955581134E-16</v>
      </c>
      <c r="V125" s="4">
        <f t="shared" si="60"/>
        <v>2.8742961205391687E-18</v>
      </c>
      <c r="W125" s="4">
        <f t="shared" si="60"/>
        <v>2.4409029169853692E-20</v>
      </c>
      <c r="X125" s="4">
        <f t="shared" si="60"/>
        <v>1.9134070662463232E-22</v>
      </c>
      <c r="Y125" s="4">
        <f t="shared" si="60"/>
        <v>1.3927704146598757E-24</v>
      </c>
      <c r="Z125" s="4">
        <f t="shared" si="60"/>
        <v>9.4621198487656549E-27</v>
      </c>
      <c r="AA125" s="4">
        <f t="shared" si="60"/>
        <v>6.0265478392039538E-29</v>
      </c>
      <c r="AB125" s="4">
        <f t="shared" si="57"/>
        <v>3.6125994303715261E-31</v>
      </c>
      <c r="AC125" s="4">
        <f t="shared" si="57"/>
        <v>2.0452547115797232E-33</v>
      </c>
      <c r="AD125" s="4">
        <f t="shared" si="57"/>
        <v>1.0969677865773669E-35</v>
      </c>
      <c r="AE125" s="4">
        <f t="shared" si="57"/>
        <v>5.5893837479321461E-38</v>
      </c>
      <c r="AF125" s="6"/>
      <c r="AG125" s="4">
        <f t="shared" si="58"/>
        <v>0.86761087495607836</v>
      </c>
      <c r="AH125" s="4">
        <f t="shared" si="61"/>
        <v>0.930674071772848</v>
      </c>
      <c r="AI125" s="4">
        <f t="shared" si="61"/>
        <v>6.6083424656504408E-2</v>
      </c>
      <c r="AJ125" s="4">
        <f t="shared" si="61"/>
        <v>3.1282121000870528E-3</v>
      </c>
      <c r="AK125" s="4">
        <f t="shared" si="61"/>
        <v>1.1106087419886866E-4</v>
      </c>
      <c r="AL125" s="4">
        <f t="shared" si="61"/>
        <v>3.1543941107547528E-6</v>
      </c>
      <c r="AM125" s="4">
        <f t="shared" si="61"/>
        <v>7.4660269858559151E-8</v>
      </c>
      <c r="AN125" s="4">
        <f t="shared" si="61"/>
        <v>1.5146641638743119E-9</v>
      </c>
      <c r="AO125" s="4">
        <f t="shared" si="61"/>
        <v>2.6887546901320832E-11</v>
      </c>
      <c r="AP125" s="4">
        <f t="shared" si="61"/>
        <v>4.2426135204574385E-13</v>
      </c>
      <c r="AQ125" s="4">
        <f t="shared" si="61"/>
        <v>6.0250166904436286E-15</v>
      </c>
      <c r="AR125" s="4">
        <f t="shared" si="61"/>
        <v>7.778401104172213E-17</v>
      </c>
      <c r="AS125" s="4">
        <f t="shared" si="61"/>
        <v>9.2052128727024467E-19</v>
      </c>
      <c r="AT125" s="4">
        <f t="shared" si="61"/>
        <v>1.0055767284305673E-20</v>
      </c>
      <c r="AU125" s="4">
        <f t="shared" si="61"/>
        <v>1.020027525351251E-22</v>
      </c>
      <c r="AV125" s="4">
        <f t="shared" si="61"/>
        <v>9.6570688491020116E-25</v>
      </c>
      <c r="AW125" s="4">
        <f t="shared" si="61"/>
        <v>8.5713656639197211E-27</v>
      </c>
      <c r="AX125" s="4">
        <f t="shared" si="59"/>
        <v>7.1602100379253872E-29</v>
      </c>
      <c r="AY125" s="4">
        <f t="shared" si="59"/>
        <v>5.6490822760010466E-31</v>
      </c>
      <c r="AZ125" s="4">
        <f t="shared" si="59"/>
        <v>4.2222984195919783E-33</v>
      </c>
      <c r="BA125" s="4">
        <f t="shared" si="59"/>
        <v>2.9980822085413822E-35</v>
      </c>
    </row>
    <row r="126" spans="1:53">
      <c r="A126" s="1">
        <f t="shared" si="42"/>
        <v>41797</v>
      </c>
      <c r="B126">
        <f t="shared" si="43"/>
        <v>3</v>
      </c>
      <c r="C126">
        <f t="shared" si="36"/>
        <v>5.7069967380518741E-9</v>
      </c>
      <c r="D126" s="3">
        <f t="shared" si="37"/>
        <v>28625977</v>
      </c>
      <c r="E126" s="2">
        <v>57251954</v>
      </c>
      <c r="F126" s="2">
        <v>221</v>
      </c>
      <c r="G126" s="3">
        <f t="shared" si="38"/>
        <v>24897161.099999994</v>
      </c>
      <c r="H126" s="3">
        <f t="shared" si="39"/>
        <v>30199329.390500002</v>
      </c>
      <c r="I126" s="7">
        <f t="shared" si="40"/>
        <v>-0.78318965571712562</v>
      </c>
      <c r="J126" s="7">
        <f t="shared" si="41"/>
        <v>-0.79255447406848978</v>
      </c>
      <c r="K126" s="4">
        <f t="shared" si="56"/>
        <v>0.8675448944097538</v>
      </c>
      <c r="L126" s="4">
        <f t="shared" si="60"/>
        <v>0.93063784536090322</v>
      </c>
      <c r="M126" s="4">
        <f t="shared" si="60"/>
        <v>6.6116240538264967E-2</v>
      </c>
      <c r="N126" s="4">
        <f t="shared" si="60"/>
        <v>3.1314415943342962E-3</v>
      </c>
      <c r="O126" s="4">
        <f t="shared" si="60"/>
        <v>1.1123506855166466E-4</v>
      </c>
      <c r="P126" s="4">
        <f t="shared" si="60"/>
        <v>3.1610335638656226E-6</v>
      </c>
      <c r="Q126" s="4">
        <f t="shared" si="60"/>
        <v>7.4857483650399303E-8</v>
      </c>
      <c r="R126" s="4">
        <f t="shared" si="60"/>
        <v>1.5194784111449608E-9</v>
      </c>
      <c r="S126" s="4">
        <f t="shared" si="60"/>
        <v>2.6987451782191597E-11</v>
      </c>
      <c r="T126" s="4">
        <f t="shared" si="60"/>
        <v>4.2606580965961337E-13</v>
      </c>
      <c r="U126" s="4">
        <f t="shared" si="60"/>
        <v>6.053882430295557E-15</v>
      </c>
      <c r="V126" s="4">
        <f t="shared" si="60"/>
        <v>7.8198527886157705E-17</v>
      </c>
      <c r="W126" s="4">
        <f t="shared" si="60"/>
        <v>9.259224069836575E-19</v>
      </c>
      <c r="X126" s="4">
        <f t="shared" si="60"/>
        <v>1.0120185822041116E-20</v>
      </c>
      <c r="Y126" s="4">
        <f t="shared" si="60"/>
        <v>1.0271117061404024E-22</v>
      </c>
      <c r="Z126" s="4">
        <f t="shared" si="60"/>
        <v>9.7293455956675078E-25</v>
      </c>
      <c r="AA126" s="4">
        <f t="shared" si="60"/>
        <v>8.6401412102966263E-27</v>
      </c>
      <c r="AB126" s="4">
        <f t="shared" si="57"/>
        <v>7.2215279170113325E-29</v>
      </c>
      <c r="AC126" s="4">
        <f t="shared" si="57"/>
        <v>5.7005104659991891E-31</v>
      </c>
      <c r="AD126" s="4">
        <f t="shared" si="57"/>
        <v>4.2630191833262534E-33</v>
      </c>
      <c r="AE126" s="4">
        <f t="shared" si="57"/>
        <v>3.0286174087518469E-35</v>
      </c>
      <c r="AF126" s="6"/>
      <c r="AG126" s="4">
        <f t="shared" si="58"/>
        <v>0.84168665931093223</v>
      </c>
      <c r="AH126" s="4">
        <f t="shared" si="61"/>
        <v>0.9163003460369209</v>
      </c>
      <c r="AI126" s="4">
        <f t="shared" si="61"/>
        <v>7.8961021995291938E-2</v>
      </c>
      <c r="AJ126" s="4">
        <f t="shared" si="61"/>
        <v>4.5362439037599147E-3</v>
      </c>
      <c r="AK126" s="4">
        <f t="shared" si="61"/>
        <v>1.9545252410331301E-4</v>
      </c>
      <c r="AL126" s="4">
        <f t="shared" si="61"/>
        <v>6.7371488348247536E-6</v>
      </c>
      <c r="AM126" s="4">
        <f t="shared" si="61"/>
        <v>1.9352173086460256E-7</v>
      </c>
      <c r="AN126" s="4">
        <f t="shared" si="61"/>
        <v>4.7647106676594809E-9</v>
      </c>
      <c r="AO126" s="4">
        <f t="shared" si="61"/>
        <v>1.0264820664666309E-10</v>
      </c>
      <c r="AP126" s="4">
        <f t="shared" si="61"/>
        <v>1.9656838161145482E-12</v>
      </c>
      <c r="AQ126" s="4">
        <f t="shared" si="61"/>
        <v>3.3878053761418883E-14</v>
      </c>
      <c r="AR126" s="4">
        <f t="shared" si="61"/>
        <v>5.3079954774179528E-16</v>
      </c>
      <c r="AS126" s="4">
        <f t="shared" si="61"/>
        <v>7.6234939535191161E-18</v>
      </c>
      <c r="AT126" s="4">
        <f t="shared" si="61"/>
        <v>1.0106841514053315E-19</v>
      </c>
      <c r="AU126" s="4">
        <f t="shared" si="61"/>
        <v>1.2442056042214509E-21</v>
      </c>
      <c r="AV126" s="4">
        <f t="shared" si="61"/>
        <v>1.4295706164499783E-23</v>
      </c>
      <c r="AW126" s="4">
        <f t="shared" si="61"/>
        <v>1.5398922559581636E-25</v>
      </c>
      <c r="AX126" s="4">
        <f t="shared" si="59"/>
        <v>1.5611552853889425E-27</v>
      </c>
      <c r="AY126" s="4">
        <f t="shared" si="59"/>
        <v>1.494783428096784E-29</v>
      </c>
      <c r="AZ126" s="4">
        <f t="shared" si="59"/>
        <v>1.3559052267275183E-31</v>
      </c>
      <c r="BA126" s="4">
        <f t="shared" si="59"/>
        <v>1.1684334626743391E-33</v>
      </c>
    </row>
    <row r="127" spans="1:53">
      <c r="A127" s="1">
        <f t="shared" si="42"/>
        <v>41801</v>
      </c>
      <c r="B127">
        <f t="shared" si="43"/>
        <v>4</v>
      </c>
      <c r="C127">
        <f t="shared" si="36"/>
        <v>5.7069967380518741E-9</v>
      </c>
      <c r="D127" s="3">
        <f t="shared" si="37"/>
        <v>32643579</v>
      </c>
      <c r="E127" s="2">
        <v>65287158</v>
      </c>
      <c r="F127" s="2">
        <v>257</v>
      </c>
      <c r="G127" s="3">
        <f t="shared" si="38"/>
        <v>36326361.899999991</v>
      </c>
      <c r="H127" s="3">
        <f t="shared" si="39"/>
        <v>38749230.0845</v>
      </c>
      <c r="I127" s="7">
        <f t="shared" si="40"/>
        <v>-0.6083987178922865</v>
      </c>
      <c r="J127" s="7">
        <f t="shared" si="41"/>
        <v>-0.6133387126279648</v>
      </c>
      <c r="K127" s="4">
        <f t="shared" si="56"/>
        <v>0.81276405701826271</v>
      </c>
      <c r="L127" s="4">
        <f t="shared" si="60"/>
        <v>0.89992183332616904</v>
      </c>
      <c r="M127" s="4">
        <f t="shared" si="60"/>
        <v>9.3283386104505067E-2</v>
      </c>
      <c r="N127" s="4">
        <f t="shared" si="60"/>
        <v>6.4463301598947286E-3</v>
      </c>
      <c r="O127" s="4">
        <f t="shared" si="60"/>
        <v>3.3410427988651544E-4</v>
      </c>
      <c r="P127" s="4">
        <f t="shared" si="60"/>
        <v>1.385292580390623E-5</v>
      </c>
      <c r="Q127" s="4">
        <f t="shared" si="60"/>
        <v>4.786518251900055E-7</v>
      </c>
      <c r="R127" s="4">
        <f t="shared" si="60"/>
        <v>1.4175915926286217E-8</v>
      </c>
      <c r="S127" s="4">
        <f t="shared" si="60"/>
        <v>3.6735891144928528E-10</v>
      </c>
      <c r="T127" s="4">
        <f t="shared" si="60"/>
        <v>8.4620871880600666E-12</v>
      </c>
      <c r="U127" s="4">
        <f t="shared" si="60"/>
        <v>1.7543123043390299E-13</v>
      </c>
      <c r="V127" s="4">
        <f t="shared" si="60"/>
        <v>3.30631042161432E-15</v>
      </c>
      <c r="W127" s="4">
        <f t="shared" si="60"/>
        <v>5.7120469674063868E-17</v>
      </c>
      <c r="X127" s="4">
        <f t="shared" si="60"/>
        <v>9.1091487765709631E-19</v>
      </c>
      <c r="Y127" s="4">
        <f t="shared" si="60"/>
        <v>1.3488980459053571E-20</v>
      </c>
      <c r="Z127" s="4">
        <f t="shared" si="60"/>
        <v>1.864306099214859E-22</v>
      </c>
      <c r="AA127" s="4">
        <f t="shared" si="60"/>
        <v>2.4156086701952161E-24</v>
      </c>
      <c r="AB127" s="4">
        <f t="shared" si="57"/>
        <v>2.9458253041666297E-26</v>
      </c>
      <c r="AC127" s="4">
        <f t="shared" si="57"/>
        <v>3.3928432946321514E-28</v>
      </c>
      <c r="AD127" s="4">
        <f t="shared" si="57"/>
        <v>3.7020263574834051E-30</v>
      </c>
      <c r="AE127" s="4">
        <f t="shared" si="57"/>
        <v>3.8374153195093926E-32</v>
      </c>
      <c r="AF127" s="6"/>
      <c r="AG127" s="4">
        <f t="shared" si="58"/>
        <v>0.80160306116272839</v>
      </c>
      <c r="AH127" s="4">
        <f t="shared" si="61"/>
        <v>0.89350112525799197</v>
      </c>
      <c r="AI127" s="4">
        <f t="shared" si="61"/>
        <v>9.8795189960439733E-2</v>
      </c>
      <c r="AJ127" s="4">
        <f t="shared" si="61"/>
        <v>7.2825793809063741E-3</v>
      </c>
      <c r="AK127" s="4">
        <f t="shared" si="61"/>
        <v>4.02620520480875E-4</v>
      </c>
      <c r="AL127" s="4">
        <f t="shared" si="61"/>
        <v>1.7807237886499657E-5</v>
      </c>
      <c r="AM127" s="4">
        <f t="shared" si="61"/>
        <v>6.563204821758029E-7</v>
      </c>
      <c r="AN127" s="4">
        <f t="shared" si="61"/>
        <v>2.0734260671460609E-8</v>
      </c>
      <c r="AO127" s="4">
        <f t="shared" si="61"/>
        <v>5.7315118208436229E-10</v>
      </c>
      <c r="AP127" s="4">
        <f t="shared" si="61"/>
        <v>1.4083068673513618E-11</v>
      </c>
      <c r="AQ127" s="4">
        <f t="shared" si="61"/>
        <v>3.1143534534978273E-13</v>
      </c>
      <c r="AR127" s="4">
        <f t="shared" si="61"/>
        <v>6.2610303116216328E-15</v>
      </c>
      <c r="AS127" s="4">
        <f t="shared" si="61"/>
        <v>1.1538122371784831E-16</v>
      </c>
      <c r="AT127" s="4">
        <f t="shared" si="61"/>
        <v>1.9627381211860232E-18</v>
      </c>
      <c r="AU127" s="4">
        <f t="shared" si="61"/>
        <v>3.1003082783506939E-20</v>
      </c>
      <c r="AV127" s="4">
        <f t="shared" si="61"/>
        <v>4.5707152664618481E-22</v>
      </c>
      <c r="AW127" s="4">
        <f t="shared" si="61"/>
        <v>6.3173468265863131E-24</v>
      </c>
      <c r="AX127" s="4">
        <f t="shared" si="59"/>
        <v>8.2178143081586749E-26</v>
      </c>
      <c r="AY127" s="4">
        <f t="shared" si="59"/>
        <v>1.0096115997428489E-27</v>
      </c>
      <c r="AZ127" s="4">
        <f t="shared" si="59"/>
        <v>1.175090276634387E-29</v>
      </c>
      <c r="BA127" s="4">
        <f t="shared" si="59"/>
        <v>1.2993068490984845E-31</v>
      </c>
    </row>
    <row r="128" spans="1:53">
      <c r="A128" s="1">
        <f t="shared" si="42"/>
        <v>41804</v>
      </c>
      <c r="B128">
        <f t="shared" si="43"/>
        <v>3</v>
      </c>
      <c r="C128">
        <f t="shared" si="36"/>
        <v>5.7069967380518741E-9</v>
      </c>
      <c r="D128" s="3">
        <f t="shared" si="37"/>
        <v>13568008</v>
      </c>
      <c r="E128" s="2">
        <v>27136016</v>
      </c>
      <c r="F128" s="2">
        <v>40</v>
      </c>
      <c r="G128" s="3">
        <f t="shared" si="38"/>
        <v>12566880</v>
      </c>
      <c r="H128" s="3">
        <f t="shared" si="39"/>
        <v>11712260.800000001</v>
      </c>
      <c r="I128" s="7">
        <f t="shared" si="40"/>
        <v>-1.7757965406063383</v>
      </c>
      <c r="J128" s="7">
        <f t="shared" si="41"/>
        <v>-1.7755203903906029</v>
      </c>
      <c r="K128" s="4">
        <f t="shared" si="56"/>
        <v>0.93079227828450484</v>
      </c>
      <c r="L128" s="4">
        <f t="shared" si="60"/>
        <v>0.96456903061884769</v>
      </c>
      <c r="M128" s="4">
        <f t="shared" si="60"/>
        <v>3.4589029645943133E-2</v>
      </c>
      <c r="N128" s="4">
        <f t="shared" si="60"/>
        <v>8.2689839618676608E-4</v>
      </c>
      <c r="O128" s="4">
        <f t="shared" si="60"/>
        <v>1.4826107660554173E-5</v>
      </c>
      <c r="P128" s="4">
        <f t="shared" si="60"/>
        <v>2.1266308110840829E-7</v>
      </c>
      <c r="Q128" s="4">
        <f t="shared" si="60"/>
        <v>2.542001329859814E-9</v>
      </c>
      <c r="R128" s="4">
        <f t="shared" si="60"/>
        <v>2.6044295900778435E-11</v>
      </c>
      <c r="S128" s="4">
        <f t="shared" si="60"/>
        <v>2.3348419457766845E-13</v>
      </c>
      <c r="T128" s="4">
        <f t="shared" si="60"/>
        <v>1.860586201542059E-15</v>
      </c>
      <c r="U128" s="4">
        <f t="shared" si="60"/>
        <v>1.334395533601551E-17</v>
      </c>
      <c r="V128" s="4">
        <f t="shared" si="60"/>
        <v>8.7001480644261722E-20</v>
      </c>
      <c r="W128" s="4">
        <f t="shared" si="60"/>
        <v>5.1997218500251735E-22</v>
      </c>
      <c r="X128" s="4">
        <f t="shared" si="60"/>
        <v>2.868609552490623E-24</v>
      </c>
      <c r="Y128" s="4">
        <f t="shared" si="60"/>
        <v>1.469528625256681E-26</v>
      </c>
      <c r="Z128" s="4">
        <f t="shared" si="60"/>
        <v>7.0262144701770978E-29</v>
      </c>
      <c r="AA128" s="4">
        <f t="shared" si="60"/>
        <v>3.1494592681825164E-31</v>
      </c>
      <c r="AB128" s="4">
        <f t="shared" si="57"/>
        <v>1.3286837285927827E-33</v>
      </c>
      <c r="AC128" s="4">
        <f t="shared" si="57"/>
        <v>5.2939961217553917E-36</v>
      </c>
      <c r="AD128" s="4">
        <f t="shared" si="57"/>
        <v>1.9983174953705515E-38</v>
      </c>
      <c r="AE128" s="4">
        <f t="shared" si="57"/>
        <v>7.1658701339527806E-41</v>
      </c>
      <c r="AF128" s="6"/>
      <c r="AG128" s="4">
        <f t="shared" si="58"/>
        <v>0.9353431330421329</v>
      </c>
      <c r="AH128" s="4">
        <f t="shared" si="61"/>
        <v>0.96695137931917197</v>
      </c>
      <c r="AI128" s="4">
        <f t="shared" si="61"/>
        <v>3.2316397096560139E-2</v>
      </c>
      <c r="AJ128" s="4">
        <f t="shared" si="61"/>
        <v>7.2002891732479376E-4</v>
      </c>
      <c r="AK128" s="4">
        <f t="shared" si="61"/>
        <v>1.2032009539227621E-5</v>
      </c>
      <c r="AL128" s="4">
        <f t="shared" si="61"/>
        <v>1.6084825229458887E-7</v>
      </c>
      <c r="AM128" s="4">
        <f t="shared" si="61"/>
        <v>1.7918978242226629E-9</v>
      </c>
      <c r="AN128" s="4">
        <f t="shared" si="61"/>
        <v>1.7110524054283438E-11</v>
      </c>
      <c r="AO128" s="4">
        <f t="shared" si="61"/>
        <v>1.42962257055326E-13</v>
      </c>
      <c r="AP128" s="4">
        <f t="shared" si="61"/>
        <v>1.061761372772547E-15</v>
      </c>
      <c r="AQ128" s="4">
        <f t="shared" si="61"/>
        <v>7.0970018640686448E-18</v>
      </c>
      <c r="AR128" s="4">
        <f t="shared" si="61"/>
        <v>4.3125107914412942E-20</v>
      </c>
      <c r="AS128" s="4">
        <f t="shared" si="61"/>
        <v>2.4021320204503172E-22</v>
      </c>
      <c r="AT128" s="4">
        <f t="shared" si="61"/>
        <v>1.2350979664077719E-24</v>
      </c>
      <c r="AU128" s="4">
        <f t="shared" si="61"/>
        <v>5.8968654761980735E-27</v>
      </c>
      <c r="AV128" s="4">
        <f t="shared" si="61"/>
        <v>2.6277120568389184E-29</v>
      </c>
      <c r="AW128" s="4">
        <f t="shared" si="61"/>
        <v>1.0977553602393415E-31</v>
      </c>
      <c r="AX128" s="4">
        <f t="shared" si="59"/>
        <v>4.3162280546401674E-34</v>
      </c>
      <c r="AY128" s="4">
        <f t="shared" si="59"/>
        <v>1.602800906107085E-36</v>
      </c>
      <c r="AZ128" s="4">
        <f t="shared" si="59"/>
        <v>5.6386305808055328E-39</v>
      </c>
      <c r="BA128" s="4">
        <f t="shared" si="59"/>
        <v>1.8844788764150276E-41</v>
      </c>
    </row>
    <row r="129" spans="1:53">
      <c r="A129" s="1">
        <f t="shared" si="42"/>
        <v>41808</v>
      </c>
      <c r="B129">
        <f t="shared" si="43"/>
        <v>4</v>
      </c>
      <c r="C129">
        <f t="shared" si="36"/>
        <v>5.7069967380518741E-9</v>
      </c>
      <c r="D129" s="3">
        <f t="shared" si="37"/>
        <v>11942236</v>
      </c>
      <c r="E129" s="2">
        <v>23884472</v>
      </c>
      <c r="F129" s="2">
        <v>50</v>
      </c>
      <c r="G129" s="3">
        <f t="shared" si="38"/>
        <v>11283150</v>
      </c>
      <c r="H129" s="3">
        <f t="shared" si="39"/>
        <v>12156357.5</v>
      </c>
      <c r="I129" s="7">
        <f t="shared" si="40"/>
        <v>-1.7192270923995994</v>
      </c>
      <c r="J129" s="7">
        <f t="shared" si="41"/>
        <v>-1.7195798870161125</v>
      </c>
      <c r="K129" s="4">
        <f t="shared" si="56"/>
        <v>0.93763652935508079</v>
      </c>
      <c r="L129" s="4">
        <f t="shared" si="60"/>
        <v>0.96814906580690685</v>
      </c>
      <c r="M129" s="4">
        <f t="shared" si="60"/>
        <v>3.1170960523653646E-2</v>
      </c>
      <c r="N129" s="4">
        <f t="shared" si="60"/>
        <v>6.6906273573626033E-4</v>
      </c>
      <c r="O129" s="4">
        <f t="shared" si="60"/>
        <v>1.0770719697683907E-5</v>
      </c>
      <c r="P129" s="4">
        <f t="shared" si="60"/>
        <v>1.3871152742871197E-7</v>
      </c>
      <c r="Q129" s="4">
        <f t="shared" si="60"/>
        <v>1.4886722735642617E-9</v>
      </c>
      <c r="R129" s="4">
        <f t="shared" si="60"/>
        <v>1.369426782586175E-11</v>
      </c>
      <c r="S129" s="4">
        <f t="shared" si="60"/>
        <v>1.1022663499985657E-13</v>
      </c>
      <c r="T129" s="4">
        <f t="shared" si="60"/>
        <v>7.8864530220944652E-16</v>
      </c>
      <c r="U129" s="4">
        <f t="shared" si="60"/>
        <v>5.078311805647498E-18</v>
      </c>
      <c r="V129" s="4">
        <f t="shared" si="60"/>
        <v>2.9727903414631721E-20</v>
      </c>
      <c r="W129" s="4">
        <f t="shared" si="60"/>
        <v>1.5952200531392598E-22</v>
      </c>
      <c r="X129" s="4">
        <f t="shared" si="60"/>
        <v>7.9015951607521128E-25</v>
      </c>
      <c r="Y129" s="4">
        <f t="shared" si="60"/>
        <v>3.6343288974223483E-27</v>
      </c>
      <c r="Z129" s="4">
        <f t="shared" si="60"/>
        <v>1.5601645940612794E-29</v>
      </c>
      <c r="AA129" s="4">
        <f t="shared" si="60"/>
        <v>6.2789618804138486E-32</v>
      </c>
      <c r="AB129" s="4">
        <f t="shared" si="57"/>
        <v>2.3783529115914718E-34</v>
      </c>
      <c r="AC129" s="4">
        <f t="shared" si="57"/>
        <v>8.5082673284515579E-37</v>
      </c>
      <c r="AD129" s="4">
        <f t="shared" si="57"/>
        <v>2.8835323076067034E-39</v>
      </c>
      <c r="AE129" s="4">
        <f t="shared" si="57"/>
        <v>9.2839348313297677E-42</v>
      </c>
      <c r="AF129" s="6"/>
      <c r="AG129" s="4">
        <f t="shared" si="58"/>
        <v>0.93297554470293154</v>
      </c>
      <c r="AH129" s="4">
        <f t="shared" si="61"/>
        <v>0.96571291474692955</v>
      </c>
      <c r="AI129" s="4">
        <f t="shared" si="61"/>
        <v>3.3498786927789841E-2</v>
      </c>
      <c r="AJ129" s="4">
        <f t="shared" si="61"/>
        <v>7.7467372631216907E-4</v>
      </c>
      <c r="AK129" s="4">
        <f t="shared" si="61"/>
        <v>1.3435993984616881E-5</v>
      </c>
      <c r="AL129" s="4">
        <f t="shared" si="61"/>
        <v>1.8642782205997162E-7</v>
      </c>
      <c r="AM129" s="4">
        <f t="shared" si="61"/>
        <v>2.1556108923283639E-9</v>
      </c>
      <c r="AN129" s="4">
        <f t="shared" si="61"/>
        <v>2.1364030412288163E-11</v>
      </c>
      <c r="AO129" s="4">
        <f t="shared" si="61"/>
        <v>1.8526953987551044E-13</v>
      </c>
      <c r="AP129" s="4">
        <f t="shared" si="61"/>
        <v>1.4281449882365222E-15</v>
      </c>
      <c r="AQ129" s="4">
        <f t="shared" si="61"/>
        <v>9.9079327714291939E-18</v>
      </c>
      <c r="AR129" s="4">
        <f t="shared" si="61"/>
        <v>6.2488641200725642E-20</v>
      </c>
      <c r="AS129" s="4">
        <f t="shared" si="61"/>
        <v>3.6126884830366463E-22</v>
      </c>
      <c r="AT129" s="4">
        <f t="shared" si="61"/>
        <v>1.9279590536836512E-24</v>
      </c>
      <c r="AU129" s="4">
        <f t="shared" si="61"/>
        <v>9.5538931180148451E-27</v>
      </c>
      <c r="AV129" s="4">
        <f t="shared" si="61"/>
        <v>4.4187526506665448E-29</v>
      </c>
      <c r="AW129" s="4">
        <f t="shared" si="61"/>
        <v>1.9159767980573049E-31</v>
      </c>
      <c r="AX129" s="4">
        <f t="shared" si="59"/>
        <v>7.8190110173458167E-34</v>
      </c>
      <c r="AY129" s="4">
        <f t="shared" si="59"/>
        <v>3.0136289909274746E-36</v>
      </c>
      <c r="AZ129" s="4">
        <f t="shared" si="59"/>
        <v>1.1003899456611327E-38</v>
      </c>
      <c r="BA129" s="4">
        <f t="shared" si="59"/>
        <v>3.8170426410244804E-41</v>
      </c>
    </row>
    <row r="130" spans="1:53">
      <c r="A130" s="1">
        <f t="shared" si="42"/>
        <v>41811</v>
      </c>
      <c r="B130">
        <f t="shared" si="43"/>
        <v>3</v>
      </c>
      <c r="C130">
        <f t="shared" si="36"/>
        <v>5.7069967380518741E-9</v>
      </c>
      <c r="D130" s="3">
        <f t="shared" si="37"/>
        <v>13505151</v>
      </c>
      <c r="E130" s="2">
        <v>27010302</v>
      </c>
      <c r="F130" s="2">
        <v>60</v>
      </c>
      <c r="G130" s="3">
        <f t="shared" si="38"/>
        <v>10229240</v>
      </c>
      <c r="H130" s="3">
        <f t="shared" si="39"/>
        <v>12623456.800000001</v>
      </c>
      <c r="I130" s="7">
        <f t="shared" si="40"/>
        <v>-1.6625612182744247</v>
      </c>
      <c r="J130" s="7">
        <f t="shared" si="41"/>
        <v>-1.6637222243011942</v>
      </c>
      <c r="K130" s="4">
        <f t="shared" ref="K130:Z161" si="62">_xlfn.BINOM.DIST(K$4,$G130,$C130,FALSE)</f>
        <v>0.9432930892651874</v>
      </c>
      <c r="L130" s="4">
        <f t="shared" si="60"/>
        <v>0.97109486847167426</v>
      </c>
      <c r="M130" s="4">
        <f t="shared" si="60"/>
        <v>2.8345401704260819E-2</v>
      </c>
      <c r="N130" s="4">
        <f t="shared" si="60"/>
        <v>5.5158477667227037E-4</v>
      </c>
      <c r="O130" s="4">
        <f t="shared" si="60"/>
        <v>8.0501347084835621E-6</v>
      </c>
      <c r="P130" s="4">
        <f t="shared" si="60"/>
        <v>9.3990501885074773E-8</v>
      </c>
      <c r="Q130" s="4">
        <f t="shared" si="60"/>
        <v>9.1449956024486459E-10</v>
      </c>
      <c r="R130" s="4">
        <f t="shared" si="60"/>
        <v>7.6266918813973902E-12</v>
      </c>
      <c r="S130" s="4">
        <f t="shared" si="60"/>
        <v>5.5654067709902619E-14</v>
      </c>
      <c r="T130" s="4">
        <f t="shared" si="60"/>
        <v>3.6099821789977728E-16</v>
      </c>
      <c r="U130" s="4">
        <f t="shared" si="60"/>
        <v>2.1074421934359978E-18</v>
      </c>
      <c r="V130" s="4">
        <f t="shared" si="60"/>
        <v>1.1184422285150869E-20</v>
      </c>
      <c r="W130" s="4">
        <f t="shared" si="60"/>
        <v>5.4410515194963008E-23</v>
      </c>
      <c r="X130" s="4">
        <f t="shared" si="60"/>
        <v>2.4433741300473893E-25</v>
      </c>
      <c r="Y130" s="4">
        <f t="shared" si="60"/>
        <v>1.0188549945161787E-27</v>
      </c>
      <c r="Z130" s="4">
        <f t="shared" si="60"/>
        <v>3.9652586419914971E-30</v>
      </c>
      <c r="AA130" s="4">
        <f t="shared" ref="AA130:AE193" si="63">_xlfn.BINOM.DIST(AA$4,$G130,$C130,FALSE)/(1-$K130)</f>
        <v>1.4467779988402288E-32</v>
      </c>
      <c r="AB130" s="4">
        <f t="shared" si="63"/>
        <v>4.9682482719184212E-35</v>
      </c>
      <c r="AC130" s="4">
        <f t="shared" si="63"/>
        <v>1.6113172568013923E-37</v>
      </c>
      <c r="AD130" s="4">
        <f t="shared" si="63"/>
        <v>4.9508262862666355E-40</v>
      </c>
      <c r="AE130" s="4">
        <f t="shared" si="63"/>
        <v>1.4450999327615731E-42</v>
      </c>
      <c r="AF130" s="6"/>
      <c r="AG130" s="4">
        <f t="shared" ref="AG130:AV161" si="64">_xlfn.BINOM.DIST(AG$4,$H130,$C130,FALSE)</f>
        <v>0.93049179347219468</v>
      </c>
      <c r="AH130" s="4">
        <f t="shared" si="61"/>
        <v>0.96441145855050237</v>
      </c>
      <c r="AI130" s="4">
        <f t="shared" si="61"/>
        <v>3.4739073306928867E-2</v>
      </c>
      <c r="AJ130" s="4">
        <f t="shared" si="61"/>
        <v>8.3422423622514356E-4</v>
      </c>
      <c r="AK130" s="4">
        <f t="shared" si="61"/>
        <v>1.5024796754653809E-5</v>
      </c>
      <c r="AL130" s="4">
        <f t="shared" si="61"/>
        <v>2.1648328095304617E-7</v>
      </c>
      <c r="AM130" s="4">
        <f t="shared" si="61"/>
        <v>2.5993145412069166E-9</v>
      </c>
      <c r="AN130" s="4">
        <f t="shared" si="61"/>
        <v>2.6751398283466072E-11</v>
      </c>
      <c r="AO130" s="4">
        <f t="shared" si="61"/>
        <v>2.4090297146573403E-13</v>
      </c>
      <c r="AP130" s="4">
        <f t="shared" si="61"/>
        <v>1.9283473691517205E-15</v>
      </c>
      <c r="AQ130" s="4">
        <f t="shared" si="61"/>
        <v>1.3892194575373137E-17</v>
      </c>
      <c r="AR130" s="4">
        <f t="shared" si="61"/>
        <v>9.0983727554354583E-20</v>
      </c>
      <c r="AS130" s="4">
        <f t="shared" si="61"/>
        <v>5.4622050394951431E-22</v>
      </c>
      <c r="AT130" s="4">
        <f t="shared" si="61"/>
        <v>3.0269840382321585E-24</v>
      </c>
      <c r="AU130" s="4">
        <f t="shared" si="61"/>
        <v>1.5576416285448218E-26</v>
      </c>
      <c r="AV130" s="4">
        <f t="shared" si="61"/>
        <v>7.4810352663051159E-29</v>
      </c>
      <c r="AW130" s="4">
        <f t="shared" ref="AW130:BA193" si="65">_xlfn.BINOM.DIST(AW$4,$H130,$C130,FALSE)/(1-$AG130)</f>
        <v>3.3684266969251944E-31</v>
      </c>
      <c r="AX130" s="4">
        <f t="shared" si="65"/>
        <v>1.4274586160975852E-33</v>
      </c>
      <c r="AY130" s="4">
        <f t="shared" si="65"/>
        <v>5.7131593015652286E-36</v>
      </c>
      <c r="AZ130" s="4">
        <f t="shared" si="65"/>
        <v>2.1662471830532614E-38</v>
      </c>
      <c r="BA130" s="4">
        <f t="shared" si="65"/>
        <v>7.8030296841332048E-41</v>
      </c>
    </row>
    <row r="131" spans="1:53">
      <c r="A131" s="1">
        <f t="shared" si="42"/>
        <v>41815</v>
      </c>
      <c r="B131">
        <f t="shared" si="43"/>
        <v>4</v>
      </c>
      <c r="C131">
        <f t="shared" si="36"/>
        <v>5.7069967380518741E-9</v>
      </c>
      <c r="D131" s="3">
        <f t="shared" si="37"/>
        <v>12780588</v>
      </c>
      <c r="E131" s="2">
        <v>25561176</v>
      </c>
      <c r="F131" s="2">
        <v>70</v>
      </c>
      <c r="G131" s="3">
        <f t="shared" si="38"/>
        <v>9405150</v>
      </c>
      <c r="H131" s="3">
        <f t="shared" si="39"/>
        <v>13121853.699999999</v>
      </c>
      <c r="I131" s="7">
        <f t="shared" si="40"/>
        <v>-1.605854698420029</v>
      </c>
      <c r="J131" s="7">
        <f t="shared" si="41"/>
        <v>-1.6079576184152089</v>
      </c>
      <c r="K131" s="4">
        <f t="shared" si="62"/>
        <v>0.94773991984302752</v>
      </c>
      <c r="L131" s="4">
        <f t="shared" ref="L131:AA162" si="66">_xlfn.BINOM.DIST(L$4,$G131,$C131,FALSE)/(1-$K131)</f>
        <v>0.97340249622628994</v>
      </c>
      <c r="M131" s="4">
        <f t="shared" si="66"/>
        <v>2.6123764916670504E-2</v>
      </c>
      <c r="N131" s="4">
        <f t="shared" si="66"/>
        <v>4.673989937398441E-4</v>
      </c>
      <c r="O131" s="4">
        <f t="shared" si="66"/>
        <v>6.2719270217550127E-6</v>
      </c>
      <c r="P131" s="4">
        <f t="shared" si="66"/>
        <v>6.7329309494596596E-8</v>
      </c>
      <c r="Q131" s="4">
        <f t="shared" si="66"/>
        <v>6.0231826402791355E-10</v>
      </c>
      <c r="R131" s="4">
        <f t="shared" si="66"/>
        <v>4.6185012822782242E-12</v>
      </c>
      <c r="S131" s="4">
        <f t="shared" si="66"/>
        <v>3.0987326738724286E-14</v>
      </c>
      <c r="T131" s="4">
        <f t="shared" si="66"/>
        <v>1.8480536965574552E-16</v>
      </c>
      <c r="U131" s="4">
        <f t="shared" si="66"/>
        <v>9.9194484181309929E-19</v>
      </c>
      <c r="V131" s="4">
        <f t="shared" si="66"/>
        <v>4.8402492869990806E-21</v>
      </c>
      <c r="W131" s="4">
        <f t="shared" si="66"/>
        <v>2.1650071195106798E-23</v>
      </c>
      <c r="X131" s="4">
        <f t="shared" si="66"/>
        <v>8.9389966722139955E-26</v>
      </c>
      <c r="Y131" s="4">
        <f t="shared" si="66"/>
        <v>3.4271529962959134E-28</v>
      </c>
      <c r="Z131" s="4">
        <f t="shared" si="66"/>
        <v>1.2263514261270533E-30</v>
      </c>
      <c r="AA131" s="4">
        <f t="shared" si="66"/>
        <v>4.1140315538964552E-33</v>
      </c>
      <c r="AB131" s="4">
        <f t="shared" si="63"/>
        <v>1.2989466413310666E-35</v>
      </c>
      <c r="AC131" s="4">
        <f t="shared" si="63"/>
        <v>3.8733913145631649E-38</v>
      </c>
      <c r="AD131" s="4">
        <f t="shared" si="63"/>
        <v>1.094234227774364E-40</v>
      </c>
      <c r="AE131" s="4">
        <f t="shared" si="63"/>
        <v>2.9366539671630704E-43</v>
      </c>
      <c r="AF131" s="6"/>
      <c r="AG131" s="4">
        <f t="shared" si="64"/>
        <v>0.92784890950772603</v>
      </c>
      <c r="AH131" s="4">
        <f t="shared" ref="AH131:AW162" si="67">_xlfn.BINOM.DIST(AH$4,$H131,$C131,FALSE)/(1-$AG131)</f>
        <v>0.96302410356523294</v>
      </c>
      <c r="AI131" s="4">
        <f t="shared" si="67"/>
        <v>3.6058688219215096E-2</v>
      </c>
      <c r="AJ131" s="4">
        <f t="shared" si="67"/>
        <v>9.0010131777465148E-4</v>
      </c>
      <c r="AK131" s="4">
        <f t="shared" si="67"/>
        <v>1.6851326834005591E-5</v>
      </c>
      <c r="AL131" s="4">
        <f t="shared" si="67"/>
        <v>2.5238687140487474E-7</v>
      </c>
      <c r="AM131" s="4">
        <f t="shared" si="67"/>
        <v>3.1500550189399551E-9</v>
      </c>
      <c r="AN131" s="4">
        <f t="shared" si="67"/>
        <v>3.3699440899396211E-11</v>
      </c>
      <c r="AO131" s="4">
        <f t="shared" si="67"/>
        <v>3.1545344307079884E-13</v>
      </c>
      <c r="AP131" s="4">
        <f t="shared" si="67"/>
        <v>2.6247944115074684E-15</v>
      </c>
      <c r="AQ131" s="4">
        <f t="shared" si="67"/>
        <v>1.9656119773216459E-17</v>
      </c>
      <c r="AR131" s="4">
        <f t="shared" si="67"/>
        <v>1.3381585357379887E-19</v>
      </c>
      <c r="AS131" s="4">
        <f t="shared" si="67"/>
        <v>8.3508129022921436E-22</v>
      </c>
      <c r="AT131" s="4">
        <f t="shared" si="67"/>
        <v>4.8104731955022479E-24</v>
      </c>
      <c r="AU131" s="4">
        <f t="shared" si="67"/>
        <v>2.5731323690487481E-26</v>
      </c>
      <c r="AV131" s="4">
        <f t="shared" si="67"/>
        <v>1.284615626637445E-28</v>
      </c>
      <c r="AW131" s="4">
        <f t="shared" si="67"/>
        <v>6.0125059135918134E-31</v>
      </c>
      <c r="AX131" s="4">
        <f t="shared" si="65"/>
        <v>2.6485541745055053E-33</v>
      </c>
      <c r="AY131" s="4">
        <f t="shared" si="65"/>
        <v>1.1018908780917018E-35</v>
      </c>
      <c r="AZ131" s="4">
        <f t="shared" si="65"/>
        <v>4.3429735670446412E-38</v>
      </c>
      <c r="BA131" s="4">
        <f t="shared" si="65"/>
        <v>1.6261453311366383E-40</v>
      </c>
    </row>
    <row r="132" spans="1:53">
      <c r="A132" s="1">
        <f t="shared" si="42"/>
        <v>41818</v>
      </c>
      <c r="B132">
        <f t="shared" si="43"/>
        <v>3</v>
      </c>
      <c r="C132">
        <f t="shared" si="36"/>
        <v>5.7069967380518741E-9</v>
      </c>
      <c r="D132" s="3">
        <f t="shared" si="37"/>
        <v>14325992</v>
      </c>
      <c r="E132" s="2">
        <v>28651984</v>
      </c>
      <c r="F132" s="2">
        <v>80</v>
      </c>
      <c r="G132" s="3">
        <f t="shared" si="38"/>
        <v>8810880</v>
      </c>
      <c r="H132" s="3">
        <f t="shared" si="39"/>
        <v>13659843.199999999</v>
      </c>
      <c r="I132" s="7">
        <f t="shared" si="40"/>
        <v>-1.549163400574215</v>
      </c>
      <c r="J132" s="7">
        <f t="shared" si="41"/>
        <v>-1.5522989483237362</v>
      </c>
      <c r="K132" s="4">
        <f t="shared" si="62"/>
        <v>0.95095963363979907</v>
      </c>
      <c r="L132" s="4">
        <f t="shared" si="66"/>
        <v>0.97506886602401566</v>
      </c>
      <c r="M132" s="4">
        <f t="shared" si="66"/>
        <v>2.4515014692477174E-2</v>
      </c>
      <c r="N132" s="4">
        <f t="shared" si="66"/>
        <v>4.1090149157938937E-4</v>
      </c>
      <c r="O132" s="4">
        <f t="shared" si="66"/>
        <v>5.1654063459922722E-6</v>
      </c>
      <c r="P132" s="4">
        <f t="shared" si="66"/>
        <v>5.1947087538523226E-8</v>
      </c>
      <c r="Q132" s="4">
        <f t="shared" si="66"/>
        <v>4.3534806633355604E-10</v>
      </c>
      <c r="R132" s="4">
        <f t="shared" si="66"/>
        <v>3.1272686936485461E-12</v>
      </c>
      <c r="S132" s="4">
        <f t="shared" si="66"/>
        <v>1.9656300297448595E-14</v>
      </c>
      <c r="T132" s="4">
        <f t="shared" si="66"/>
        <v>1.0982109960445597E-16</v>
      </c>
      <c r="U132" s="4">
        <f t="shared" si="66"/>
        <v>5.5222015996324288E-19</v>
      </c>
      <c r="V132" s="4">
        <f t="shared" si="66"/>
        <v>2.5243292091148791E-21</v>
      </c>
      <c r="W132" s="4">
        <f t="shared" si="66"/>
        <v>1.0577696880457382E-23</v>
      </c>
      <c r="X132" s="4">
        <f t="shared" si="66"/>
        <v>4.0914202178606053E-26</v>
      </c>
      <c r="Y132" s="4">
        <f t="shared" si="66"/>
        <v>1.4695092483558468E-28</v>
      </c>
      <c r="Z132" s="4">
        <f t="shared" si="66"/>
        <v>4.9261460964593548E-31</v>
      </c>
      <c r="AA132" s="4">
        <f t="shared" si="66"/>
        <v>1.5481515748758916E-33</v>
      </c>
      <c r="AB132" s="4">
        <f t="shared" si="63"/>
        <v>4.5792112819268488E-36</v>
      </c>
      <c r="AC132" s="4">
        <f t="shared" si="63"/>
        <v>1.2792170881689907E-38</v>
      </c>
      <c r="AD132" s="4">
        <f t="shared" si="63"/>
        <v>3.3854521294793069E-41</v>
      </c>
      <c r="AE132" s="4">
        <f t="shared" si="63"/>
        <v>8.5116284639053476E-44</v>
      </c>
      <c r="AF132" s="6"/>
      <c r="AG132" s="4">
        <f t="shared" si="64"/>
        <v>0.92500449717959687</v>
      </c>
      <c r="AH132" s="4">
        <f t="shared" si="67"/>
        <v>0.96152804861462116</v>
      </c>
      <c r="AI132" s="4">
        <f t="shared" si="67"/>
        <v>3.7478764400968687E-2</v>
      </c>
      <c r="AJ132" s="4">
        <f t="shared" si="67"/>
        <v>9.739065370763957E-4</v>
      </c>
      <c r="AK132" s="4">
        <f t="shared" si="67"/>
        <v>1.8980625869411213E-5</v>
      </c>
      <c r="AL132" s="4">
        <f t="shared" si="67"/>
        <v>2.9593322833797624E-7</v>
      </c>
      <c r="AM132" s="4">
        <f t="shared" si="67"/>
        <v>3.8449939175625056E-9</v>
      </c>
      <c r="AN132" s="4">
        <f t="shared" si="67"/>
        <v>4.2820404049041149E-11</v>
      </c>
      <c r="AO132" s="4">
        <f t="shared" si="67"/>
        <v>4.1726685256288589E-13</v>
      </c>
      <c r="AP132" s="4">
        <f t="shared" si="67"/>
        <v>3.6143021558307447E-15</v>
      </c>
      <c r="AQ132" s="4">
        <f t="shared" si="67"/>
        <v>2.8175881054002743E-17</v>
      </c>
      <c r="AR132" s="4">
        <f t="shared" si="67"/>
        <v>1.9968150289984033E-19</v>
      </c>
      <c r="AS132" s="4">
        <f t="shared" si="67"/>
        <v>1.2972078721465695E-21</v>
      </c>
      <c r="AT132" s="4">
        <f t="shared" si="67"/>
        <v>7.7789176922652142E-24</v>
      </c>
      <c r="AU132" s="4">
        <f t="shared" si="67"/>
        <v>4.3315572806229623E-26</v>
      </c>
      <c r="AV132" s="4">
        <f t="shared" si="67"/>
        <v>2.2511565217357256E-28</v>
      </c>
      <c r="AW132" s="4">
        <f t="shared" si="67"/>
        <v>1.0968280977064814E-30</v>
      </c>
      <c r="AX132" s="4">
        <f t="shared" si="65"/>
        <v>5.0297045148103369E-33</v>
      </c>
      <c r="AY132" s="4">
        <f t="shared" si="65"/>
        <v>2.1783254267593029E-35</v>
      </c>
      <c r="AZ132" s="4">
        <f t="shared" si="65"/>
        <v>8.9376207481930014E-38</v>
      </c>
      <c r="BA132" s="4">
        <f t="shared" si="65"/>
        <v>3.4837313524826993E-40</v>
      </c>
    </row>
    <row r="133" spans="1:53">
      <c r="A133" s="1">
        <f t="shared" si="42"/>
        <v>41822</v>
      </c>
      <c r="B133">
        <f t="shared" si="43"/>
        <v>4</v>
      </c>
      <c r="C133">
        <f t="shared" si="36"/>
        <v>5.7069967380518741E-9</v>
      </c>
      <c r="D133" s="3">
        <f t="shared" si="37"/>
        <v>14203717</v>
      </c>
      <c r="E133" s="2">
        <v>28407434</v>
      </c>
      <c r="F133" s="2">
        <v>90</v>
      </c>
      <c r="G133" s="3">
        <f t="shared" si="38"/>
        <v>8446430</v>
      </c>
      <c r="H133" s="3">
        <f t="shared" si="39"/>
        <v>14245720.300000001</v>
      </c>
      <c r="I133" s="7">
        <f t="shared" si="40"/>
        <v>-1.4925432372656657</v>
      </c>
      <c r="J133" s="7">
        <f t="shared" si="41"/>
        <v>-1.4967617486644227</v>
      </c>
      <c r="K133" s="4">
        <f t="shared" si="62"/>
        <v>0.9529396071894537</v>
      </c>
      <c r="L133" s="4">
        <f t="shared" si="66"/>
        <v>0.97609175443726415</v>
      </c>
      <c r="M133" s="4">
        <f t="shared" si="66"/>
        <v>2.3525638050484972E-2</v>
      </c>
      <c r="N133" s="4">
        <f t="shared" si="66"/>
        <v>3.7800789228474536E-4</v>
      </c>
      <c r="O133" s="4">
        <f t="shared" si="66"/>
        <v>4.5553477467554996E-6</v>
      </c>
      <c r="P133" s="4">
        <f t="shared" si="66"/>
        <v>4.3916946837581163E-8</v>
      </c>
      <c r="Q133" s="4">
        <f t="shared" si="66"/>
        <v>3.5282670288705151E-10</v>
      </c>
      <c r="R133" s="4">
        <f t="shared" si="66"/>
        <v>2.4296510929820903E-12</v>
      </c>
      <c r="S133" s="4">
        <f t="shared" si="66"/>
        <v>1.4639774216696886E-14</v>
      </c>
      <c r="T133" s="4">
        <f t="shared" si="66"/>
        <v>7.8410147717832808E-17</v>
      </c>
      <c r="U133" s="4">
        <f t="shared" si="66"/>
        <v>3.7796590313517965E-19</v>
      </c>
      <c r="V133" s="4">
        <f t="shared" si="66"/>
        <v>1.6563047139976793E-21</v>
      </c>
      <c r="W133" s="4">
        <f t="shared" si="66"/>
        <v>6.6533326901260335E-24</v>
      </c>
      <c r="X133" s="4">
        <f t="shared" si="66"/>
        <v>2.4670393968245666E-26</v>
      </c>
      <c r="Y133" s="4">
        <f t="shared" si="66"/>
        <v>8.4943117262587023E-29</v>
      </c>
      <c r="Z133" s="4">
        <f t="shared" si="66"/>
        <v>2.7297132629107735E-31</v>
      </c>
      <c r="AA133" s="4">
        <f t="shared" si="66"/>
        <v>8.2238861601428706E-34</v>
      </c>
      <c r="AB133" s="4">
        <f t="shared" si="63"/>
        <v>2.3318905360915677E-36</v>
      </c>
      <c r="AC133" s="4">
        <f t="shared" si="63"/>
        <v>6.2447577354288273E-39</v>
      </c>
      <c r="AD133" s="4">
        <f t="shared" si="63"/>
        <v>1.584316269895821E-41</v>
      </c>
      <c r="AE133" s="4">
        <f t="shared" si="63"/>
        <v>3.8184905798019763E-44</v>
      </c>
      <c r="AF133" s="6"/>
      <c r="AG133" s="4">
        <f t="shared" si="64"/>
        <v>0.92191681872027198</v>
      </c>
      <c r="AH133" s="4">
        <f t="shared" si="67"/>
        <v>0.95990061443265839</v>
      </c>
      <c r="AI133" s="4">
        <f t="shared" si="67"/>
        <v>3.90200906806831E-2</v>
      </c>
      <c r="AJ133" s="4">
        <f t="shared" si="67"/>
        <v>1.0574479253074791E-3</v>
      </c>
      <c r="AK133" s="4">
        <f t="shared" si="67"/>
        <v>2.1492698057666873E-5</v>
      </c>
      <c r="AL133" s="4">
        <f t="shared" si="67"/>
        <v>3.4947236743589441E-7</v>
      </c>
      <c r="AM133" s="4">
        <f t="shared" si="67"/>
        <v>4.7353651109937602E-9</v>
      </c>
      <c r="AN133" s="4">
        <f t="shared" si="67"/>
        <v>5.4998048281944216E-11</v>
      </c>
      <c r="AO133" s="4">
        <f t="shared" si="67"/>
        <v>5.589193024498204E-13</v>
      </c>
      <c r="AP133" s="4">
        <f t="shared" si="67"/>
        <v>5.0489187967104889E-15</v>
      </c>
      <c r="AQ133" s="4">
        <f t="shared" si="67"/>
        <v>4.1047824262214233E-17</v>
      </c>
      <c r="AR133" s="4">
        <f t="shared" si="67"/>
        <v>3.0338156205993166E-19</v>
      </c>
      <c r="AS133" s="4">
        <f t="shared" si="67"/>
        <v>2.0554155250705453E-21</v>
      </c>
      <c r="AT133" s="4">
        <f t="shared" si="67"/>
        <v>1.2854285607927957E-23</v>
      </c>
      <c r="AU133" s="4">
        <f t="shared" si="67"/>
        <v>7.4646860014029999E-26</v>
      </c>
      <c r="AV133" s="4">
        <f t="shared" si="67"/>
        <v>4.0458696729748963E-28</v>
      </c>
      <c r="AW133" s="4">
        <f t="shared" si="67"/>
        <v>2.0558123935030402E-30</v>
      </c>
      <c r="AX133" s="4">
        <f t="shared" si="65"/>
        <v>9.831643027043288E-33</v>
      </c>
      <c r="AY133" s="4">
        <f t="shared" si="65"/>
        <v>4.4406353210311924E-35</v>
      </c>
      <c r="AZ133" s="4">
        <f t="shared" si="65"/>
        <v>1.9001285793907288E-37</v>
      </c>
      <c r="BA133" s="4">
        <f t="shared" si="65"/>
        <v>7.7240387885266559E-40</v>
      </c>
    </row>
    <row r="134" spans="1:53">
      <c r="A134" s="1">
        <f t="shared" si="42"/>
        <v>41825</v>
      </c>
      <c r="B134">
        <f t="shared" si="43"/>
        <v>3</v>
      </c>
      <c r="C134">
        <f t="shared" ref="C134:C197" si="68">1/175223510</f>
        <v>5.7069967380518741E-9</v>
      </c>
      <c r="D134" s="3">
        <f t="shared" ref="D134:D148" si="69">E134/2</f>
        <v>16739701</v>
      </c>
      <c r="E134" s="2">
        <v>33479402</v>
      </c>
      <c r="F134" s="2">
        <v>101</v>
      </c>
      <c r="G134" s="3">
        <f t="shared" ref="G134:G197" si="70">1149.1*POWER(F134,2) - 231792*F134 + 20000000</f>
        <v>8310977.0999999996</v>
      </c>
      <c r="H134" s="3">
        <f t="shared" ref="H134:H197" si="71">1.3825*POWER(F134,3)-92.362*POWER(F134,2)+44289*F134+10000000</f>
        <v>14955395.3705</v>
      </c>
      <c r="I134" s="7">
        <f t="shared" ref="I134:I197" si="72">$C134*(F134*1000000*L134+F134*1000000*M134/2+F134*1000000*N134/3+F134*1000000*O134/4+F134*1000000*P134/5+F134*1000000*Q134/6+F134*1000000*R134/7+F134*1000000*S134/8+F134*1000000*T134/9+F134*1000000*U134/10+F134*1000000*V134/11+F134*1000000*W134/12+F134*1000000*X134/13+F134*1000000*Y134/14+F134*1000000*Z134/15+F134*1000000*AA134/16+F134*1000000*AB134/17+F134*1000000*AC134/18+F134*1000000*AD134/19+F134*1000000*AE134/20)-2</f>
        <v>-1.4304099515518487</v>
      </c>
      <c r="J134" s="7">
        <f t="shared" ref="J134:J197" si="73">F134*1000000*$C134*AH134+F134*1000000*$C134*AI134/2+F134*1000000*$C134*AJ134/3+F134*1000000*$C134*AK134/4+F134*1000000*$C134*AL134/5+F134*1000000*$C134*AM134/6+F134*1000000*$C134*AN134/7+F134*1000000*$C134*AO134/8+F134*1000000*$C134*AP134/9+F134*1000000*$C134*AQ134/10+F134*1000000*$C134*AR134/11+F134*1000000*$C134*AS134/12+F134*1000000*$C134*AT134/13+F134*1000000*$C134*AU134/14+F134*1000000*$C134*AV134/15+F134*1000000*$C134*AW134/16+F134*1000000*$C134*AX134/17+F134*1000000*$C134*AY134/18+F134*1000000*$C134*AZ134/19+F134*1000000*$C134*BA134/20-2</f>
        <v>-1.4358329086583805</v>
      </c>
      <c r="K134" s="4">
        <f t="shared" si="62"/>
        <v>0.95367654273318225</v>
      </c>
      <c r="L134" s="4">
        <f t="shared" si="66"/>
        <v>0.97647210913222171</v>
      </c>
      <c r="M134" s="4">
        <f t="shared" si="66"/>
        <v>2.3157384274467629E-2</v>
      </c>
      <c r="N134" s="4">
        <f t="shared" si="66"/>
        <v>3.6612370655221012E-4</v>
      </c>
      <c r="O134" s="4">
        <f t="shared" si="66"/>
        <v>4.3413760848994462E-6</v>
      </c>
      <c r="P134" s="4">
        <f t="shared" si="66"/>
        <v>4.1182897923183369E-8</v>
      </c>
      <c r="Q134" s="4">
        <f t="shared" si="66"/>
        <v>3.2555554661944724E-10</v>
      </c>
      <c r="R134" s="4">
        <f t="shared" si="66"/>
        <v>2.2059032100402871E-12</v>
      </c>
      <c r="S134" s="4">
        <f t="shared" si="66"/>
        <v>1.3078435868976805E-14</v>
      </c>
      <c r="T134" s="4">
        <f t="shared" si="66"/>
        <v>6.8924335360067292E-17</v>
      </c>
      <c r="U134" s="4">
        <f t="shared" si="66"/>
        <v>3.2691272356541388E-19</v>
      </c>
      <c r="V134" s="4">
        <f t="shared" si="66"/>
        <v>1.409607894479219E-21</v>
      </c>
      <c r="W134" s="4">
        <f t="shared" si="66"/>
        <v>5.5715522759127201E-24</v>
      </c>
      <c r="X134" s="4">
        <f t="shared" si="66"/>
        <v>2.0327872943991744E-26</v>
      </c>
      <c r="Y134" s="4">
        <f t="shared" si="66"/>
        <v>6.8868865663653779E-29</v>
      </c>
      <c r="Z134" s="4">
        <f t="shared" si="66"/>
        <v>2.1776628705021409E-31</v>
      </c>
      <c r="AA134" s="4">
        <f t="shared" si="66"/>
        <v>6.4554955656500739E-34</v>
      </c>
      <c r="AB134" s="4">
        <f t="shared" si="63"/>
        <v>1.8011070945223793E-36</v>
      </c>
      <c r="AC134" s="4">
        <f t="shared" si="63"/>
        <v>4.7459794203919434E-39</v>
      </c>
      <c r="AD134" s="4">
        <f t="shared" si="63"/>
        <v>1.1847617276695597E-41</v>
      </c>
      <c r="AE134" s="4">
        <f t="shared" si="63"/>
        <v>2.8096986000517656E-44</v>
      </c>
      <c r="AF134" s="6"/>
      <c r="AG134" s="4">
        <f t="shared" si="64"/>
        <v>0.91819050259433821</v>
      </c>
      <c r="AH134" s="4">
        <f t="shared" si="67"/>
        <v>0.95793179111315441</v>
      </c>
      <c r="AI134" s="4">
        <f t="shared" si="67"/>
        <v>4.08799237128133E-2</v>
      </c>
      <c r="AJ134" s="4">
        <f t="shared" si="67"/>
        <v>1.1630390016808803E-3</v>
      </c>
      <c r="AK134" s="4">
        <f t="shared" si="67"/>
        <v>2.4816453398137073E-5</v>
      </c>
      <c r="AL134" s="4">
        <f t="shared" si="67"/>
        <v>4.2361868669394109E-7</v>
      </c>
      <c r="AM134" s="4">
        <f t="shared" si="67"/>
        <v>6.02600140714726E-9</v>
      </c>
      <c r="AN134" s="4">
        <f t="shared" si="67"/>
        <v>7.3474481390536486E-11</v>
      </c>
      <c r="AO134" s="4">
        <f t="shared" si="67"/>
        <v>7.8388409720627849E-13</v>
      </c>
      <c r="AP134" s="4">
        <f t="shared" si="67"/>
        <v>7.4338642646058288E-15</v>
      </c>
      <c r="AQ134" s="4">
        <f t="shared" si="67"/>
        <v>6.3448283956456672E-17</v>
      </c>
      <c r="AR134" s="4">
        <f t="shared" si="67"/>
        <v>4.9230292917857718E-19</v>
      </c>
      <c r="AS134" s="4">
        <f t="shared" si="67"/>
        <v>3.5015180479151855E-21</v>
      </c>
      <c r="AT134" s="4">
        <f t="shared" si="67"/>
        <v>2.2988899582657111E-23</v>
      </c>
      <c r="AU134" s="4">
        <f t="shared" si="67"/>
        <v>1.4015070441028283E-25</v>
      </c>
      <c r="AV134" s="4">
        <f t="shared" si="67"/>
        <v>7.9746041454369937E-28</v>
      </c>
      <c r="AW134" s="4">
        <f t="shared" si="67"/>
        <v>4.2539681185340562E-30</v>
      </c>
      <c r="AX134" s="4">
        <f t="shared" si="65"/>
        <v>2.1357497273280067E-32</v>
      </c>
      <c r="AY134" s="4">
        <f t="shared" si="65"/>
        <v>1.0127048168324814E-34</v>
      </c>
      <c r="AZ134" s="4">
        <f t="shared" si="65"/>
        <v>4.5491920011131591E-37</v>
      </c>
      <c r="BA134" s="4">
        <f t="shared" si="65"/>
        <v>1.9413741130147333E-39</v>
      </c>
    </row>
    <row r="135" spans="1:53">
      <c r="A135" s="1">
        <f t="shared" si="42"/>
        <v>41829</v>
      </c>
      <c r="B135">
        <f t="shared" si="43"/>
        <v>4</v>
      </c>
      <c r="C135">
        <f t="shared" si="68"/>
        <v>5.7069967380518741E-9</v>
      </c>
      <c r="D135" s="3">
        <f t="shared" si="69"/>
        <v>17572074</v>
      </c>
      <c r="E135" s="2">
        <v>35144148</v>
      </c>
      <c r="F135" s="2">
        <v>122</v>
      </c>
      <c r="G135" s="3">
        <f t="shared" si="70"/>
        <v>8824580.3999999985</v>
      </c>
      <c r="H135" s="3">
        <f t="shared" si="71"/>
        <v>16538951.852</v>
      </c>
      <c r="I135" s="7">
        <f t="shared" si="72"/>
        <v>-1.3124877176488181</v>
      </c>
      <c r="J135" s="7">
        <f t="shared" si="73"/>
        <v>-1.3200876798845518</v>
      </c>
      <c r="K135" s="4">
        <f t="shared" si="62"/>
        <v>0.95088528495380997</v>
      </c>
      <c r="L135" s="4">
        <f t="shared" si="66"/>
        <v>0.97503042879541779</v>
      </c>
      <c r="M135" s="4">
        <f t="shared" si="66"/>
        <v>2.455216510448105E-2</v>
      </c>
      <c r="N135" s="4">
        <f t="shared" si="66"/>
        <v>4.1216405505909424E-4</v>
      </c>
      <c r="O135" s="4">
        <f t="shared" si="66"/>
        <v>5.1893342697828458E-6</v>
      </c>
      <c r="P135" s="4">
        <f t="shared" si="66"/>
        <v>5.2268870672032269E-8</v>
      </c>
      <c r="Q135" s="4">
        <f t="shared" si="66"/>
        <v>4.3872591834566082E-10</v>
      </c>
      <c r="R135" s="4">
        <f t="shared" si="66"/>
        <v>3.1564333822672591E-12</v>
      </c>
      <c r="S135" s="4">
        <f t="shared" si="66"/>
        <v>1.9870462131778167E-14</v>
      </c>
      <c r="T135" s="4">
        <f t="shared" si="66"/>
        <v>1.1119025748939588E-16</v>
      </c>
      <c r="U135" s="4">
        <f t="shared" si="66"/>
        <v>5.5997413093893338E-19</v>
      </c>
      <c r="V135" s="4">
        <f t="shared" si="66"/>
        <v>2.5637546348458827E-21</v>
      </c>
      <c r="W135" s="4">
        <f t="shared" si="66"/>
        <v>1.0759605357457752E-23</v>
      </c>
      <c r="X135" s="4">
        <f t="shared" si="66"/>
        <v>4.1682529961490582E-26</v>
      </c>
      <c r="Y135" s="4">
        <f t="shared" si="66"/>
        <v>1.4994330077294115E-28</v>
      </c>
      <c r="Z135" s="4">
        <f t="shared" si="66"/>
        <v>5.0342733174715803E-31</v>
      </c>
      <c r="AA135" s="4">
        <f t="shared" si="66"/>
        <v>1.5845930281889883E-33</v>
      </c>
      <c r="AB135" s="4">
        <f t="shared" si="63"/>
        <v>4.6942877065011179E-36</v>
      </c>
      <c r="AC135" s="4">
        <f t="shared" si="63"/>
        <v>1.3134030880063947E-38</v>
      </c>
      <c r="AD135" s="4">
        <f t="shared" si="63"/>
        <v>3.4813302006314319E-41</v>
      </c>
      <c r="AE135" s="4">
        <f t="shared" si="63"/>
        <v>8.7662925174651422E-44</v>
      </c>
      <c r="AF135" s="6"/>
      <c r="AG135" s="4">
        <f t="shared" si="64"/>
        <v>0.90992987791448254</v>
      </c>
      <c r="AH135" s="4">
        <f t="shared" si="67"/>
        <v>0.9535484431182476</v>
      </c>
      <c r="AI135" s="4">
        <f t="shared" si="67"/>
        <v>4.5001638516754427E-2</v>
      </c>
      <c r="AJ135" s="4">
        <f t="shared" si="67"/>
        <v>1.4158674799453559E-3</v>
      </c>
      <c r="AK135" s="4">
        <f t="shared" si="67"/>
        <v>3.3410126813673305E-5</v>
      </c>
      <c r="AL135" s="4">
        <f t="shared" si="67"/>
        <v>6.3070111971633067E-7</v>
      </c>
      <c r="AM135" s="4">
        <f t="shared" si="67"/>
        <v>9.9217392124476726E-9</v>
      </c>
      <c r="AN135" s="4">
        <f t="shared" si="67"/>
        <v>1.3378431440874453E-10</v>
      </c>
      <c r="AO135" s="4">
        <f t="shared" si="67"/>
        <v>1.5784492165978527E-12</v>
      </c>
      <c r="AP135" s="4">
        <f t="shared" si="67"/>
        <v>1.6554020234367951E-14</v>
      </c>
      <c r="AQ135" s="4">
        <f t="shared" si="67"/>
        <v>1.5624957066864585E-16</v>
      </c>
      <c r="AR135" s="4">
        <f t="shared" si="67"/>
        <v>1.3407304478056297E-18</v>
      </c>
      <c r="AS135" s="4">
        <f t="shared" si="67"/>
        <v>1.0545702723233718E-20</v>
      </c>
      <c r="AT135" s="4">
        <f t="shared" si="67"/>
        <v>7.6568024921682756E-23</v>
      </c>
      <c r="AU135" s="4">
        <f t="shared" si="67"/>
        <v>5.162197959905357E-25</v>
      </c>
      <c r="AV135" s="4">
        <f t="shared" si="67"/>
        <v>3.2483185742845593E-27</v>
      </c>
      <c r="AW135" s="4">
        <f t="shared" si="67"/>
        <v>1.9162573173793795E-29</v>
      </c>
      <c r="AX135" s="4">
        <f t="shared" si="65"/>
        <v>1.0639471903890733E-31</v>
      </c>
      <c r="AY135" s="4">
        <f t="shared" si="65"/>
        <v>5.5790815277881395E-34</v>
      </c>
      <c r="AZ135" s="4">
        <f t="shared" si="65"/>
        <v>2.7715595961505929E-36</v>
      </c>
      <c r="BA135" s="4">
        <f t="shared" si="65"/>
        <v>1.3080047293962837E-38</v>
      </c>
    </row>
    <row r="136" spans="1:53">
      <c r="A136" s="1">
        <f t="shared" ref="A136:A154" si="74">A135+B134</f>
        <v>41832</v>
      </c>
      <c r="B136">
        <f t="shared" ref="B136:B199" si="75">A136-A135</f>
        <v>3</v>
      </c>
      <c r="C136">
        <f t="shared" si="68"/>
        <v>5.7069967380518741E-9</v>
      </c>
      <c r="D136" s="3">
        <f t="shared" si="69"/>
        <v>12735954</v>
      </c>
      <c r="E136" s="2">
        <v>25471908</v>
      </c>
      <c r="F136" s="2">
        <v>40</v>
      </c>
      <c r="G136" s="3">
        <f t="shared" si="70"/>
        <v>12566880</v>
      </c>
      <c r="H136" s="3">
        <f t="shared" si="71"/>
        <v>11712260.800000001</v>
      </c>
      <c r="I136" s="7">
        <f t="shared" si="72"/>
        <v>-1.7757965406063383</v>
      </c>
      <c r="J136" s="7">
        <f t="shared" si="73"/>
        <v>-1.7755203903906029</v>
      </c>
      <c r="K136" s="4">
        <f t="shared" si="62"/>
        <v>0.93079227828450484</v>
      </c>
      <c r="L136" s="4">
        <f t="shared" si="66"/>
        <v>0.96456903061884769</v>
      </c>
      <c r="M136" s="4">
        <f t="shared" si="66"/>
        <v>3.4589029645943133E-2</v>
      </c>
      <c r="N136" s="4">
        <f t="shared" si="66"/>
        <v>8.2689839618676608E-4</v>
      </c>
      <c r="O136" s="4">
        <f t="shared" si="66"/>
        <v>1.4826107660554173E-5</v>
      </c>
      <c r="P136" s="4">
        <f t="shared" si="66"/>
        <v>2.1266308110840829E-7</v>
      </c>
      <c r="Q136" s="4">
        <f t="shared" si="66"/>
        <v>2.542001329859814E-9</v>
      </c>
      <c r="R136" s="4">
        <f t="shared" si="66"/>
        <v>2.6044295900778435E-11</v>
      </c>
      <c r="S136" s="4">
        <f t="shared" si="66"/>
        <v>2.3348419457766845E-13</v>
      </c>
      <c r="T136" s="4">
        <f t="shared" si="66"/>
        <v>1.860586201542059E-15</v>
      </c>
      <c r="U136" s="4">
        <f t="shared" si="66"/>
        <v>1.334395533601551E-17</v>
      </c>
      <c r="V136" s="4">
        <f t="shared" si="66"/>
        <v>8.7001480644261722E-20</v>
      </c>
      <c r="W136" s="4">
        <f t="shared" si="66"/>
        <v>5.1997218500251735E-22</v>
      </c>
      <c r="X136" s="4">
        <f t="shared" si="66"/>
        <v>2.868609552490623E-24</v>
      </c>
      <c r="Y136" s="4">
        <f t="shared" si="66"/>
        <v>1.469528625256681E-26</v>
      </c>
      <c r="Z136" s="4">
        <f t="shared" si="66"/>
        <v>7.0262144701770978E-29</v>
      </c>
      <c r="AA136" s="4">
        <f t="shared" si="66"/>
        <v>3.1494592681825164E-31</v>
      </c>
      <c r="AB136" s="4">
        <f t="shared" si="63"/>
        <v>1.3286837285927827E-33</v>
      </c>
      <c r="AC136" s="4">
        <f t="shared" si="63"/>
        <v>5.2939961217553917E-36</v>
      </c>
      <c r="AD136" s="4">
        <f t="shared" si="63"/>
        <v>1.9983174953705515E-38</v>
      </c>
      <c r="AE136" s="4">
        <f t="shared" si="63"/>
        <v>7.1658701339527806E-41</v>
      </c>
      <c r="AF136" s="6"/>
      <c r="AG136" s="4">
        <f t="shared" si="64"/>
        <v>0.9353431330421329</v>
      </c>
      <c r="AH136" s="4">
        <f t="shared" si="67"/>
        <v>0.96695137931917197</v>
      </c>
      <c r="AI136" s="4">
        <f t="shared" si="67"/>
        <v>3.2316397096560139E-2</v>
      </c>
      <c r="AJ136" s="4">
        <f t="shared" si="67"/>
        <v>7.2002891732479376E-4</v>
      </c>
      <c r="AK136" s="4">
        <f t="shared" si="67"/>
        <v>1.2032009539227621E-5</v>
      </c>
      <c r="AL136" s="4">
        <f t="shared" si="67"/>
        <v>1.6084825229458887E-7</v>
      </c>
      <c r="AM136" s="4">
        <f t="shared" si="67"/>
        <v>1.7918978242226629E-9</v>
      </c>
      <c r="AN136" s="4">
        <f t="shared" si="67"/>
        <v>1.7110524054283438E-11</v>
      </c>
      <c r="AO136" s="4">
        <f t="shared" si="67"/>
        <v>1.42962257055326E-13</v>
      </c>
      <c r="AP136" s="4">
        <f t="shared" si="67"/>
        <v>1.061761372772547E-15</v>
      </c>
      <c r="AQ136" s="4">
        <f t="shared" si="67"/>
        <v>7.0970018640686448E-18</v>
      </c>
      <c r="AR136" s="4">
        <f t="shared" si="67"/>
        <v>4.3125107914412942E-20</v>
      </c>
      <c r="AS136" s="4">
        <f t="shared" si="67"/>
        <v>2.4021320204503172E-22</v>
      </c>
      <c r="AT136" s="4">
        <f t="shared" si="67"/>
        <v>1.2350979664077719E-24</v>
      </c>
      <c r="AU136" s="4">
        <f t="shared" si="67"/>
        <v>5.8968654761980735E-27</v>
      </c>
      <c r="AV136" s="4">
        <f t="shared" si="67"/>
        <v>2.6277120568389184E-29</v>
      </c>
      <c r="AW136" s="4">
        <f t="shared" si="67"/>
        <v>1.0977553602393415E-31</v>
      </c>
      <c r="AX136" s="4">
        <f t="shared" si="65"/>
        <v>4.3162280546401674E-34</v>
      </c>
      <c r="AY136" s="4">
        <f t="shared" si="65"/>
        <v>1.602800906107085E-36</v>
      </c>
      <c r="AZ136" s="4">
        <f t="shared" si="65"/>
        <v>5.6386305808055328E-39</v>
      </c>
      <c r="BA136" s="4">
        <f t="shared" si="65"/>
        <v>1.8844788764150276E-41</v>
      </c>
    </row>
    <row r="137" spans="1:53">
      <c r="A137" s="1">
        <f t="shared" si="74"/>
        <v>41836</v>
      </c>
      <c r="B137">
        <f t="shared" si="75"/>
        <v>4</v>
      </c>
      <c r="C137">
        <f t="shared" si="68"/>
        <v>5.7069967380518741E-9</v>
      </c>
      <c r="D137" s="3">
        <f t="shared" si="69"/>
        <v>11810733</v>
      </c>
      <c r="E137" s="2">
        <v>23621466</v>
      </c>
      <c r="F137" s="2">
        <v>50</v>
      </c>
      <c r="G137" s="3">
        <f t="shared" si="70"/>
        <v>11283150</v>
      </c>
      <c r="H137" s="3">
        <f t="shared" si="71"/>
        <v>12156357.5</v>
      </c>
      <c r="I137" s="7">
        <f t="shared" si="72"/>
        <v>-1.7192270923995994</v>
      </c>
      <c r="J137" s="7">
        <f t="shared" si="73"/>
        <v>-1.7195798870161125</v>
      </c>
      <c r="K137" s="4">
        <f t="shared" si="62"/>
        <v>0.93763652935508079</v>
      </c>
      <c r="L137" s="4">
        <f t="shared" si="66"/>
        <v>0.96814906580690685</v>
      </c>
      <c r="M137" s="4">
        <f t="shared" si="66"/>
        <v>3.1170960523653646E-2</v>
      </c>
      <c r="N137" s="4">
        <f t="shared" si="66"/>
        <v>6.6906273573626033E-4</v>
      </c>
      <c r="O137" s="4">
        <f t="shared" si="66"/>
        <v>1.0770719697683907E-5</v>
      </c>
      <c r="P137" s="4">
        <f t="shared" si="66"/>
        <v>1.3871152742871197E-7</v>
      </c>
      <c r="Q137" s="4">
        <f t="shared" si="66"/>
        <v>1.4886722735642617E-9</v>
      </c>
      <c r="R137" s="4">
        <f t="shared" si="66"/>
        <v>1.369426782586175E-11</v>
      </c>
      <c r="S137" s="4">
        <f t="shared" si="66"/>
        <v>1.1022663499985657E-13</v>
      </c>
      <c r="T137" s="4">
        <f t="shared" si="66"/>
        <v>7.8864530220944652E-16</v>
      </c>
      <c r="U137" s="4">
        <f t="shared" si="66"/>
        <v>5.078311805647498E-18</v>
      </c>
      <c r="V137" s="4">
        <f t="shared" si="66"/>
        <v>2.9727903414631721E-20</v>
      </c>
      <c r="W137" s="4">
        <f t="shared" si="66"/>
        <v>1.5952200531392598E-22</v>
      </c>
      <c r="X137" s="4">
        <f t="shared" si="66"/>
        <v>7.9015951607521128E-25</v>
      </c>
      <c r="Y137" s="4">
        <f t="shared" si="66"/>
        <v>3.6343288974223483E-27</v>
      </c>
      <c r="Z137" s="4">
        <f t="shared" si="66"/>
        <v>1.5601645940612794E-29</v>
      </c>
      <c r="AA137" s="4">
        <f t="shared" si="66"/>
        <v>6.2789618804138486E-32</v>
      </c>
      <c r="AB137" s="4">
        <f t="shared" si="63"/>
        <v>2.3783529115914718E-34</v>
      </c>
      <c r="AC137" s="4">
        <f t="shared" si="63"/>
        <v>8.5082673284515579E-37</v>
      </c>
      <c r="AD137" s="4">
        <f t="shared" si="63"/>
        <v>2.8835323076067034E-39</v>
      </c>
      <c r="AE137" s="4">
        <f t="shared" si="63"/>
        <v>9.2839348313297677E-42</v>
      </c>
      <c r="AF137" s="6"/>
      <c r="AG137" s="4">
        <f t="shared" si="64"/>
        <v>0.93297554470293154</v>
      </c>
      <c r="AH137" s="4">
        <f t="shared" si="67"/>
        <v>0.96571291474692955</v>
      </c>
      <c r="AI137" s="4">
        <f t="shared" si="67"/>
        <v>3.3498786927789841E-2</v>
      </c>
      <c r="AJ137" s="4">
        <f t="shared" si="67"/>
        <v>7.7467372631216907E-4</v>
      </c>
      <c r="AK137" s="4">
        <f t="shared" si="67"/>
        <v>1.3435993984616881E-5</v>
      </c>
      <c r="AL137" s="4">
        <f t="shared" si="67"/>
        <v>1.8642782205997162E-7</v>
      </c>
      <c r="AM137" s="4">
        <f t="shared" si="67"/>
        <v>2.1556108923283639E-9</v>
      </c>
      <c r="AN137" s="4">
        <f t="shared" si="67"/>
        <v>2.1364030412288163E-11</v>
      </c>
      <c r="AO137" s="4">
        <f t="shared" si="67"/>
        <v>1.8526953987551044E-13</v>
      </c>
      <c r="AP137" s="4">
        <f t="shared" si="67"/>
        <v>1.4281449882365222E-15</v>
      </c>
      <c r="AQ137" s="4">
        <f t="shared" si="67"/>
        <v>9.9079327714291939E-18</v>
      </c>
      <c r="AR137" s="4">
        <f t="shared" si="67"/>
        <v>6.2488641200725642E-20</v>
      </c>
      <c r="AS137" s="4">
        <f t="shared" si="67"/>
        <v>3.6126884830366463E-22</v>
      </c>
      <c r="AT137" s="4">
        <f t="shared" si="67"/>
        <v>1.9279590536836512E-24</v>
      </c>
      <c r="AU137" s="4">
        <f t="shared" si="67"/>
        <v>9.5538931180148451E-27</v>
      </c>
      <c r="AV137" s="4">
        <f t="shared" si="67"/>
        <v>4.4187526506665448E-29</v>
      </c>
      <c r="AW137" s="4">
        <f t="shared" si="67"/>
        <v>1.9159767980573049E-31</v>
      </c>
      <c r="AX137" s="4">
        <f t="shared" si="65"/>
        <v>7.8190110173458167E-34</v>
      </c>
      <c r="AY137" s="4">
        <f t="shared" si="65"/>
        <v>3.0136289909274746E-36</v>
      </c>
      <c r="AZ137" s="4">
        <f t="shared" si="65"/>
        <v>1.1003899456611327E-38</v>
      </c>
      <c r="BA137" s="4">
        <f t="shared" si="65"/>
        <v>3.8170426410244804E-41</v>
      </c>
    </row>
    <row r="138" spans="1:53">
      <c r="A138" s="1">
        <f t="shared" si="74"/>
        <v>41839</v>
      </c>
      <c r="B138">
        <f t="shared" si="75"/>
        <v>3</v>
      </c>
      <c r="C138">
        <f t="shared" si="68"/>
        <v>5.7069967380518741E-9</v>
      </c>
      <c r="D138" s="3">
        <f t="shared" si="69"/>
        <v>13338105</v>
      </c>
      <c r="E138" s="2">
        <v>26676210</v>
      </c>
      <c r="F138" s="2">
        <v>60</v>
      </c>
      <c r="G138" s="3">
        <f t="shared" si="70"/>
        <v>10229240</v>
      </c>
      <c r="H138" s="3">
        <f t="shared" si="71"/>
        <v>12623456.800000001</v>
      </c>
      <c r="I138" s="7">
        <f t="shared" si="72"/>
        <v>-1.6625612182744247</v>
      </c>
      <c r="J138" s="7">
        <f t="shared" si="73"/>
        <v>-1.6637222243011942</v>
      </c>
      <c r="K138" s="4">
        <f t="shared" si="62"/>
        <v>0.9432930892651874</v>
      </c>
      <c r="L138" s="4">
        <f t="shared" si="66"/>
        <v>0.97109486847167426</v>
      </c>
      <c r="M138" s="4">
        <f t="shared" si="66"/>
        <v>2.8345401704260819E-2</v>
      </c>
      <c r="N138" s="4">
        <f t="shared" si="66"/>
        <v>5.5158477667227037E-4</v>
      </c>
      <c r="O138" s="4">
        <f t="shared" si="66"/>
        <v>8.0501347084835621E-6</v>
      </c>
      <c r="P138" s="4">
        <f t="shared" si="66"/>
        <v>9.3990501885074773E-8</v>
      </c>
      <c r="Q138" s="4">
        <f t="shared" si="66"/>
        <v>9.1449956024486459E-10</v>
      </c>
      <c r="R138" s="4">
        <f t="shared" si="66"/>
        <v>7.6266918813973902E-12</v>
      </c>
      <c r="S138" s="4">
        <f t="shared" si="66"/>
        <v>5.5654067709902619E-14</v>
      </c>
      <c r="T138" s="4">
        <f t="shared" si="66"/>
        <v>3.6099821789977728E-16</v>
      </c>
      <c r="U138" s="4">
        <f t="shared" si="66"/>
        <v>2.1074421934359978E-18</v>
      </c>
      <c r="V138" s="4">
        <f t="shared" si="66"/>
        <v>1.1184422285150869E-20</v>
      </c>
      <c r="W138" s="4">
        <f t="shared" si="66"/>
        <v>5.4410515194963008E-23</v>
      </c>
      <c r="X138" s="4">
        <f t="shared" si="66"/>
        <v>2.4433741300473893E-25</v>
      </c>
      <c r="Y138" s="4">
        <f t="shared" si="66"/>
        <v>1.0188549945161787E-27</v>
      </c>
      <c r="Z138" s="4">
        <f t="shared" si="66"/>
        <v>3.9652586419914971E-30</v>
      </c>
      <c r="AA138" s="4">
        <f t="shared" si="66"/>
        <v>1.4467779988402288E-32</v>
      </c>
      <c r="AB138" s="4">
        <f t="shared" si="63"/>
        <v>4.9682482719184212E-35</v>
      </c>
      <c r="AC138" s="4">
        <f t="shared" si="63"/>
        <v>1.6113172568013923E-37</v>
      </c>
      <c r="AD138" s="4">
        <f t="shared" si="63"/>
        <v>4.9508262862666355E-40</v>
      </c>
      <c r="AE138" s="4">
        <f t="shared" si="63"/>
        <v>1.4450999327615731E-42</v>
      </c>
      <c r="AF138" s="6"/>
      <c r="AG138" s="4">
        <f t="shared" si="64"/>
        <v>0.93049179347219468</v>
      </c>
      <c r="AH138" s="4">
        <f t="shared" si="67"/>
        <v>0.96441145855050237</v>
      </c>
      <c r="AI138" s="4">
        <f t="shared" si="67"/>
        <v>3.4739073306928867E-2</v>
      </c>
      <c r="AJ138" s="4">
        <f t="shared" si="67"/>
        <v>8.3422423622514356E-4</v>
      </c>
      <c r="AK138" s="4">
        <f t="shared" si="67"/>
        <v>1.5024796754653809E-5</v>
      </c>
      <c r="AL138" s="4">
        <f t="shared" si="67"/>
        <v>2.1648328095304617E-7</v>
      </c>
      <c r="AM138" s="4">
        <f t="shared" si="67"/>
        <v>2.5993145412069166E-9</v>
      </c>
      <c r="AN138" s="4">
        <f t="shared" si="67"/>
        <v>2.6751398283466072E-11</v>
      </c>
      <c r="AO138" s="4">
        <f t="shared" si="67"/>
        <v>2.4090297146573403E-13</v>
      </c>
      <c r="AP138" s="4">
        <f t="shared" si="67"/>
        <v>1.9283473691517205E-15</v>
      </c>
      <c r="AQ138" s="4">
        <f t="shared" si="67"/>
        <v>1.3892194575373137E-17</v>
      </c>
      <c r="AR138" s="4">
        <f t="shared" si="67"/>
        <v>9.0983727554354583E-20</v>
      </c>
      <c r="AS138" s="4">
        <f t="shared" si="67"/>
        <v>5.4622050394951431E-22</v>
      </c>
      <c r="AT138" s="4">
        <f t="shared" si="67"/>
        <v>3.0269840382321585E-24</v>
      </c>
      <c r="AU138" s="4">
        <f t="shared" si="67"/>
        <v>1.5576416285448218E-26</v>
      </c>
      <c r="AV138" s="4">
        <f t="shared" si="67"/>
        <v>7.4810352663051159E-29</v>
      </c>
      <c r="AW138" s="4">
        <f t="shared" si="67"/>
        <v>3.3684266969251944E-31</v>
      </c>
      <c r="AX138" s="4">
        <f t="shared" si="65"/>
        <v>1.4274586160975852E-33</v>
      </c>
      <c r="AY138" s="4">
        <f t="shared" si="65"/>
        <v>5.7131593015652286E-36</v>
      </c>
      <c r="AZ138" s="4">
        <f t="shared" si="65"/>
        <v>2.1662471830532614E-38</v>
      </c>
      <c r="BA138" s="4">
        <f t="shared" si="65"/>
        <v>7.8030296841332048E-41</v>
      </c>
    </row>
    <row r="139" spans="1:53">
      <c r="A139" s="1">
        <f t="shared" si="74"/>
        <v>41843</v>
      </c>
      <c r="B139">
        <f t="shared" si="75"/>
        <v>4</v>
      </c>
      <c r="C139">
        <f t="shared" si="68"/>
        <v>5.7069967380518741E-9</v>
      </c>
      <c r="D139" s="3">
        <f t="shared" si="69"/>
        <v>10913114</v>
      </c>
      <c r="E139" s="2">
        <v>21826228</v>
      </c>
      <c r="F139" s="2">
        <v>40</v>
      </c>
      <c r="G139" s="3">
        <f t="shared" si="70"/>
        <v>12566880</v>
      </c>
      <c r="H139" s="3">
        <f t="shared" si="71"/>
        <v>11712260.800000001</v>
      </c>
      <c r="I139" s="7">
        <f t="shared" si="72"/>
        <v>-1.7757965406063383</v>
      </c>
      <c r="J139" s="7">
        <f t="shared" si="73"/>
        <v>-1.7755203903906029</v>
      </c>
      <c r="K139" s="4">
        <f t="shared" si="62"/>
        <v>0.93079227828450484</v>
      </c>
      <c r="L139" s="4">
        <f t="shared" si="66"/>
        <v>0.96456903061884769</v>
      </c>
      <c r="M139" s="4">
        <f t="shared" si="66"/>
        <v>3.4589029645943133E-2</v>
      </c>
      <c r="N139" s="4">
        <f t="shared" si="66"/>
        <v>8.2689839618676608E-4</v>
      </c>
      <c r="O139" s="4">
        <f t="shared" si="66"/>
        <v>1.4826107660554173E-5</v>
      </c>
      <c r="P139" s="4">
        <f t="shared" si="66"/>
        <v>2.1266308110840829E-7</v>
      </c>
      <c r="Q139" s="4">
        <f t="shared" si="66"/>
        <v>2.542001329859814E-9</v>
      </c>
      <c r="R139" s="4">
        <f t="shared" si="66"/>
        <v>2.6044295900778435E-11</v>
      </c>
      <c r="S139" s="4">
        <f t="shared" si="66"/>
        <v>2.3348419457766845E-13</v>
      </c>
      <c r="T139" s="4">
        <f t="shared" si="66"/>
        <v>1.860586201542059E-15</v>
      </c>
      <c r="U139" s="4">
        <f t="shared" si="66"/>
        <v>1.334395533601551E-17</v>
      </c>
      <c r="V139" s="4">
        <f t="shared" si="66"/>
        <v>8.7001480644261722E-20</v>
      </c>
      <c r="W139" s="4">
        <f t="shared" si="66"/>
        <v>5.1997218500251735E-22</v>
      </c>
      <c r="X139" s="4">
        <f t="shared" si="66"/>
        <v>2.868609552490623E-24</v>
      </c>
      <c r="Y139" s="4">
        <f t="shared" si="66"/>
        <v>1.469528625256681E-26</v>
      </c>
      <c r="Z139" s="4">
        <f t="shared" si="66"/>
        <v>7.0262144701770978E-29</v>
      </c>
      <c r="AA139" s="4">
        <f t="shared" si="66"/>
        <v>3.1494592681825164E-31</v>
      </c>
      <c r="AB139" s="4">
        <f t="shared" si="63"/>
        <v>1.3286837285927827E-33</v>
      </c>
      <c r="AC139" s="4">
        <f t="shared" si="63"/>
        <v>5.2939961217553917E-36</v>
      </c>
      <c r="AD139" s="4">
        <f t="shared" si="63"/>
        <v>1.9983174953705515E-38</v>
      </c>
      <c r="AE139" s="4">
        <f t="shared" si="63"/>
        <v>7.1658701339527806E-41</v>
      </c>
      <c r="AF139" s="6"/>
      <c r="AG139" s="4">
        <f t="shared" si="64"/>
        <v>0.9353431330421329</v>
      </c>
      <c r="AH139" s="4">
        <f t="shared" si="67"/>
        <v>0.96695137931917197</v>
      </c>
      <c r="AI139" s="4">
        <f t="shared" si="67"/>
        <v>3.2316397096560139E-2</v>
      </c>
      <c r="AJ139" s="4">
        <f t="shared" si="67"/>
        <v>7.2002891732479376E-4</v>
      </c>
      <c r="AK139" s="4">
        <f t="shared" si="67"/>
        <v>1.2032009539227621E-5</v>
      </c>
      <c r="AL139" s="4">
        <f t="shared" si="67"/>
        <v>1.6084825229458887E-7</v>
      </c>
      <c r="AM139" s="4">
        <f t="shared" si="67"/>
        <v>1.7918978242226629E-9</v>
      </c>
      <c r="AN139" s="4">
        <f t="shared" si="67"/>
        <v>1.7110524054283438E-11</v>
      </c>
      <c r="AO139" s="4">
        <f t="shared" si="67"/>
        <v>1.42962257055326E-13</v>
      </c>
      <c r="AP139" s="4">
        <f t="shared" si="67"/>
        <v>1.061761372772547E-15</v>
      </c>
      <c r="AQ139" s="4">
        <f t="shared" si="67"/>
        <v>7.0970018640686448E-18</v>
      </c>
      <c r="AR139" s="4">
        <f t="shared" si="67"/>
        <v>4.3125107914412942E-20</v>
      </c>
      <c r="AS139" s="4">
        <f t="shared" si="67"/>
        <v>2.4021320204503172E-22</v>
      </c>
      <c r="AT139" s="4">
        <f t="shared" si="67"/>
        <v>1.2350979664077719E-24</v>
      </c>
      <c r="AU139" s="4">
        <f t="shared" si="67"/>
        <v>5.8968654761980735E-27</v>
      </c>
      <c r="AV139" s="4">
        <f t="shared" si="67"/>
        <v>2.6277120568389184E-29</v>
      </c>
      <c r="AW139" s="4">
        <f t="shared" si="67"/>
        <v>1.0977553602393415E-31</v>
      </c>
      <c r="AX139" s="4">
        <f t="shared" si="65"/>
        <v>4.3162280546401674E-34</v>
      </c>
      <c r="AY139" s="4">
        <f t="shared" si="65"/>
        <v>1.602800906107085E-36</v>
      </c>
      <c r="AZ139" s="4">
        <f t="shared" si="65"/>
        <v>5.6386305808055328E-39</v>
      </c>
      <c r="BA139" s="4">
        <f t="shared" si="65"/>
        <v>1.8844788764150276E-41</v>
      </c>
    </row>
    <row r="140" spans="1:53">
      <c r="A140" s="1">
        <f t="shared" si="74"/>
        <v>41846</v>
      </c>
      <c r="B140">
        <f t="shared" si="75"/>
        <v>3</v>
      </c>
      <c r="C140">
        <f t="shared" si="68"/>
        <v>5.7069967380518741E-9</v>
      </c>
      <c r="D140" s="3">
        <f t="shared" si="69"/>
        <v>12465267</v>
      </c>
      <c r="E140" s="2">
        <v>24930534</v>
      </c>
      <c r="F140" s="2">
        <v>50</v>
      </c>
      <c r="G140" s="3">
        <f t="shared" si="70"/>
        <v>11283150</v>
      </c>
      <c r="H140" s="3">
        <f t="shared" si="71"/>
        <v>12156357.5</v>
      </c>
      <c r="I140" s="7">
        <f t="shared" si="72"/>
        <v>-1.7192270923995994</v>
      </c>
      <c r="J140" s="7">
        <f t="shared" si="73"/>
        <v>-1.7195798870161125</v>
      </c>
      <c r="K140" s="4">
        <f t="shared" si="62"/>
        <v>0.93763652935508079</v>
      </c>
      <c r="L140" s="4">
        <f t="shared" si="66"/>
        <v>0.96814906580690685</v>
      </c>
      <c r="M140" s="4">
        <f t="shared" si="66"/>
        <v>3.1170960523653646E-2</v>
      </c>
      <c r="N140" s="4">
        <f t="shared" si="66"/>
        <v>6.6906273573626033E-4</v>
      </c>
      <c r="O140" s="4">
        <f t="shared" si="66"/>
        <v>1.0770719697683907E-5</v>
      </c>
      <c r="P140" s="4">
        <f t="shared" si="66"/>
        <v>1.3871152742871197E-7</v>
      </c>
      <c r="Q140" s="4">
        <f t="shared" si="66"/>
        <v>1.4886722735642617E-9</v>
      </c>
      <c r="R140" s="4">
        <f t="shared" si="66"/>
        <v>1.369426782586175E-11</v>
      </c>
      <c r="S140" s="4">
        <f t="shared" si="66"/>
        <v>1.1022663499985657E-13</v>
      </c>
      <c r="T140" s="4">
        <f t="shared" si="66"/>
        <v>7.8864530220944652E-16</v>
      </c>
      <c r="U140" s="4">
        <f t="shared" si="66"/>
        <v>5.078311805647498E-18</v>
      </c>
      <c r="V140" s="4">
        <f t="shared" si="66"/>
        <v>2.9727903414631721E-20</v>
      </c>
      <c r="W140" s="4">
        <f t="shared" si="66"/>
        <v>1.5952200531392598E-22</v>
      </c>
      <c r="X140" s="4">
        <f t="shared" si="66"/>
        <v>7.9015951607521128E-25</v>
      </c>
      <c r="Y140" s="4">
        <f t="shared" si="66"/>
        <v>3.6343288974223483E-27</v>
      </c>
      <c r="Z140" s="4">
        <f t="shared" si="66"/>
        <v>1.5601645940612794E-29</v>
      </c>
      <c r="AA140" s="4">
        <f t="shared" si="66"/>
        <v>6.2789618804138486E-32</v>
      </c>
      <c r="AB140" s="4">
        <f t="shared" si="63"/>
        <v>2.3783529115914718E-34</v>
      </c>
      <c r="AC140" s="4">
        <f t="shared" si="63"/>
        <v>8.5082673284515579E-37</v>
      </c>
      <c r="AD140" s="4">
        <f t="shared" si="63"/>
        <v>2.8835323076067034E-39</v>
      </c>
      <c r="AE140" s="4">
        <f t="shared" si="63"/>
        <v>9.2839348313297677E-42</v>
      </c>
      <c r="AF140" s="6"/>
      <c r="AG140" s="4">
        <f t="shared" si="64"/>
        <v>0.93297554470293154</v>
      </c>
      <c r="AH140" s="4">
        <f t="shared" si="67"/>
        <v>0.96571291474692955</v>
      </c>
      <c r="AI140" s="4">
        <f t="shared" si="67"/>
        <v>3.3498786927789841E-2</v>
      </c>
      <c r="AJ140" s="4">
        <f t="shared" si="67"/>
        <v>7.7467372631216907E-4</v>
      </c>
      <c r="AK140" s="4">
        <f t="shared" si="67"/>
        <v>1.3435993984616881E-5</v>
      </c>
      <c r="AL140" s="4">
        <f t="shared" si="67"/>
        <v>1.8642782205997162E-7</v>
      </c>
      <c r="AM140" s="4">
        <f t="shared" si="67"/>
        <v>2.1556108923283639E-9</v>
      </c>
      <c r="AN140" s="4">
        <f t="shared" si="67"/>
        <v>2.1364030412288163E-11</v>
      </c>
      <c r="AO140" s="4">
        <f t="shared" si="67"/>
        <v>1.8526953987551044E-13</v>
      </c>
      <c r="AP140" s="4">
        <f t="shared" si="67"/>
        <v>1.4281449882365222E-15</v>
      </c>
      <c r="AQ140" s="4">
        <f t="shared" si="67"/>
        <v>9.9079327714291939E-18</v>
      </c>
      <c r="AR140" s="4">
        <f t="shared" si="67"/>
        <v>6.2488641200725642E-20</v>
      </c>
      <c r="AS140" s="4">
        <f t="shared" si="67"/>
        <v>3.6126884830366463E-22</v>
      </c>
      <c r="AT140" s="4">
        <f t="shared" si="67"/>
        <v>1.9279590536836512E-24</v>
      </c>
      <c r="AU140" s="4">
        <f t="shared" si="67"/>
        <v>9.5538931180148451E-27</v>
      </c>
      <c r="AV140" s="4">
        <f t="shared" si="67"/>
        <v>4.4187526506665448E-29</v>
      </c>
      <c r="AW140" s="4">
        <f t="shared" si="67"/>
        <v>1.9159767980573049E-31</v>
      </c>
      <c r="AX140" s="4">
        <f t="shared" si="65"/>
        <v>7.8190110173458167E-34</v>
      </c>
      <c r="AY140" s="4">
        <f t="shared" si="65"/>
        <v>3.0136289909274746E-36</v>
      </c>
      <c r="AZ140" s="4">
        <f t="shared" si="65"/>
        <v>1.1003899456611327E-38</v>
      </c>
      <c r="BA140" s="4">
        <f t="shared" si="65"/>
        <v>3.8170426410244804E-41</v>
      </c>
    </row>
    <row r="141" spans="1:53">
      <c r="A141" s="1">
        <f t="shared" si="74"/>
        <v>41850</v>
      </c>
      <c r="B141">
        <f t="shared" si="75"/>
        <v>4</v>
      </c>
      <c r="C141">
        <f t="shared" si="68"/>
        <v>5.7069967380518741E-9</v>
      </c>
      <c r="D141" s="3">
        <f t="shared" si="69"/>
        <v>11469502</v>
      </c>
      <c r="E141" s="2">
        <v>22939004</v>
      </c>
      <c r="F141" s="2">
        <v>60</v>
      </c>
      <c r="G141" s="3">
        <f t="shared" si="70"/>
        <v>10229240</v>
      </c>
      <c r="H141" s="3">
        <f t="shared" si="71"/>
        <v>12623456.800000001</v>
      </c>
      <c r="I141" s="7">
        <f t="shared" si="72"/>
        <v>-1.6625612182744247</v>
      </c>
      <c r="J141" s="7">
        <f t="shared" si="73"/>
        <v>-1.6637222243011942</v>
      </c>
      <c r="K141" s="4">
        <f t="shared" si="62"/>
        <v>0.9432930892651874</v>
      </c>
      <c r="L141" s="4">
        <f t="shared" si="66"/>
        <v>0.97109486847167426</v>
      </c>
      <c r="M141" s="4">
        <f t="shared" si="66"/>
        <v>2.8345401704260819E-2</v>
      </c>
      <c r="N141" s="4">
        <f t="shared" si="66"/>
        <v>5.5158477667227037E-4</v>
      </c>
      <c r="O141" s="4">
        <f t="shared" si="66"/>
        <v>8.0501347084835621E-6</v>
      </c>
      <c r="P141" s="4">
        <f t="shared" si="66"/>
        <v>9.3990501885074773E-8</v>
      </c>
      <c r="Q141" s="4">
        <f t="shared" si="66"/>
        <v>9.1449956024486459E-10</v>
      </c>
      <c r="R141" s="4">
        <f t="shared" si="66"/>
        <v>7.6266918813973902E-12</v>
      </c>
      <c r="S141" s="4">
        <f t="shared" si="66"/>
        <v>5.5654067709902619E-14</v>
      </c>
      <c r="T141" s="4">
        <f t="shared" si="66"/>
        <v>3.6099821789977728E-16</v>
      </c>
      <c r="U141" s="4">
        <f t="shared" si="66"/>
        <v>2.1074421934359978E-18</v>
      </c>
      <c r="V141" s="4">
        <f t="shared" si="66"/>
        <v>1.1184422285150869E-20</v>
      </c>
      <c r="W141" s="4">
        <f t="shared" si="66"/>
        <v>5.4410515194963008E-23</v>
      </c>
      <c r="X141" s="4">
        <f t="shared" si="66"/>
        <v>2.4433741300473893E-25</v>
      </c>
      <c r="Y141" s="4">
        <f t="shared" si="66"/>
        <v>1.0188549945161787E-27</v>
      </c>
      <c r="Z141" s="4">
        <f t="shared" si="66"/>
        <v>3.9652586419914971E-30</v>
      </c>
      <c r="AA141" s="4">
        <f t="shared" si="66"/>
        <v>1.4467779988402288E-32</v>
      </c>
      <c r="AB141" s="4">
        <f t="shared" si="63"/>
        <v>4.9682482719184212E-35</v>
      </c>
      <c r="AC141" s="4">
        <f t="shared" si="63"/>
        <v>1.6113172568013923E-37</v>
      </c>
      <c r="AD141" s="4">
        <f t="shared" si="63"/>
        <v>4.9508262862666355E-40</v>
      </c>
      <c r="AE141" s="4">
        <f t="shared" si="63"/>
        <v>1.4450999327615731E-42</v>
      </c>
      <c r="AF141" s="6"/>
      <c r="AG141" s="4">
        <f t="shared" si="64"/>
        <v>0.93049179347219468</v>
      </c>
      <c r="AH141" s="4">
        <f t="shared" si="67"/>
        <v>0.96441145855050237</v>
      </c>
      <c r="AI141" s="4">
        <f t="shared" si="67"/>
        <v>3.4739073306928867E-2</v>
      </c>
      <c r="AJ141" s="4">
        <f t="shared" si="67"/>
        <v>8.3422423622514356E-4</v>
      </c>
      <c r="AK141" s="4">
        <f t="shared" si="67"/>
        <v>1.5024796754653809E-5</v>
      </c>
      <c r="AL141" s="4">
        <f t="shared" si="67"/>
        <v>2.1648328095304617E-7</v>
      </c>
      <c r="AM141" s="4">
        <f t="shared" si="67"/>
        <v>2.5993145412069166E-9</v>
      </c>
      <c r="AN141" s="4">
        <f t="shared" si="67"/>
        <v>2.6751398283466072E-11</v>
      </c>
      <c r="AO141" s="4">
        <f t="shared" si="67"/>
        <v>2.4090297146573403E-13</v>
      </c>
      <c r="AP141" s="4">
        <f t="shared" si="67"/>
        <v>1.9283473691517205E-15</v>
      </c>
      <c r="AQ141" s="4">
        <f t="shared" si="67"/>
        <v>1.3892194575373137E-17</v>
      </c>
      <c r="AR141" s="4">
        <f t="shared" si="67"/>
        <v>9.0983727554354583E-20</v>
      </c>
      <c r="AS141" s="4">
        <f t="shared" si="67"/>
        <v>5.4622050394951431E-22</v>
      </c>
      <c r="AT141" s="4">
        <f t="shared" si="67"/>
        <v>3.0269840382321585E-24</v>
      </c>
      <c r="AU141" s="4">
        <f t="shared" si="67"/>
        <v>1.5576416285448218E-26</v>
      </c>
      <c r="AV141" s="4">
        <f t="shared" si="67"/>
        <v>7.4810352663051159E-29</v>
      </c>
      <c r="AW141" s="4">
        <f t="shared" si="67"/>
        <v>3.3684266969251944E-31</v>
      </c>
      <c r="AX141" s="4">
        <f t="shared" si="65"/>
        <v>1.4274586160975852E-33</v>
      </c>
      <c r="AY141" s="4">
        <f t="shared" si="65"/>
        <v>5.7131593015652286E-36</v>
      </c>
      <c r="AZ141" s="4">
        <f t="shared" si="65"/>
        <v>2.1662471830532614E-38</v>
      </c>
      <c r="BA141" s="4">
        <f t="shared" si="65"/>
        <v>7.8030296841332048E-41</v>
      </c>
    </row>
    <row r="142" spans="1:53">
      <c r="A142" s="1">
        <f t="shared" si="74"/>
        <v>41853</v>
      </c>
      <c r="B142">
        <f t="shared" si="75"/>
        <v>3</v>
      </c>
      <c r="C142">
        <f t="shared" si="68"/>
        <v>5.7069967380518741E-9</v>
      </c>
      <c r="D142" s="3">
        <f t="shared" si="69"/>
        <v>13686525</v>
      </c>
      <c r="E142" s="2">
        <v>27373050</v>
      </c>
      <c r="F142" s="2">
        <v>70</v>
      </c>
      <c r="G142" s="3">
        <f t="shared" si="70"/>
        <v>9405150</v>
      </c>
      <c r="H142" s="3">
        <f t="shared" si="71"/>
        <v>13121853.699999999</v>
      </c>
      <c r="I142" s="7">
        <f t="shared" si="72"/>
        <v>-1.605854698420029</v>
      </c>
      <c r="J142" s="7">
        <f t="shared" si="73"/>
        <v>-1.6079576184152089</v>
      </c>
      <c r="K142" s="4">
        <f t="shared" si="62"/>
        <v>0.94773991984302752</v>
      </c>
      <c r="L142" s="4">
        <f t="shared" si="66"/>
        <v>0.97340249622628994</v>
      </c>
      <c r="M142" s="4">
        <f t="shared" si="66"/>
        <v>2.6123764916670504E-2</v>
      </c>
      <c r="N142" s="4">
        <f t="shared" si="66"/>
        <v>4.673989937398441E-4</v>
      </c>
      <c r="O142" s="4">
        <f t="shared" si="66"/>
        <v>6.2719270217550127E-6</v>
      </c>
      <c r="P142" s="4">
        <f t="shared" si="66"/>
        <v>6.7329309494596596E-8</v>
      </c>
      <c r="Q142" s="4">
        <f t="shared" si="66"/>
        <v>6.0231826402791355E-10</v>
      </c>
      <c r="R142" s="4">
        <f t="shared" si="66"/>
        <v>4.6185012822782242E-12</v>
      </c>
      <c r="S142" s="4">
        <f t="shared" si="66"/>
        <v>3.0987326738724286E-14</v>
      </c>
      <c r="T142" s="4">
        <f t="shared" si="66"/>
        <v>1.8480536965574552E-16</v>
      </c>
      <c r="U142" s="4">
        <f t="shared" si="66"/>
        <v>9.9194484181309929E-19</v>
      </c>
      <c r="V142" s="4">
        <f t="shared" si="66"/>
        <v>4.8402492869990806E-21</v>
      </c>
      <c r="W142" s="4">
        <f t="shared" si="66"/>
        <v>2.1650071195106798E-23</v>
      </c>
      <c r="X142" s="4">
        <f t="shared" si="66"/>
        <v>8.9389966722139955E-26</v>
      </c>
      <c r="Y142" s="4">
        <f t="shared" si="66"/>
        <v>3.4271529962959134E-28</v>
      </c>
      <c r="Z142" s="4">
        <f t="shared" si="66"/>
        <v>1.2263514261270533E-30</v>
      </c>
      <c r="AA142" s="4">
        <f t="shared" si="66"/>
        <v>4.1140315538964552E-33</v>
      </c>
      <c r="AB142" s="4">
        <f t="shared" si="63"/>
        <v>1.2989466413310666E-35</v>
      </c>
      <c r="AC142" s="4">
        <f t="shared" si="63"/>
        <v>3.8733913145631649E-38</v>
      </c>
      <c r="AD142" s="4">
        <f t="shared" si="63"/>
        <v>1.094234227774364E-40</v>
      </c>
      <c r="AE142" s="4">
        <f t="shared" si="63"/>
        <v>2.9366539671630704E-43</v>
      </c>
      <c r="AF142" s="6"/>
      <c r="AG142" s="4">
        <f t="shared" si="64"/>
        <v>0.92784890950772603</v>
      </c>
      <c r="AH142" s="4">
        <f t="shared" si="67"/>
        <v>0.96302410356523294</v>
      </c>
      <c r="AI142" s="4">
        <f t="shared" si="67"/>
        <v>3.6058688219215096E-2</v>
      </c>
      <c r="AJ142" s="4">
        <f t="shared" si="67"/>
        <v>9.0010131777465148E-4</v>
      </c>
      <c r="AK142" s="4">
        <f t="shared" si="67"/>
        <v>1.6851326834005591E-5</v>
      </c>
      <c r="AL142" s="4">
        <f t="shared" si="67"/>
        <v>2.5238687140487474E-7</v>
      </c>
      <c r="AM142" s="4">
        <f t="shared" si="67"/>
        <v>3.1500550189399551E-9</v>
      </c>
      <c r="AN142" s="4">
        <f t="shared" si="67"/>
        <v>3.3699440899396211E-11</v>
      </c>
      <c r="AO142" s="4">
        <f t="shared" si="67"/>
        <v>3.1545344307079884E-13</v>
      </c>
      <c r="AP142" s="4">
        <f t="shared" si="67"/>
        <v>2.6247944115074684E-15</v>
      </c>
      <c r="AQ142" s="4">
        <f t="shared" si="67"/>
        <v>1.9656119773216459E-17</v>
      </c>
      <c r="AR142" s="4">
        <f t="shared" si="67"/>
        <v>1.3381585357379887E-19</v>
      </c>
      <c r="AS142" s="4">
        <f t="shared" si="67"/>
        <v>8.3508129022921436E-22</v>
      </c>
      <c r="AT142" s="4">
        <f t="shared" si="67"/>
        <v>4.8104731955022479E-24</v>
      </c>
      <c r="AU142" s="4">
        <f t="shared" si="67"/>
        <v>2.5731323690487481E-26</v>
      </c>
      <c r="AV142" s="4">
        <f t="shared" si="67"/>
        <v>1.284615626637445E-28</v>
      </c>
      <c r="AW142" s="4">
        <f t="shared" si="67"/>
        <v>6.0125059135918134E-31</v>
      </c>
      <c r="AX142" s="4">
        <f t="shared" si="65"/>
        <v>2.6485541745055053E-33</v>
      </c>
      <c r="AY142" s="4">
        <f t="shared" si="65"/>
        <v>1.1018908780917018E-35</v>
      </c>
      <c r="AZ142" s="4">
        <f t="shared" si="65"/>
        <v>4.3429735670446412E-38</v>
      </c>
      <c r="BA142" s="4">
        <f t="shared" si="65"/>
        <v>1.6261453311366383E-40</v>
      </c>
    </row>
    <row r="143" spans="1:53">
      <c r="A143" s="1">
        <f t="shared" si="74"/>
        <v>41857</v>
      </c>
      <c r="B143">
        <f t="shared" si="75"/>
        <v>4</v>
      </c>
      <c r="C143">
        <f t="shared" si="68"/>
        <v>5.7069967380518741E-9</v>
      </c>
      <c r="D143" s="3">
        <f t="shared" si="69"/>
        <v>12736046</v>
      </c>
      <c r="E143" s="2">
        <v>25472092</v>
      </c>
      <c r="F143" s="2">
        <v>80</v>
      </c>
      <c r="G143" s="3">
        <f t="shared" si="70"/>
        <v>8810880</v>
      </c>
      <c r="H143" s="3">
        <f t="shared" si="71"/>
        <v>13659843.199999999</v>
      </c>
      <c r="I143" s="7">
        <f t="shared" si="72"/>
        <v>-1.549163400574215</v>
      </c>
      <c r="J143" s="7">
        <f t="shared" si="73"/>
        <v>-1.5522989483237362</v>
      </c>
      <c r="K143" s="4">
        <f t="shared" si="62"/>
        <v>0.95095963363979907</v>
      </c>
      <c r="L143" s="4">
        <f t="shared" si="66"/>
        <v>0.97506886602401566</v>
      </c>
      <c r="M143" s="4">
        <f t="shared" si="66"/>
        <v>2.4515014692477174E-2</v>
      </c>
      <c r="N143" s="4">
        <f t="shared" si="66"/>
        <v>4.1090149157938937E-4</v>
      </c>
      <c r="O143" s="4">
        <f t="shared" si="66"/>
        <v>5.1654063459922722E-6</v>
      </c>
      <c r="P143" s="4">
        <f t="shared" si="66"/>
        <v>5.1947087538523226E-8</v>
      </c>
      <c r="Q143" s="4">
        <f t="shared" si="66"/>
        <v>4.3534806633355604E-10</v>
      </c>
      <c r="R143" s="4">
        <f t="shared" si="66"/>
        <v>3.1272686936485461E-12</v>
      </c>
      <c r="S143" s="4">
        <f t="shared" si="66"/>
        <v>1.9656300297448595E-14</v>
      </c>
      <c r="T143" s="4">
        <f t="shared" si="66"/>
        <v>1.0982109960445597E-16</v>
      </c>
      <c r="U143" s="4">
        <f t="shared" si="66"/>
        <v>5.5222015996324288E-19</v>
      </c>
      <c r="V143" s="4">
        <f t="shared" si="66"/>
        <v>2.5243292091148791E-21</v>
      </c>
      <c r="W143" s="4">
        <f t="shared" si="66"/>
        <v>1.0577696880457382E-23</v>
      </c>
      <c r="X143" s="4">
        <f t="shared" si="66"/>
        <v>4.0914202178606053E-26</v>
      </c>
      <c r="Y143" s="4">
        <f t="shared" si="66"/>
        <v>1.4695092483558468E-28</v>
      </c>
      <c r="Z143" s="4">
        <f t="shared" si="66"/>
        <v>4.9261460964593548E-31</v>
      </c>
      <c r="AA143" s="4">
        <f t="shared" si="66"/>
        <v>1.5481515748758916E-33</v>
      </c>
      <c r="AB143" s="4">
        <f t="shared" si="63"/>
        <v>4.5792112819268488E-36</v>
      </c>
      <c r="AC143" s="4">
        <f t="shared" si="63"/>
        <v>1.2792170881689907E-38</v>
      </c>
      <c r="AD143" s="4">
        <f t="shared" si="63"/>
        <v>3.3854521294793069E-41</v>
      </c>
      <c r="AE143" s="4">
        <f t="shared" si="63"/>
        <v>8.5116284639053476E-44</v>
      </c>
      <c r="AF143" s="6"/>
      <c r="AG143" s="4">
        <f t="shared" si="64"/>
        <v>0.92500449717959687</v>
      </c>
      <c r="AH143" s="4">
        <f t="shared" si="67"/>
        <v>0.96152804861462116</v>
      </c>
      <c r="AI143" s="4">
        <f t="shared" si="67"/>
        <v>3.7478764400968687E-2</v>
      </c>
      <c r="AJ143" s="4">
        <f t="shared" si="67"/>
        <v>9.739065370763957E-4</v>
      </c>
      <c r="AK143" s="4">
        <f t="shared" si="67"/>
        <v>1.8980625869411213E-5</v>
      </c>
      <c r="AL143" s="4">
        <f t="shared" si="67"/>
        <v>2.9593322833797624E-7</v>
      </c>
      <c r="AM143" s="4">
        <f t="shared" si="67"/>
        <v>3.8449939175625056E-9</v>
      </c>
      <c r="AN143" s="4">
        <f t="shared" si="67"/>
        <v>4.2820404049041149E-11</v>
      </c>
      <c r="AO143" s="4">
        <f t="shared" si="67"/>
        <v>4.1726685256288589E-13</v>
      </c>
      <c r="AP143" s="4">
        <f t="shared" si="67"/>
        <v>3.6143021558307447E-15</v>
      </c>
      <c r="AQ143" s="4">
        <f t="shared" si="67"/>
        <v>2.8175881054002743E-17</v>
      </c>
      <c r="AR143" s="4">
        <f t="shared" si="67"/>
        <v>1.9968150289984033E-19</v>
      </c>
      <c r="AS143" s="4">
        <f t="shared" si="67"/>
        <v>1.2972078721465695E-21</v>
      </c>
      <c r="AT143" s="4">
        <f t="shared" si="67"/>
        <v>7.7789176922652142E-24</v>
      </c>
      <c r="AU143" s="4">
        <f t="shared" si="67"/>
        <v>4.3315572806229623E-26</v>
      </c>
      <c r="AV143" s="4">
        <f t="shared" si="67"/>
        <v>2.2511565217357256E-28</v>
      </c>
      <c r="AW143" s="4">
        <f t="shared" si="67"/>
        <v>1.0968280977064814E-30</v>
      </c>
      <c r="AX143" s="4">
        <f t="shared" si="65"/>
        <v>5.0297045148103369E-33</v>
      </c>
      <c r="AY143" s="4">
        <f t="shared" si="65"/>
        <v>2.1783254267593029E-35</v>
      </c>
      <c r="AZ143" s="4">
        <f t="shared" si="65"/>
        <v>8.9376207481930014E-38</v>
      </c>
      <c r="BA143" s="4">
        <f t="shared" si="65"/>
        <v>3.4837313524826993E-40</v>
      </c>
    </row>
    <row r="144" spans="1:53">
      <c r="A144" s="1">
        <f t="shared" si="74"/>
        <v>41860</v>
      </c>
      <c r="B144">
        <f t="shared" si="75"/>
        <v>3</v>
      </c>
      <c r="C144">
        <f t="shared" si="68"/>
        <v>5.7069967380518741E-9</v>
      </c>
      <c r="D144" s="3">
        <f t="shared" si="69"/>
        <v>14268477</v>
      </c>
      <c r="E144" s="2">
        <v>28536954</v>
      </c>
      <c r="F144" s="2">
        <v>90</v>
      </c>
      <c r="G144" s="3">
        <f t="shared" si="70"/>
        <v>8446430</v>
      </c>
      <c r="H144" s="3">
        <f t="shared" si="71"/>
        <v>14245720.300000001</v>
      </c>
      <c r="I144" s="7">
        <f t="shared" si="72"/>
        <v>-1.4925432372656657</v>
      </c>
      <c r="J144" s="7">
        <f t="shared" si="73"/>
        <v>-1.4967617486644227</v>
      </c>
      <c r="K144" s="4">
        <f t="shared" si="62"/>
        <v>0.9529396071894537</v>
      </c>
      <c r="L144" s="4">
        <f t="shared" si="66"/>
        <v>0.97609175443726415</v>
      </c>
      <c r="M144" s="4">
        <f t="shared" si="66"/>
        <v>2.3525638050484972E-2</v>
      </c>
      <c r="N144" s="4">
        <f t="shared" si="66"/>
        <v>3.7800789228474536E-4</v>
      </c>
      <c r="O144" s="4">
        <f t="shared" si="66"/>
        <v>4.5553477467554996E-6</v>
      </c>
      <c r="P144" s="4">
        <f t="shared" si="66"/>
        <v>4.3916946837581163E-8</v>
      </c>
      <c r="Q144" s="4">
        <f t="shared" si="66"/>
        <v>3.5282670288705151E-10</v>
      </c>
      <c r="R144" s="4">
        <f t="shared" si="66"/>
        <v>2.4296510929820903E-12</v>
      </c>
      <c r="S144" s="4">
        <f t="shared" si="66"/>
        <v>1.4639774216696886E-14</v>
      </c>
      <c r="T144" s="4">
        <f t="shared" si="66"/>
        <v>7.8410147717832808E-17</v>
      </c>
      <c r="U144" s="4">
        <f t="shared" si="66"/>
        <v>3.7796590313517965E-19</v>
      </c>
      <c r="V144" s="4">
        <f t="shared" si="66"/>
        <v>1.6563047139976793E-21</v>
      </c>
      <c r="W144" s="4">
        <f t="shared" si="66"/>
        <v>6.6533326901260335E-24</v>
      </c>
      <c r="X144" s="4">
        <f t="shared" si="66"/>
        <v>2.4670393968245666E-26</v>
      </c>
      <c r="Y144" s="4">
        <f t="shared" si="66"/>
        <v>8.4943117262587023E-29</v>
      </c>
      <c r="Z144" s="4">
        <f t="shared" si="66"/>
        <v>2.7297132629107735E-31</v>
      </c>
      <c r="AA144" s="4">
        <f t="shared" si="66"/>
        <v>8.2238861601428706E-34</v>
      </c>
      <c r="AB144" s="4">
        <f t="shared" si="63"/>
        <v>2.3318905360915677E-36</v>
      </c>
      <c r="AC144" s="4">
        <f t="shared" si="63"/>
        <v>6.2447577354288273E-39</v>
      </c>
      <c r="AD144" s="4">
        <f t="shared" si="63"/>
        <v>1.584316269895821E-41</v>
      </c>
      <c r="AE144" s="4">
        <f t="shared" si="63"/>
        <v>3.8184905798019763E-44</v>
      </c>
      <c r="AF144" s="6"/>
      <c r="AG144" s="4">
        <f t="shared" si="64"/>
        <v>0.92191681872027198</v>
      </c>
      <c r="AH144" s="4">
        <f t="shared" si="67"/>
        <v>0.95990061443265839</v>
      </c>
      <c r="AI144" s="4">
        <f t="shared" si="67"/>
        <v>3.90200906806831E-2</v>
      </c>
      <c r="AJ144" s="4">
        <f t="shared" si="67"/>
        <v>1.0574479253074791E-3</v>
      </c>
      <c r="AK144" s="4">
        <f t="shared" si="67"/>
        <v>2.1492698057666873E-5</v>
      </c>
      <c r="AL144" s="4">
        <f t="shared" si="67"/>
        <v>3.4947236743589441E-7</v>
      </c>
      <c r="AM144" s="4">
        <f t="shared" si="67"/>
        <v>4.7353651109937602E-9</v>
      </c>
      <c r="AN144" s="4">
        <f t="shared" si="67"/>
        <v>5.4998048281944216E-11</v>
      </c>
      <c r="AO144" s="4">
        <f t="shared" si="67"/>
        <v>5.589193024498204E-13</v>
      </c>
      <c r="AP144" s="4">
        <f t="shared" si="67"/>
        <v>5.0489187967104889E-15</v>
      </c>
      <c r="AQ144" s="4">
        <f t="shared" si="67"/>
        <v>4.1047824262214233E-17</v>
      </c>
      <c r="AR144" s="4">
        <f t="shared" si="67"/>
        <v>3.0338156205993166E-19</v>
      </c>
      <c r="AS144" s="4">
        <f t="shared" si="67"/>
        <v>2.0554155250705453E-21</v>
      </c>
      <c r="AT144" s="4">
        <f t="shared" si="67"/>
        <v>1.2854285607927957E-23</v>
      </c>
      <c r="AU144" s="4">
        <f t="shared" si="67"/>
        <v>7.4646860014029999E-26</v>
      </c>
      <c r="AV144" s="4">
        <f t="shared" si="67"/>
        <v>4.0458696729748963E-28</v>
      </c>
      <c r="AW144" s="4">
        <f t="shared" si="67"/>
        <v>2.0558123935030402E-30</v>
      </c>
      <c r="AX144" s="4">
        <f t="shared" si="65"/>
        <v>9.831643027043288E-33</v>
      </c>
      <c r="AY144" s="4">
        <f t="shared" si="65"/>
        <v>4.4406353210311924E-35</v>
      </c>
      <c r="AZ144" s="4">
        <f t="shared" si="65"/>
        <v>1.9001285793907288E-37</v>
      </c>
      <c r="BA144" s="4">
        <f t="shared" si="65"/>
        <v>7.7240387885266559E-40</v>
      </c>
    </row>
    <row r="145" spans="1:53">
      <c r="A145" s="1">
        <f t="shared" si="74"/>
        <v>41864</v>
      </c>
      <c r="B145">
        <f t="shared" si="75"/>
        <v>4</v>
      </c>
      <c r="C145">
        <f t="shared" si="68"/>
        <v>5.7069967380518741E-9</v>
      </c>
      <c r="D145" s="3">
        <f t="shared" si="69"/>
        <v>10604871</v>
      </c>
      <c r="E145" s="2">
        <v>21209742</v>
      </c>
      <c r="F145" s="2">
        <v>40</v>
      </c>
      <c r="G145" s="3">
        <f t="shared" si="70"/>
        <v>12566880</v>
      </c>
      <c r="H145" s="3">
        <f t="shared" si="71"/>
        <v>11712260.800000001</v>
      </c>
      <c r="I145" s="7">
        <f t="shared" si="72"/>
        <v>-1.7757965406063383</v>
      </c>
      <c r="J145" s="7">
        <f t="shared" si="73"/>
        <v>-1.7755203903906029</v>
      </c>
      <c r="K145" s="4">
        <f t="shared" si="62"/>
        <v>0.93079227828450484</v>
      </c>
      <c r="L145" s="4">
        <f t="shared" si="66"/>
        <v>0.96456903061884769</v>
      </c>
      <c r="M145" s="4">
        <f t="shared" si="66"/>
        <v>3.4589029645943133E-2</v>
      </c>
      <c r="N145" s="4">
        <f t="shared" si="66"/>
        <v>8.2689839618676608E-4</v>
      </c>
      <c r="O145" s="4">
        <f t="shared" si="66"/>
        <v>1.4826107660554173E-5</v>
      </c>
      <c r="P145" s="4">
        <f t="shared" si="66"/>
        <v>2.1266308110840829E-7</v>
      </c>
      <c r="Q145" s="4">
        <f t="shared" si="66"/>
        <v>2.542001329859814E-9</v>
      </c>
      <c r="R145" s="4">
        <f t="shared" si="66"/>
        <v>2.6044295900778435E-11</v>
      </c>
      <c r="S145" s="4">
        <f t="shared" si="66"/>
        <v>2.3348419457766845E-13</v>
      </c>
      <c r="T145" s="4">
        <f t="shared" si="66"/>
        <v>1.860586201542059E-15</v>
      </c>
      <c r="U145" s="4">
        <f t="shared" si="66"/>
        <v>1.334395533601551E-17</v>
      </c>
      <c r="V145" s="4">
        <f t="shared" si="66"/>
        <v>8.7001480644261722E-20</v>
      </c>
      <c r="W145" s="4">
        <f t="shared" si="66"/>
        <v>5.1997218500251735E-22</v>
      </c>
      <c r="X145" s="4">
        <f t="shared" si="66"/>
        <v>2.868609552490623E-24</v>
      </c>
      <c r="Y145" s="4">
        <f t="shared" si="66"/>
        <v>1.469528625256681E-26</v>
      </c>
      <c r="Z145" s="4">
        <f t="shared" si="66"/>
        <v>7.0262144701770978E-29</v>
      </c>
      <c r="AA145" s="4">
        <f t="shared" si="66"/>
        <v>3.1494592681825164E-31</v>
      </c>
      <c r="AB145" s="4">
        <f t="shared" si="63"/>
        <v>1.3286837285927827E-33</v>
      </c>
      <c r="AC145" s="4">
        <f t="shared" si="63"/>
        <v>5.2939961217553917E-36</v>
      </c>
      <c r="AD145" s="4">
        <f t="shared" si="63"/>
        <v>1.9983174953705515E-38</v>
      </c>
      <c r="AE145" s="4">
        <f t="shared" si="63"/>
        <v>7.1658701339527806E-41</v>
      </c>
      <c r="AF145" s="6"/>
      <c r="AG145" s="4">
        <f t="shared" si="64"/>
        <v>0.9353431330421329</v>
      </c>
      <c r="AH145" s="4">
        <f t="shared" si="67"/>
        <v>0.96695137931917197</v>
      </c>
      <c r="AI145" s="4">
        <f t="shared" si="67"/>
        <v>3.2316397096560139E-2</v>
      </c>
      <c r="AJ145" s="4">
        <f t="shared" si="67"/>
        <v>7.2002891732479376E-4</v>
      </c>
      <c r="AK145" s="4">
        <f t="shared" si="67"/>
        <v>1.2032009539227621E-5</v>
      </c>
      <c r="AL145" s="4">
        <f t="shared" si="67"/>
        <v>1.6084825229458887E-7</v>
      </c>
      <c r="AM145" s="4">
        <f t="shared" si="67"/>
        <v>1.7918978242226629E-9</v>
      </c>
      <c r="AN145" s="4">
        <f t="shared" si="67"/>
        <v>1.7110524054283438E-11</v>
      </c>
      <c r="AO145" s="4">
        <f t="shared" si="67"/>
        <v>1.42962257055326E-13</v>
      </c>
      <c r="AP145" s="4">
        <f t="shared" si="67"/>
        <v>1.061761372772547E-15</v>
      </c>
      <c r="AQ145" s="4">
        <f t="shared" si="67"/>
        <v>7.0970018640686448E-18</v>
      </c>
      <c r="AR145" s="4">
        <f t="shared" si="67"/>
        <v>4.3125107914412942E-20</v>
      </c>
      <c r="AS145" s="4">
        <f t="shared" si="67"/>
        <v>2.4021320204503172E-22</v>
      </c>
      <c r="AT145" s="4">
        <f t="shared" si="67"/>
        <v>1.2350979664077719E-24</v>
      </c>
      <c r="AU145" s="4">
        <f t="shared" si="67"/>
        <v>5.8968654761980735E-27</v>
      </c>
      <c r="AV145" s="4">
        <f t="shared" si="67"/>
        <v>2.6277120568389184E-29</v>
      </c>
      <c r="AW145" s="4">
        <f t="shared" si="67"/>
        <v>1.0977553602393415E-31</v>
      </c>
      <c r="AX145" s="4">
        <f t="shared" si="65"/>
        <v>4.3162280546401674E-34</v>
      </c>
      <c r="AY145" s="4">
        <f t="shared" si="65"/>
        <v>1.602800906107085E-36</v>
      </c>
      <c r="AZ145" s="4">
        <f t="shared" si="65"/>
        <v>5.6386305808055328E-39</v>
      </c>
      <c r="BA145" s="4">
        <f t="shared" si="65"/>
        <v>1.8844788764150276E-41</v>
      </c>
    </row>
    <row r="146" spans="1:53">
      <c r="A146" s="1">
        <f t="shared" si="74"/>
        <v>41867</v>
      </c>
      <c r="B146">
        <f t="shared" si="75"/>
        <v>3</v>
      </c>
      <c r="C146">
        <f t="shared" si="68"/>
        <v>5.7069967380518741E-9</v>
      </c>
      <c r="D146" s="3">
        <f t="shared" si="69"/>
        <v>12071789</v>
      </c>
      <c r="E146" s="2">
        <v>24143578</v>
      </c>
      <c r="F146" s="2">
        <v>50</v>
      </c>
      <c r="G146" s="3">
        <f t="shared" si="70"/>
        <v>11283150</v>
      </c>
      <c r="H146" s="3">
        <f t="shared" si="71"/>
        <v>12156357.5</v>
      </c>
      <c r="I146" s="7">
        <f t="shared" si="72"/>
        <v>-1.7192270923995994</v>
      </c>
      <c r="J146" s="7">
        <f t="shared" si="73"/>
        <v>-1.7195798870161125</v>
      </c>
      <c r="K146" s="4">
        <f t="shared" ref="K146:Z177" si="76">_xlfn.BINOM.DIST(K$4,$G146,$C146,FALSE)</f>
        <v>0.93763652935508079</v>
      </c>
      <c r="L146" s="4">
        <f t="shared" si="66"/>
        <v>0.96814906580690685</v>
      </c>
      <c r="M146" s="4">
        <f t="shared" si="66"/>
        <v>3.1170960523653646E-2</v>
      </c>
      <c r="N146" s="4">
        <f t="shared" si="66"/>
        <v>6.6906273573626033E-4</v>
      </c>
      <c r="O146" s="4">
        <f t="shared" si="66"/>
        <v>1.0770719697683907E-5</v>
      </c>
      <c r="P146" s="4">
        <f t="shared" si="66"/>
        <v>1.3871152742871197E-7</v>
      </c>
      <c r="Q146" s="4">
        <f t="shared" si="66"/>
        <v>1.4886722735642617E-9</v>
      </c>
      <c r="R146" s="4">
        <f t="shared" si="66"/>
        <v>1.369426782586175E-11</v>
      </c>
      <c r="S146" s="4">
        <f t="shared" si="66"/>
        <v>1.1022663499985657E-13</v>
      </c>
      <c r="T146" s="4">
        <f t="shared" si="66"/>
        <v>7.8864530220944652E-16</v>
      </c>
      <c r="U146" s="4">
        <f t="shared" si="66"/>
        <v>5.078311805647498E-18</v>
      </c>
      <c r="V146" s="4">
        <f t="shared" si="66"/>
        <v>2.9727903414631721E-20</v>
      </c>
      <c r="W146" s="4">
        <f t="shared" si="66"/>
        <v>1.5952200531392598E-22</v>
      </c>
      <c r="X146" s="4">
        <f t="shared" si="66"/>
        <v>7.9015951607521128E-25</v>
      </c>
      <c r="Y146" s="4">
        <f t="shared" si="66"/>
        <v>3.6343288974223483E-27</v>
      </c>
      <c r="Z146" s="4">
        <f t="shared" si="66"/>
        <v>1.5601645940612794E-29</v>
      </c>
      <c r="AA146" s="4">
        <f t="shared" ref="AA146:AE209" si="77">_xlfn.BINOM.DIST(AA$4,$G146,$C146,FALSE)/(1-$K146)</f>
        <v>6.2789618804138486E-32</v>
      </c>
      <c r="AB146" s="4">
        <f t="shared" si="77"/>
        <v>2.3783529115914718E-34</v>
      </c>
      <c r="AC146" s="4">
        <f t="shared" si="77"/>
        <v>8.5082673284515579E-37</v>
      </c>
      <c r="AD146" s="4">
        <f t="shared" si="77"/>
        <v>2.8835323076067034E-39</v>
      </c>
      <c r="AE146" s="4">
        <f t="shared" si="77"/>
        <v>9.2839348313297677E-42</v>
      </c>
      <c r="AF146" s="6"/>
      <c r="AG146" s="4">
        <f t="shared" ref="AG146:AV177" si="78">_xlfn.BINOM.DIST(AG$4,$H146,$C146,FALSE)</f>
        <v>0.93297554470293154</v>
      </c>
      <c r="AH146" s="4">
        <f t="shared" si="67"/>
        <v>0.96571291474692955</v>
      </c>
      <c r="AI146" s="4">
        <f t="shared" si="67"/>
        <v>3.3498786927789841E-2</v>
      </c>
      <c r="AJ146" s="4">
        <f t="shared" si="67"/>
        <v>7.7467372631216907E-4</v>
      </c>
      <c r="AK146" s="4">
        <f t="shared" si="67"/>
        <v>1.3435993984616881E-5</v>
      </c>
      <c r="AL146" s="4">
        <f t="shared" si="67"/>
        <v>1.8642782205997162E-7</v>
      </c>
      <c r="AM146" s="4">
        <f t="shared" si="67"/>
        <v>2.1556108923283639E-9</v>
      </c>
      <c r="AN146" s="4">
        <f t="shared" si="67"/>
        <v>2.1364030412288163E-11</v>
      </c>
      <c r="AO146" s="4">
        <f t="shared" si="67"/>
        <v>1.8526953987551044E-13</v>
      </c>
      <c r="AP146" s="4">
        <f t="shared" si="67"/>
        <v>1.4281449882365222E-15</v>
      </c>
      <c r="AQ146" s="4">
        <f t="shared" si="67"/>
        <v>9.9079327714291939E-18</v>
      </c>
      <c r="AR146" s="4">
        <f t="shared" si="67"/>
        <v>6.2488641200725642E-20</v>
      </c>
      <c r="AS146" s="4">
        <f t="shared" si="67"/>
        <v>3.6126884830366463E-22</v>
      </c>
      <c r="AT146" s="4">
        <f t="shared" si="67"/>
        <v>1.9279590536836512E-24</v>
      </c>
      <c r="AU146" s="4">
        <f t="shared" si="67"/>
        <v>9.5538931180148451E-27</v>
      </c>
      <c r="AV146" s="4">
        <f t="shared" si="67"/>
        <v>4.4187526506665448E-29</v>
      </c>
      <c r="AW146" s="4">
        <f t="shared" ref="AW146:BA209" si="79">_xlfn.BINOM.DIST(AW$4,$H146,$C146,FALSE)/(1-$AG146)</f>
        <v>1.9159767980573049E-31</v>
      </c>
      <c r="AX146" s="4">
        <f t="shared" si="79"/>
        <v>7.8190110173458167E-34</v>
      </c>
      <c r="AY146" s="4">
        <f t="shared" si="79"/>
        <v>3.0136289909274746E-36</v>
      </c>
      <c r="AZ146" s="4">
        <f t="shared" si="79"/>
        <v>1.1003899456611327E-38</v>
      </c>
      <c r="BA146" s="4">
        <f t="shared" si="79"/>
        <v>3.8170426410244804E-41</v>
      </c>
    </row>
    <row r="147" spans="1:53">
      <c r="A147" s="1">
        <f t="shared" si="74"/>
        <v>41871</v>
      </c>
      <c r="B147">
        <f t="shared" si="75"/>
        <v>4</v>
      </c>
      <c r="C147">
        <f t="shared" si="68"/>
        <v>5.7069967380518741E-9</v>
      </c>
      <c r="D147" s="3">
        <f t="shared" si="69"/>
        <v>10970284</v>
      </c>
      <c r="E147" s="2">
        <v>21940568</v>
      </c>
      <c r="F147" s="2">
        <v>60</v>
      </c>
      <c r="G147" s="3">
        <f t="shared" si="70"/>
        <v>10229240</v>
      </c>
      <c r="H147" s="3">
        <f t="shared" si="71"/>
        <v>12623456.800000001</v>
      </c>
      <c r="I147" s="7">
        <f t="shared" si="72"/>
        <v>-1.6625612182744247</v>
      </c>
      <c r="J147" s="7">
        <f t="shared" si="73"/>
        <v>-1.6637222243011942</v>
      </c>
      <c r="K147" s="4">
        <f t="shared" si="76"/>
        <v>0.9432930892651874</v>
      </c>
      <c r="L147" s="4">
        <f t="shared" ref="L147:AA178" si="80">_xlfn.BINOM.DIST(L$4,$G147,$C147,FALSE)/(1-$K147)</f>
        <v>0.97109486847167426</v>
      </c>
      <c r="M147" s="4">
        <f t="shared" si="80"/>
        <v>2.8345401704260819E-2</v>
      </c>
      <c r="N147" s="4">
        <f t="shared" si="80"/>
        <v>5.5158477667227037E-4</v>
      </c>
      <c r="O147" s="4">
        <f t="shared" si="80"/>
        <v>8.0501347084835621E-6</v>
      </c>
      <c r="P147" s="4">
        <f t="shared" si="80"/>
        <v>9.3990501885074773E-8</v>
      </c>
      <c r="Q147" s="4">
        <f t="shared" si="80"/>
        <v>9.1449956024486459E-10</v>
      </c>
      <c r="R147" s="4">
        <f t="shared" si="80"/>
        <v>7.6266918813973902E-12</v>
      </c>
      <c r="S147" s="4">
        <f t="shared" si="80"/>
        <v>5.5654067709902619E-14</v>
      </c>
      <c r="T147" s="4">
        <f t="shared" si="80"/>
        <v>3.6099821789977728E-16</v>
      </c>
      <c r="U147" s="4">
        <f t="shared" si="80"/>
        <v>2.1074421934359978E-18</v>
      </c>
      <c r="V147" s="4">
        <f t="shared" si="80"/>
        <v>1.1184422285150869E-20</v>
      </c>
      <c r="W147" s="4">
        <f t="shared" si="80"/>
        <v>5.4410515194963008E-23</v>
      </c>
      <c r="X147" s="4">
        <f t="shared" si="80"/>
        <v>2.4433741300473893E-25</v>
      </c>
      <c r="Y147" s="4">
        <f t="shared" si="80"/>
        <v>1.0188549945161787E-27</v>
      </c>
      <c r="Z147" s="4">
        <f t="shared" si="80"/>
        <v>3.9652586419914971E-30</v>
      </c>
      <c r="AA147" s="4">
        <f t="shared" si="80"/>
        <v>1.4467779988402288E-32</v>
      </c>
      <c r="AB147" s="4">
        <f t="shared" si="77"/>
        <v>4.9682482719184212E-35</v>
      </c>
      <c r="AC147" s="4">
        <f t="shared" si="77"/>
        <v>1.6113172568013923E-37</v>
      </c>
      <c r="AD147" s="4">
        <f t="shared" si="77"/>
        <v>4.9508262862666355E-40</v>
      </c>
      <c r="AE147" s="4">
        <f t="shared" si="77"/>
        <v>1.4450999327615731E-42</v>
      </c>
      <c r="AF147" s="6"/>
      <c r="AG147" s="4">
        <f t="shared" si="78"/>
        <v>0.93049179347219468</v>
      </c>
      <c r="AH147" s="4">
        <f t="shared" ref="AH147:AW178" si="81">_xlfn.BINOM.DIST(AH$4,$H147,$C147,FALSE)/(1-$AG147)</f>
        <v>0.96441145855050237</v>
      </c>
      <c r="AI147" s="4">
        <f t="shared" si="81"/>
        <v>3.4739073306928867E-2</v>
      </c>
      <c r="AJ147" s="4">
        <f t="shared" si="81"/>
        <v>8.3422423622514356E-4</v>
      </c>
      <c r="AK147" s="4">
        <f t="shared" si="81"/>
        <v>1.5024796754653809E-5</v>
      </c>
      <c r="AL147" s="4">
        <f t="shared" si="81"/>
        <v>2.1648328095304617E-7</v>
      </c>
      <c r="AM147" s="4">
        <f t="shared" si="81"/>
        <v>2.5993145412069166E-9</v>
      </c>
      <c r="AN147" s="4">
        <f t="shared" si="81"/>
        <v>2.6751398283466072E-11</v>
      </c>
      <c r="AO147" s="4">
        <f t="shared" si="81"/>
        <v>2.4090297146573403E-13</v>
      </c>
      <c r="AP147" s="4">
        <f t="shared" si="81"/>
        <v>1.9283473691517205E-15</v>
      </c>
      <c r="AQ147" s="4">
        <f t="shared" si="81"/>
        <v>1.3892194575373137E-17</v>
      </c>
      <c r="AR147" s="4">
        <f t="shared" si="81"/>
        <v>9.0983727554354583E-20</v>
      </c>
      <c r="AS147" s="4">
        <f t="shared" si="81"/>
        <v>5.4622050394951431E-22</v>
      </c>
      <c r="AT147" s="4">
        <f t="shared" si="81"/>
        <v>3.0269840382321585E-24</v>
      </c>
      <c r="AU147" s="4">
        <f t="shared" si="81"/>
        <v>1.5576416285448218E-26</v>
      </c>
      <c r="AV147" s="4">
        <f t="shared" si="81"/>
        <v>7.4810352663051159E-29</v>
      </c>
      <c r="AW147" s="4">
        <f t="shared" si="81"/>
        <v>3.3684266969251944E-31</v>
      </c>
      <c r="AX147" s="4">
        <f t="shared" si="79"/>
        <v>1.4274586160975852E-33</v>
      </c>
      <c r="AY147" s="4">
        <f t="shared" si="79"/>
        <v>5.7131593015652286E-36</v>
      </c>
      <c r="AZ147" s="4">
        <f t="shared" si="79"/>
        <v>2.1662471830532614E-38</v>
      </c>
      <c r="BA147" s="4">
        <f t="shared" si="79"/>
        <v>7.8030296841332048E-41</v>
      </c>
    </row>
    <row r="148" spans="1:53">
      <c r="A148" s="1">
        <f t="shared" si="74"/>
        <v>41874</v>
      </c>
      <c r="B148">
        <f t="shared" si="75"/>
        <v>3</v>
      </c>
      <c r="C148">
        <f t="shared" si="68"/>
        <v>5.7069967380518741E-9</v>
      </c>
      <c r="D148" s="3">
        <f t="shared" si="69"/>
        <v>12655777</v>
      </c>
      <c r="E148" s="2">
        <v>25311554</v>
      </c>
      <c r="F148" s="2">
        <v>70</v>
      </c>
      <c r="G148" s="3">
        <f t="shared" si="70"/>
        <v>9405150</v>
      </c>
      <c r="H148" s="3">
        <f t="shared" si="71"/>
        <v>13121853.699999999</v>
      </c>
      <c r="I148" s="7">
        <f t="shared" si="72"/>
        <v>-1.605854698420029</v>
      </c>
      <c r="J148" s="7">
        <f t="shared" si="73"/>
        <v>-1.6079576184152089</v>
      </c>
      <c r="K148" s="4">
        <f t="shared" si="76"/>
        <v>0.94773991984302752</v>
      </c>
      <c r="L148" s="4">
        <f t="shared" si="80"/>
        <v>0.97340249622628994</v>
      </c>
      <c r="M148" s="4">
        <f t="shared" si="80"/>
        <v>2.6123764916670504E-2</v>
      </c>
      <c r="N148" s="4">
        <f t="shared" si="80"/>
        <v>4.673989937398441E-4</v>
      </c>
      <c r="O148" s="4">
        <f t="shared" si="80"/>
        <v>6.2719270217550127E-6</v>
      </c>
      <c r="P148" s="4">
        <f t="shared" si="80"/>
        <v>6.7329309494596596E-8</v>
      </c>
      <c r="Q148" s="4">
        <f t="shared" si="80"/>
        <v>6.0231826402791355E-10</v>
      </c>
      <c r="R148" s="4">
        <f t="shared" si="80"/>
        <v>4.6185012822782242E-12</v>
      </c>
      <c r="S148" s="4">
        <f t="shared" si="80"/>
        <v>3.0987326738724286E-14</v>
      </c>
      <c r="T148" s="4">
        <f t="shared" si="80"/>
        <v>1.8480536965574552E-16</v>
      </c>
      <c r="U148" s="4">
        <f t="shared" si="80"/>
        <v>9.9194484181309929E-19</v>
      </c>
      <c r="V148" s="4">
        <f t="shared" si="80"/>
        <v>4.8402492869990806E-21</v>
      </c>
      <c r="W148" s="4">
        <f t="shared" si="80"/>
        <v>2.1650071195106798E-23</v>
      </c>
      <c r="X148" s="4">
        <f t="shared" si="80"/>
        <v>8.9389966722139955E-26</v>
      </c>
      <c r="Y148" s="4">
        <f t="shared" si="80"/>
        <v>3.4271529962959134E-28</v>
      </c>
      <c r="Z148" s="4">
        <f t="shared" si="80"/>
        <v>1.2263514261270533E-30</v>
      </c>
      <c r="AA148" s="4">
        <f t="shared" si="80"/>
        <v>4.1140315538964552E-33</v>
      </c>
      <c r="AB148" s="4">
        <f t="shared" si="77"/>
        <v>1.2989466413310666E-35</v>
      </c>
      <c r="AC148" s="4">
        <f t="shared" si="77"/>
        <v>3.8733913145631649E-38</v>
      </c>
      <c r="AD148" s="4">
        <f t="shared" si="77"/>
        <v>1.094234227774364E-40</v>
      </c>
      <c r="AE148" s="4">
        <f t="shared" si="77"/>
        <v>2.9366539671630704E-43</v>
      </c>
      <c r="AF148" s="6"/>
      <c r="AG148" s="4">
        <f t="shared" si="78"/>
        <v>0.92784890950772603</v>
      </c>
      <c r="AH148" s="4">
        <f t="shared" si="81"/>
        <v>0.96302410356523294</v>
      </c>
      <c r="AI148" s="4">
        <f t="shared" si="81"/>
        <v>3.6058688219215096E-2</v>
      </c>
      <c r="AJ148" s="4">
        <f t="shared" si="81"/>
        <v>9.0010131777465148E-4</v>
      </c>
      <c r="AK148" s="4">
        <f t="shared" si="81"/>
        <v>1.6851326834005591E-5</v>
      </c>
      <c r="AL148" s="4">
        <f t="shared" si="81"/>
        <v>2.5238687140487474E-7</v>
      </c>
      <c r="AM148" s="4">
        <f t="shared" si="81"/>
        <v>3.1500550189399551E-9</v>
      </c>
      <c r="AN148" s="4">
        <f t="shared" si="81"/>
        <v>3.3699440899396211E-11</v>
      </c>
      <c r="AO148" s="4">
        <f t="shared" si="81"/>
        <v>3.1545344307079884E-13</v>
      </c>
      <c r="AP148" s="4">
        <f t="shared" si="81"/>
        <v>2.6247944115074684E-15</v>
      </c>
      <c r="AQ148" s="4">
        <f t="shared" si="81"/>
        <v>1.9656119773216459E-17</v>
      </c>
      <c r="AR148" s="4">
        <f t="shared" si="81"/>
        <v>1.3381585357379887E-19</v>
      </c>
      <c r="AS148" s="4">
        <f t="shared" si="81"/>
        <v>8.3508129022921436E-22</v>
      </c>
      <c r="AT148" s="4">
        <f t="shared" si="81"/>
        <v>4.8104731955022479E-24</v>
      </c>
      <c r="AU148" s="4">
        <f t="shared" si="81"/>
        <v>2.5731323690487481E-26</v>
      </c>
      <c r="AV148" s="4">
        <f t="shared" si="81"/>
        <v>1.284615626637445E-28</v>
      </c>
      <c r="AW148" s="4">
        <f t="shared" si="81"/>
        <v>6.0125059135918134E-31</v>
      </c>
      <c r="AX148" s="4">
        <f t="shared" si="79"/>
        <v>2.6485541745055053E-33</v>
      </c>
      <c r="AY148" s="4">
        <f t="shared" si="79"/>
        <v>1.1018908780917018E-35</v>
      </c>
      <c r="AZ148" s="4">
        <f t="shared" si="79"/>
        <v>4.3429735670446412E-38</v>
      </c>
      <c r="BA148" s="4">
        <f t="shared" si="79"/>
        <v>1.6261453311366383E-40</v>
      </c>
    </row>
    <row r="149" spans="1:53">
      <c r="A149" s="1">
        <f t="shared" si="74"/>
        <v>41878</v>
      </c>
      <c r="B149">
        <f t="shared" si="75"/>
        <v>4</v>
      </c>
      <c r="C149">
        <f t="shared" si="68"/>
        <v>5.7069967380518741E-9</v>
      </c>
      <c r="D149" s="3">
        <f>E149/2</f>
        <v>12194186</v>
      </c>
      <c r="E149" s="2">
        <v>24388372</v>
      </c>
      <c r="F149">
        <v>80</v>
      </c>
      <c r="G149" s="3">
        <f t="shared" si="70"/>
        <v>8810880</v>
      </c>
      <c r="H149" s="3">
        <f t="shared" si="71"/>
        <v>13659843.199999999</v>
      </c>
      <c r="I149" s="7">
        <f t="shared" si="72"/>
        <v>-1.549163400574215</v>
      </c>
      <c r="J149" s="7">
        <f t="shared" si="73"/>
        <v>-1.5522989483237362</v>
      </c>
      <c r="K149" s="4">
        <f t="shared" si="76"/>
        <v>0.95095963363979907</v>
      </c>
      <c r="L149" s="4">
        <f t="shared" si="80"/>
        <v>0.97506886602401566</v>
      </c>
      <c r="M149" s="4">
        <f t="shared" si="80"/>
        <v>2.4515014692477174E-2</v>
      </c>
      <c r="N149" s="4">
        <f t="shared" si="80"/>
        <v>4.1090149157938937E-4</v>
      </c>
      <c r="O149" s="4">
        <f t="shared" si="80"/>
        <v>5.1654063459922722E-6</v>
      </c>
      <c r="P149" s="4">
        <f t="shared" si="80"/>
        <v>5.1947087538523226E-8</v>
      </c>
      <c r="Q149" s="4">
        <f t="shared" si="80"/>
        <v>4.3534806633355604E-10</v>
      </c>
      <c r="R149" s="4">
        <f t="shared" si="80"/>
        <v>3.1272686936485461E-12</v>
      </c>
      <c r="S149" s="4">
        <f t="shared" si="80"/>
        <v>1.9656300297448595E-14</v>
      </c>
      <c r="T149" s="4">
        <f t="shared" si="80"/>
        <v>1.0982109960445597E-16</v>
      </c>
      <c r="U149" s="4">
        <f t="shared" si="80"/>
        <v>5.5222015996324288E-19</v>
      </c>
      <c r="V149" s="4">
        <f t="shared" si="80"/>
        <v>2.5243292091148791E-21</v>
      </c>
      <c r="W149" s="4">
        <f t="shared" si="80"/>
        <v>1.0577696880457382E-23</v>
      </c>
      <c r="X149" s="4">
        <f t="shared" si="80"/>
        <v>4.0914202178606053E-26</v>
      </c>
      <c r="Y149" s="4">
        <f t="shared" si="80"/>
        <v>1.4695092483558468E-28</v>
      </c>
      <c r="Z149" s="4">
        <f t="shared" si="80"/>
        <v>4.9261460964593548E-31</v>
      </c>
      <c r="AA149" s="4">
        <f t="shared" si="80"/>
        <v>1.5481515748758916E-33</v>
      </c>
      <c r="AB149" s="4">
        <f t="shared" si="77"/>
        <v>4.5792112819268488E-36</v>
      </c>
      <c r="AC149" s="4">
        <f t="shared" si="77"/>
        <v>1.2792170881689907E-38</v>
      </c>
      <c r="AD149" s="4">
        <f t="shared" si="77"/>
        <v>3.3854521294793069E-41</v>
      </c>
      <c r="AE149" s="4">
        <f t="shared" si="77"/>
        <v>8.5116284639053476E-44</v>
      </c>
      <c r="AF149" s="6"/>
      <c r="AG149" s="4">
        <f t="shared" si="78"/>
        <v>0.92500449717959687</v>
      </c>
      <c r="AH149" s="4">
        <f t="shared" si="81"/>
        <v>0.96152804861462116</v>
      </c>
      <c r="AI149" s="4">
        <f t="shared" si="81"/>
        <v>3.7478764400968687E-2</v>
      </c>
      <c r="AJ149" s="4">
        <f t="shared" si="81"/>
        <v>9.739065370763957E-4</v>
      </c>
      <c r="AK149" s="4">
        <f t="shared" si="81"/>
        <v>1.8980625869411213E-5</v>
      </c>
      <c r="AL149" s="4">
        <f t="shared" si="81"/>
        <v>2.9593322833797624E-7</v>
      </c>
      <c r="AM149" s="4">
        <f t="shared" si="81"/>
        <v>3.8449939175625056E-9</v>
      </c>
      <c r="AN149" s="4">
        <f t="shared" si="81"/>
        <v>4.2820404049041149E-11</v>
      </c>
      <c r="AO149" s="4">
        <f t="shared" si="81"/>
        <v>4.1726685256288589E-13</v>
      </c>
      <c r="AP149" s="4">
        <f t="shared" si="81"/>
        <v>3.6143021558307447E-15</v>
      </c>
      <c r="AQ149" s="4">
        <f t="shared" si="81"/>
        <v>2.8175881054002743E-17</v>
      </c>
      <c r="AR149" s="4">
        <f t="shared" si="81"/>
        <v>1.9968150289984033E-19</v>
      </c>
      <c r="AS149" s="4">
        <f t="shared" si="81"/>
        <v>1.2972078721465695E-21</v>
      </c>
      <c r="AT149" s="4">
        <f t="shared" si="81"/>
        <v>7.7789176922652142E-24</v>
      </c>
      <c r="AU149" s="4">
        <f t="shared" si="81"/>
        <v>4.3315572806229623E-26</v>
      </c>
      <c r="AV149" s="4">
        <f t="shared" si="81"/>
        <v>2.2511565217357256E-28</v>
      </c>
      <c r="AW149" s="4">
        <f t="shared" si="81"/>
        <v>1.0968280977064814E-30</v>
      </c>
      <c r="AX149" s="4">
        <f t="shared" si="79"/>
        <v>5.0297045148103369E-33</v>
      </c>
      <c r="AY149" s="4">
        <f t="shared" si="79"/>
        <v>2.1783254267593029E-35</v>
      </c>
      <c r="AZ149" s="4">
        <f t="shared" si="79"/>
        <v>8.9376207481930014E-38</v>
      </c>
      <c r="BA149" s="4">
        <f t="shared" si="79"/>
        <v>3.4837313524826993E-40</v>
      </c>
    </row>
    <row r="150" spans="1:53">
      <c r="A150" s="1">
        <f t="shared" si="74"/>
        <v>41881</v>
      </c>
      <c r="B150">
        <f t="shared" si="75"/>
        <v>3</v>
      </c>
      <c r="C150">
        <f t="shared" si="68"/>
        <v>5.7069967380518741E-9</v>
      </c>
      <c r="D150" s="3">
        <f t="shared" ref="D150:D213" si="82">E150/2</f>
        <v>14423727</v>
      </c>
      <c r="E150" s="2">
        <v>28847454</v>
      </c>
      <c r="F150">
        <v>90</v>
      </c>
      <c r="G150" s="3">
        <f t="shared" si="70"/>
        <v>8446430</v>
      </c>
      <c r="H150" s="3">
        <f t="shared" si="71"/>
        <v>14245720.300000001</v>
      </c>
      <c r="I150" s="7">
        <f t="shared" si="72"/>
        <v>-1.4925432372656657</v>
      </c>
      <c r="J150" s="7">
        <f t="shared" si="73"/>
        <v>-1.4967617486644227</v>
      </c>
      <c r="K150" s="4">
        <f t="shared" si="76"/>
        <v>0.9529396071894537</v>
      </c>
      <c r="L150" s="4">
        <f t="shared" si="80"/>
        <v>0.97609175443726415</v>
      </c>
      <c r="M150" s="4">
        <f t="shared" si="80"/>
        <v>2.3525638050484972E-2</v>
      </c>
      <c r="N150" s="4">
        <f t="shared" si="80"/>
        <v>3.7800789228474536E-4</v>
      </c>
      <c r="O150" s="4">
        <f t="shared" si="80"/>
        <v>4.5553477467554996E-6</v>
      </c>
      <c r="P150" s="4">
        <f t="shared" si="80"/>
        <v>4.3916946837581163E-8</v>
      </c>
      <c r="Q150" s="4">
        <f t="shared" si="80"/>
        <v>3.5282670288705151E-10</v>
      </c>
      <c r="R150" s="4">
        <f t="shared" si="80"/>
        <v>2.4296510929820903E-12</v>
      </c>
      <c r="S150" s="4">
        <f t="shared" si="80"/>
        <v>1.4639774216696886E-14</v>
      </c>
      <c r="T150" s="4">
        <f t="shared" si="80"/>
        <v>7.8410147717832808E-17</v>
      </c>
      <c r="U150" s="4">
        <f t="shared" si="80"/>
        <v>3.7796590313517965E-19</v>
      </c>
      <c r="V150" s="4">
        <f t="shared" si="80"/>
        <v>1.6563047139976793E-21</v>
      </c>
      <c r="W150" s="4">
        <f t="shared" si="80"/>
        <v>6.6533326901260335E-24</v>
      </c>
      <c r="X150" s="4">
        <f t="shared" si="80"/>
        <v>2.4670393968245666E-26</v>
      </c>
      <c r="Y150" s="4">
        <f t="shared" si="80"/>
        <v>8.4943117262587023E-29</v>
      </c>
      <c r="Z150" s="4">
        <f t="shared" si="80"/>
        <v>2.7297132629107735E-31</v>
      </c>
      <c r="AA150" s="4">
        <f t="shared" si="80"/>
        <v>8.2238861601428706E-34</v>
      </c>
      <c r="AB150" s="4">
        <f t="shared" si="77"/>
        <v>2.3318905360915677E-36</v>
      </c>
      <c r="AC150" s="4">
        <f t="shared" si="77"/>
        <v>6.2447577354288273E-39</v>
      </c>
      <c r="AD150" s="4">
        <f t="shared" si="77"/>
        <v>1.584316269895821E-41</v>
      </c>
      <c r="AE150" s="4">
        <f t="shared" si="77"/>
        <v>3.8184905798019763E-44</v>
      </c>
      <c r="AF150" s="6"/>
      <c r="AG150" s="4">
        <f t="shared" si="78"/>
        <v>0.92191681872027198</v>
      </c>
      <c r="AH150" s="4">
        <f t="shared" si="81"/>
        <v>0.95990061443265839</v>
      </c>
      <c r="AI150" s="4">
        <f t="shared" si="81"/>
        <v>3.90200906806831E-2</v>
      </c>
      <c r="AJ150" s="4">
        <f t="shared" si="81"/>
        <v>1.0574479253074791E-3</v>
      </c>
      <c r="AK150" s="4">
        <f t="shared" si="81"/>
        <v>2.1492698057666873E-5</v>
      </c>
      <c r="AL150" s="4">
        <f t="shared" si="81"/>
        <v>3.4947236743589441E-7</v>
      </c>
      <c r="AM150" s="4">
        <f t="shared" si="81"/>
        <v>4.7353651109937602E-9</v>
      </c>
      <c r="AN150" s="4">
        <f t="shared" si="81"/>
        <v>5.4998048281944216E-11</v>
      </c>
      <c r="AO150" s="4">
        <f t="shared" si="81"/>
        <v>5.589193024498204E-13</v>
      </c>
      <c r="AP150" s="4">
        <f t="shared" si="81"/>
        <v>5.0489187967104889E-15</v>
      </c>
      <c r="AQ150" s="4">
        <f t="shared" si="81"/>
        <v>4.1047824262214233E-17</v>
      </c>
      <c r="AR150" s="4">
        <f t="shared" si="81"/>
        <v>3.0338156205993166E-19</v>
      </c>
      <c r="AS150" s="4">
        <f t="shared" si="81"/>
        <v>2.0554155250705453E-21</v>
      </c>
      <c r="AT150" s="4">
        <f t="shared" si="81"/>
        <v>1.2854285607927957E-23</v>
      </c>
      <c r="AU150" s="4">
        <f t="shared" si="81"/>
        <v>7.4646860014029999E-26</v>
      </c>
      <c r="AV150" s="4">
        <f t="shared" si="81"/>
        <v>4.0458696729748963E-28</v>
      </c>
      <c r="AW150" s="4">
        <f t="shared" si="81"/>
        <v>2.0558123935030402E-30</v>
      </c>
      <c r="AX150" s="4">
        <f t="shared" si="79"/>
        <v>9.831643027043288E-33</v>
      </c>
      <c r="AY150" s="4">
        <f t="shared" si="79"/>
        <v>4.4406353210311924E-35</v>
      </c>
      <c r="AZ150" s="4">
        <f t="shared" si="79"/>
        <v>1.9001285793907288E-37</v>
      </c>
      <c r="BA150" s="4">
        <f t="shared" si="79"/>
        <v>7.7240387885266559E-40</v>
      </c>
    </row>
    <row r="151" spans="1:53">
      <c r="A151" s="1">
        <f t="shared" si="74"/>
        <v>41885</v>
      </c>
      <c r="B151">
        <f t="shared" si="75"/>
        <v>4</v>
      </c>
      <c r="C151">
        <f t="shared" si="68"/>
        <v>5.7069967380518741E-9</v>
      </c>
      <c r="D151" s="3">
        <f t="shared" si="82"/>
        <v>15356358</v>
      </c>
      <c r="E151" s="2">
        <v>30712716</v>
      </c>
      <c r="F151">
        <v>100</v>
      </c>
      <c r="G151" s="3">
        <f t="shared" si="70"/>
        <v>8311800</v>
      </c>
      <c r="H151" s="3">
        <f t="shared" si="71"/>
        <v>14887780</v>
      </c>
      <c r="I151" s="7">
        <f t="shared" si="72"/>
        <v>-1.4360501235116545</v>
      </c>
      <c r="J151" s="7">
        <f t="shared" si="73"/>
        <v>-1.4413642036441194</v>
      </c>
      <c r="K151" s="4">
        <f t="shared" si="76"/>
        <v>0.95367206346008881</v>
      </c>
      <c r="L151" s="4">
        <f t="shared" si="80"/>
        <v>0.97646979783133403</v>
      </c>
      <c r="M151" s="4">
        <f t="shared" si="80"/>
        <v>2.3159622631300794E-2</v>
      </c>
      <c r="N151" s="4">
        <f t="shared" si="80"/>
        <v>3.6619535465719731E-4</v>
      </c>
      <c r="O151" s="4">
        <f t="shared" si="80"/>
        <v>4.3426556568012136E-6</v>
      </c>
      <c r="P151" s="4">
        <f t="shared" si="80"/>
        <v>4.1199115488068031E-8</v>
      </c>
      <c r="Q151" s="4">
        <f t="shared" si="80"/>
        <v>3.2571599940407836E-10</v>
      </c>
      <c r="R151" s="4">
        <f t="shared" si="80"/>
        <v>2.2072089568030618E-12</v>
      </c>
      <c r="S151" s="4">
        <f t="shared" si="80"/>
        <v>1.3087473294388864E-14</v>
      </c>
      <c r="T151" s="4">
        <f t="shared" si="80"/>
        <v>6.8978793268934633E-17</v>
      </c>
      <c r="U151" s="4">
        <f t="shared" si="80"/>
        <v>3.27203419424499E-19</v>
      </c>
      <c r="V151" s="4">
        <f t="shared" si="80"/>
        <v>1.4110010513062809E-21</v>
      </c>
      <c r="W151" s="4">
        <f t="shared" si="80"/>
        <v>5.5776110771167369E-24</v>
      </c>
      <c r="X151" s="4">
        <f t="shared" si="80"/>
        <v>2.0351993723296698E-26</v>
      </c>
      <c r="Y151" s="4">
        <f t="shared" si="80"/>
        <v>6.8957412416854367E-29</v>
      </c>
      <c r="Z151" s="4">
        <f t="shared" si="80"/>
        <v>2.1806786786911924E-31</v>
      </c>
      <c r="AA151" s="4">
        <f t="shared" si="80"/>
        <v>6.4650758175966142E-34</v>
      </c>
      <c r="AB151" s="4">
        <f t="shared" si="77"/>
        <v>1.8039586410374832E-36</v>
      </c>
      <c r="AC151" s="4">
        <f t="shared" si="77"/>
        <v>4.7539640627655442E-39</v>
      </c>
      <c r="AD151" s="4">
        <f t="shared" si="77"/>
        <v>1.1868724918983858E-41</v>
      </c>
      <c r="AE151" s="4">
        <f t="shared" si="77"/>
        <v>2.8149830704462204E-44</v>
      </c>
      <c r="AF151" s="6"/>
      <c r="AG151" s="4">
        <f t="shared" si="78"/>
        <v>0.9185448810158644</v>
      </c>
      <c r="AH151" s="4">
        <f t="shared" si="81"/>
        <v>0.9581192549905132</v>
      </c>
      <c r="AI151" s="4">
        <f t="shared" si="81"/>
        <v>4.0703064917914117E-2</v>
      </c>
      <c r="AJ151" s="4">
        <f t="shared" si="81"/>
        <v>1.1527718662025989E-3</v>
      </c>
      <c r="AK151" s="4">
        <f t="shared" si="81"/>
        <v>2.4486169940670035E-5</v>
      </c>
      <c r="AL151" s="4">
        <f t="shared" si="81"/>
        <v>4.1609098602702818E-7</v>
      </c>
      <c r="AM151" s="4">
        <f t="shared" si="81"/>
        <v>5.8921593101780309E-9</v>
      </c>
      <c r="AN151" s="4">
        <f t="shared" si="81"/>
        <v>7.1517748700788741E-11</v>
      </c>
      <c r="AO151" s="4">
        <f t="shared" si="81"/>
        <v>7.5955847349255257E-13</v>
      </c>
      <c r="AP151" s="4">
        <f t="shared" si="81"/>
        <v>7.1706089608134767E-15</v>
      </c>
      <c r="AQ151" s="4">
        <f t="shared" si="81"/>
        <v>6.0924692553176552E-17</v>
      </c>
      <c r="AR151" s="4">
        <f t="shared" si="81"/>
        <v>4.7058484707427416E-19</v>
      </c>
      <c r="AS151" s="4">
        <f t="shared" si="81"/>
        <v>3.3319152103339216E-21</v>
      </c>
      <c r="AT151" s="4">
        <f t="shared" si="81"/>
        <v>2.177648638157898E-23</v>
      </c>
      <c r="AU151" s="4">
        <f t="shared" si="81"/>
        <v>1.3215906651283967E-25</v>
      </c>
      <c r="AV151" s="4">
        <f t="shared" si="81"/>
        <v>7.4858800558989965E-28</v>
      </c>
      <c r="AW151" s="4">
        <f t="shared" si="81"/>
        <v>3.9752094241821122E-30</v>
      </c>
      <c r="AX151" s="4">
        <f t="shared" si="79"/>
        <v>1.9867727491573925E-32</v>
      </c>
      <c r="AY151" s="4">
        <f t="shared" si="79"/>
        <v>9.3780547272702466E-35</v>
      </c>
      <c r="AZ151" s="4">
        <f t="shared" si="79"/>
        <v>4.1936888611692357E-37</v>
      </c>
      <c r="BA151" s="4">
        <f t="shared" si="79"/>
        <v>1.781571372179571E-39</v>
      </c>
    </row>
    <row r="152" spans="1:53">
      <c r="A152" s="1">
        <f t="shared" si="74"/>
        <v>41888</v>
      </c>
      <c r="B152">
        <f t="shared" si="75"/>
        <v>3</v>
      </c>
      <c r="C152">
        <f t="shared" si="68"/>
        <v>5.7069967380518741E-9</v>
      </c>
      <c r="D152" s="3">
        <f t="shared" si="82"/>
        <v>17463572</v>
      </c>
      <c r="E152" s="2">
        <v>34927144</v>
      </c>
      <c r="F152">
        <v>110</v>
      </c>
      <c r="G152" s="3">
        <f t="shared" si="70"/>
        <v>8406989.9999999981</v>
      </c>
      <c r="H152" s="3">
        <f t="shared" si="71"/>
        <v>15594317.300000001</v>
      </c>
      <c r="I152" s="7">
        <f t="shared" si="72"/>
        <v>-1.3797399338044136</v>
      </c>
      <c r="J152" s="7">
        <f t="shared" si="73"/>
        <v>-1.3861271344874702</v>
      </c>
      <c r="K152" s="4">
        <f t="shared" si="76"/>
        <v>0.95315412818299483</v>
      </c>
      <c r="L152" s="4">
        <f t="shared" si="80"/>
        <v>0.97620249526737357</v>
      </c>
      <c r="M152" s="4">
        <f t="shared" si="80"/>
        <v>2.341844056804859E-2</v>
      </c>
      <c r="N152" s="4">
        <f t="shared" si="80"/>
        <v>3.7452836958435157E-4</v>
      </c>
      <c r="O152" s="4">
        <f t="shared" si="80"/>
        <v>4.4923406363504495E-6</v>
      </c>
      <c r="P152" s="4">
        <f t="shared" si="80"/>
        <v>4.3107275456615327E-8</v>
      </c>
      <c r="Q152" s="4">
        <f t="shared" si="80"/>
        <v>3.4470467377692563E-10</v>
      </c>
      <c r="R152" s="4">
        <f t="shared" si="80"/>
        <v>2.36263660298096E-12</v>
      </c>
      <c r="S152" s="4">
        <f t="shared" si="80"/>
        <v>1.4169505213054804E-14</v>
      </c>
      <c r="T152" s="4">
        <f t="shared" si="80"/>
        <v>7.5537023659659436E-17</v>
      </c>
      <c r="U152" s="4">
        <f t="shared" si="80"/>
        <v>3.6241612257992084E-19</v>
      </c>
      <c r="V152" s="4">
        <f t="shared" si="80"/>
        <v>1.5807471731800602E-21</v>
      </c>
      <c r="W152" s="4">
        <f t="shared" si="80"/>
        <v>6.3201692057613348E-24</v>
      </c>
      <c r="X152" s="4">
        <f t="shared" si="80"/>
        <v>2.3325600829291898E-26</v>
      </c>
      <c r="Y152" s="4">
        <f t="shared" si="80"/>
        <v>7.9937808523429848E-29</v>
      </c>
      <c r="Z152" s="4">
        <f t="shared" si="80"/>
        <v>2.556868316915393E-31</v>
      </c>
      <c r="AA152" s="4">
        <f t="shared" si="80"/>
        <v>7.6671808995573554E-34</v>
      </c>
      <c r="AB152" s="4">
        <f t="shared" si="77"/>
        <v>2.1638844607685009E-36</v>
      </c>
      <c r="AC152" s="4">
        <f t="shared" si="77"/>
        <v>5.7677813822332816E-39</v>
      </c>
      <c r="AD152" s="4">
        <f t="shared" si="77"/>
        <v>1.456472758151329E-41</v>
      </c>
      <c r="AE152" s="4">
        <f t="shared" si="77"/>
        <v>3.4939725991892107E-44</v>
      </c>
      <c r="AF152" s="6"/>
      <c r="AG152" s="4">
        <f t="shared" si="78"/>
        <v>0.9148485774701598</v>
      </c>
      <c r="AH152" s="4">
        <f t="shared" si="81"/>
        <v>0.95616159199219786</v>
      </c>
      <c r="AI152" s="4">
        <f t="shared" si="81"/>
        <v>4.2547618460800844E-2</v>
      </c>
      <c r="AJ152" s="4">
        <f t="shared" si="81"/>
        <v>1.2621992877632699E-3</v>
      </c>
      <c r="AK152" s="4">
        <f t="shared" si="81"/>
        <v>2.8082892724110472E-5</v>
      </c>
      <c r="AL152" s="4">
        <f t="shared" si="81"/>
        <v>4.9985692169331085E-7</v>
      </c>
      <c r="AM152" s="4">
        <f t="shared" si="81"/>
        <v>7.4142684360969358E-9</v>
      </c>
      <c r="AN152" s="4">
        <f t="shared" si="81"/>
        <v>9.4263613443378558E-11</v>
      </c>
      <c r="AO152" s="4">
        <f t="shared" si="81"/>
        <v>1.0486435425712687E-12</v>
      </c>
      <c r="AP152" s="4">
        <f t="shared" si="81"/>
        <v>1.0369531606953356E-14</v>
      </c>
      <c r="AQ152" s="4">
        <f t="shared" si="81"/>
        <v>9.2285373473810022E-17</v>
      </c>
      <c r="AR152" s="4">
        <f t="shared" si="81"/>
        <v>7.4664454339351111E-19</v>
      </c>
      <c r="AS152" s="4">
        <f t="shared" si="81"/>
        <v>5.537405506333769E-21</v>
      </c>
      <c r="AT152" s="4">
        <f t="shared" si="81"/>
        <v>3.7908502323363657E-23</v>
      </c>
      <c r="AU152" s="4">
        <f t="shared" si="81"/>
        <v>2.4098067368315337E-25</v>
      </c>
      <c r="AV152" s="4">
        <f t="shared" si="81"/>
        <v>1.4297646337547679E-27</v>
      </c>
      <c r="AW152" s="4">
        <f t="shared" si="81"/>
        <v>7.9527647342156747E-30</v>
      </c>
      <c r="AX152" s="4">
        <f t="shared" si="79"/>
        <v>4.1633483783524224E-32</v>
      </c>
      <c r="AY152" s="4">
        <f t="shared" si="79"/>
        <v>2.058466291521189E-34</v>
      </c>
      <c r="AZ152" s="4">
        <f t="shared" si="79"/>
        <v>9.6419226340356292E-37</v>
      </c>
      <c r="BA152" s="4">
        <f t="shared" si="79"/>
        <v>4.2904920608597724E-39</v>
      </c>
    </row>
    <row r="153" spans="1:53">
      <c r="A153" s="1">
        <f t="shared" si="74"/>
        <v>41892</v>
      </c>
      <c r="B153">
        <f t="shared" si="75"/>
        <v>4</v>
      </c>
      <c r="C153">
        <f t="shared" si="68"/>
        <v>5.7069967380518741E-9</v>
      </c>
      <c r="D153" s="3">
        <f t="shared" si="82"/>
        <v>17477359</v>
      </c>
      <c r="E153" s="2">
        <v>34954718</v>
      </c>
      <c r="F153">
        <v>127</v>
      </c>
      <c r="G153" s="3">
        <f t="shared" si="70"/>
        <v>9096249.8999999985</v>
      </c>
      <c r="H153" s="3">
        <f t="shared" si="71"/>
        <v>16966885.7995</v>
      </c>
      <c r="I153" s="7">
        <f t="shared" si="72"/>
        <v>-1.2845902887304552</v>
      </c>
      <c r="J153" s="7">
        <f t="shared" si="73"/>
        <v>-1.2926600761409544</v>
      </c>
      <c r="K153" s="4">
        <f t="shared" si="76"/>
        <v>0.94941216127029782</v>
      </c>
      <c r="L153" s="4">
        <f t="shared" si="80"/>
        <v>0.97426843452621914</v>
      </c>
      <c r="M153" s="4">
        <f t="shared" si="80"/>
        <v>2.5288237148082249E-2</v>
      </c>
      <c r="N153" s="4">
        <f t="shared" si="80"/>
        <v>4.3758978196152927E-4</v>
      </c>
      <c r="O153" s="4">
        <f t="shared" si="80"/>
        <v>5.679067161884688E-6</v>
      </c>
      <c r="P153" s="4">
        <f t="shared" si="80"/>
        <v>5.8962620450612973E-8</v>
      </c>
      <c r="Q153" s="4">
        <f t="shared" si="80"/>
        <v>5.101469028129172E-10</v>
      </c>
      <c r="R153" s="4">
        <f t="shared" si="80"/>
        <v>3.7832661513828752E-12</v>
      </c>
      <c r="S153" s="4">
        <f t="shared" si="80"/>
        <v>2.4549719854791054E-14</v>
      </c>
      <c r="T153" s="4">
        <f t="shared" si="80"/>
        <v>1.416033788033819E-16</v>
      </c>
      <c r="U153" s="4">
        <f t="shared" si="80"/>
        <v>7.3509446635181056E-19</v>
      </c>
      <c r="V153" s="4">
        <f t="shared" si="80"/>
        <v>3.4691250732869937E-21</v>
      </c>
      <c r="W153" s="4">
        <f t="shared" si="80"/>
        <v>1.5007493143317348E-23</v>
      </c>
      <c r="X153" s="4">
        <f t="shared" si="80"/>
        <v>5.992860871350579E-26</v>
      </c>
      <c r="Y153" s="4">
        <f t="shared" si="80"/>
        <v>2.222160921869498E-28</v>
      </c>
      <c r="Z153" s="4">
        <f t="shared" si="80"/>
        <v>7.6904817428128461E-31</v>
      </c>
      <c r="AA153" s="4">
        <f t="shared" si="80"/>
        <v>2.495185360136018E-33</v>
      </c>
      <c r="AB153" s="4">
        <f t="shared" si="77"/>
        <v>7.6194407338296691E-36</v>
      </c>
      <c r="AC153" s="4">
        <f t="shared" si="77"/>
        <v>2.1974537619190067E-38</v>
      </c>
      <c r="AD153" s="4">
        <f t="shared" si="77"/>
        <v>6.0039249132087571E-41</v>
      </c>
      <c r="AE153" s="4">
        <f t="shared" si="77"/>
        <v>1.5583834105638433E-43</v>
      </c>
      <c r="AF153" s="6"/>
      <c r="AG153" s="4">
        <f t="shared" si="78"/>
        <v>0.90771034223237357</v>
      </c>
      <c r="AH153" s="4">
        <f t="shared" si="81"/>
        <v>0.95236623855879976</v>
      </c>
      <c r="AI153" s="4">
        <f t="shared" si="81"/>
        <v>4.6108788676134438E-2</v>
      </c>
      <c r="AJ153" s="4">
        <f t="shared" si="81"/>
        <v>1.4882371800534616E-3</v>
      </c>
      <c r="AK153" s="4">
        <f t="shared" si="81"/>
        <v>3.602647950335799E-5</v>
      </c>
      <c r="AL153" s="4">
        <f t="shared" si="81"/>
        <v>6.9768833425475505E-7</v>
      </c>
      <c r="AM153" s="4">
        <f t="shared" si="81"/>
        <v>1.1259518687739092E-8</v>
      </c>
      <c r="AN153" s="4">
        <f t="shared" si="81"/>
        <v>1.5575119071258141E-10</v>
      </c>
      <c r="AO153" s="4">
        <f t="shared" si="81"/>
        <v>1.8851718772330205E-12</v>
      </c>
      <c r="AP153" s="4">
        <f t="shared" si="81"/>
        <v>2.0282336382456701E-14</v>
      </c>
      <c r="AQ153" s="4">
        <f t="shared" si="81"/>
        <v>1.9639367363167427E-16</v>
      </c>
      <c r="AR153" s="4">
        <f t="shared" si="81"/>
        <v>1.7287981765357841E-18</v>
      </c>
      <c r="AS153" s="4">
        <f t="shared" si="81"/>
        <v>1.3949945510599625E-20</v>
      </c>
      <c r="AT153" s="4">
        <f t="shared" si="81"/>
        <v>1.0390551393739583E-22</v>
      </c>
      <c r="AU153" s="4">
        <f t="shared" si="81"/>
        <v>7.1865420225334756E-25</v>
      </c>
      <c r="AV153" s="4">
        <f t="shared" si="81"/>
        <v>4.6391465821102257E-27</v>
      </c>
      <c r="AW153" s="4">
        <f t="shared" si="81"/>
        <v>2.8075498194712165E-29</v>
      </c>
      <c r="AX153" s="4">
        <f t="shared" si="79"/>
        <v>1.5991451439161413E-31</v>
      </c>
      <c r="AY153" s="4">
        <f t="shared" si="79"/>
        <v>8.6025001010017002E-34</v>
      </c>
      <c r="AZ153" s="4">
        <f t="shared" si="79"/>
        <v>4.3840991522968763E-36</v>
      </c>
      <c r="BA153" s="4">
        <f t="shared" si="79"/>
        <v>2.122558304882896E-38</v>
      </c>
    </row>
    <row r="154" spans="1:53">
      <c r="A154" s="1">
        <f t="shared" si="74"/>
        <v>41895</v>
      </c>
      <c r="B154">
        <f t="shared" si="75"/>
        <v>3</v>
      </c>
      <c r="C154">
        <f t="shared" si="68"/>
        <v>5.7069967380518741E-9</v>
      </c>
      <c r="D154" s="3">
        <f t="shared" si="82"/>
        <v>19944525</v>
      </c>
      <c r="E154" s="2">
        <v>39889050</v>
      </c>
      <c r="F154">
        <v>149</v>
      </c>
      <c r="G154" s="3">
        <f t="shared" si="70"/>
        <v>10974161.099999998</v>
      </c>
      <c r="H154" s="3">
        <f t="shared" si="71"/>
        <v>19121771.730500001</v>
      </c>
      <c r="I154" s="7">
        <f t="shared" si="72"/>
        <v>-1.1629245699617043</v>
      </c>
      <c r="J154" s="7">
        <f t="shared" si="73"/>
        <v>-1.1727120572853869</v>
      </c>
      <c r="K154" s="4">
        <f t="shared" si="76"/>
        <v>0.93929141556339868</v>
      </c>
      <c r="L154" s="4">
        <f t="shared" si="80"/>
        <v>0.96901210199563292</v>
      </c>
      <c r="M154" s="4">
        <f t="shared" si="80"/>
        <v>3.0344369628040022E-2</v>
      </c>
      <c r="N154" s="4">
        <f t="shared" si="80"/>
        <v>6.3348413112170217E-4</v>
      </c>
      <c r="O154" s="4">
        <f t="shared" si="80"/>
        <v>9.9186961057581006E-6</v>
      </c>
      <c r="P154" s="4">
        <f t="shared" si="80"/>
        <v>1.2424055301834848E-7</v>
      </c>
      <c r="Q154" s="4">
        <f t="shared" si="80"/>
        <v>1.2968533904028683E-9</v>
      </c>
      <c r="R154" s="4">
        <f t="shared" si="80"/>
        <v>1.1603033829501452E-11</v>
      </c>
      <c r="S154" s="4">
        <f t="shared" si="80"/>
        <v>9.0836469974013267E-14</v>
      </c>
      <c r="T154" s="4">
        <f t="shared" si="80"/>
        <v>6.3211540833619359E-16</v>
      </c>
      <c r="U154" s="4">
        <f t="shared" si="80"/>
        <v>3.9589040375988951E-18</v>
      </c>
      <c r="V154" s="4">
        <f t="shared" si="80"/>
        <v>2.2540359998217737E-20</v>
      </c>
      <c r="W154" s="4">
        <f t="shared" si="80"/>
        <v>1.1764084106356893E-22</v>
      </c>
      <c r="X154" s="4">
        <f t="shared" si="80"/>
        <v>5.6675224323700629E-25</v>
      </c>
      <c r="Y154" s="4">
        <f t="shared" si="80"/>
        <v>2.5353834540118587E-27</v>
      </c>
      <c r="Z154" s="4">
        <f t="shared" si="80"/>
        <v>1.058597326522522E-29</v>
      </c>
      <c r="AA154" s="4">
        <f t="shared" si="80"/>
        <v>4.1437082568025257E-32</v>
      </c>
      <c r="AB154" s="4">
        <f t="shared" si="77"/>
        <v>1.5265764920461195E-34</v>
      </c>
      <c r="AC154" s="4">
        <f t="shared" si="77"/>
        <v>5.311587578863993E-37</v>
      </c>
      <c r="AD154" s="4">
        <f t="shared" si="77"/>
        <v>1.7508501894805187E-39</v>
      </c>
      <c r="AE154" s="4">
        <f t="shared" si="77"/>
        <v>5.482734226058166E-42</v>
      </c>
      <c r="AF154" s="6"/>
      <c r="AG154" s="4">
        <f t="shared" si="78"/>
        <v>0.89661574643066433</v>
      </c>
      <c r="AH154" s="4">
        <f t="shared" si="81"/>
        <v>0.94642827120567763</v>
      </c>
      <c r="AI154" s="4">
        <f t="shared" si="81"/>
        <v>5.1640855233336821E-2</v>
      </c>
      <c r="AJ154" s="4">
        <f t="shared" si="81"/>
        <v>1.87848557987408E-3</v>
      </c>
      <c r="AK154" s="4">
        <f t="shared" si="81"/>
        <v>5.1248781705566801E-5</v>
      </c>
      <c r="AL154" s="4">
        <f t="shared" si="81"/>
        <v>1.1185340008317172E-6</v>
      </c>
      <c r="AM154" s="4">
        <f t="shared" si="81"/>
        <v>2.0343869713422057E-8</v>
      </c>
      <c r="AN154" s="4">
        <f t="shared" si="81"/>
        <v>3.1715468356529981E-10</v>
      </c>
      <c r="AO154" s="4">
        <f t="shared" si="81"/>
        <v>4.3263009093648049E-12</v>
      </c>
      <c r="AP154" s="4">
        <f t="shared" si="81"/>
        <v>5.2457763565122658E-14</v>
      </c>
      <c r="AQ154" s="4">
        <f t="shared" si="81"/>
        <v>5.7246021134330025E-16</v>
      </c>
      <c r="AR154" s="4">
        <f t="shared" si="81"/>
        <v>5.6792126943713895E-18</v>
      </c>
      <c r="AS154" s="4">
        <f t="shared" si="81"/>
        <v>5.1646676270059521E-20</v>
      </c>
      <c r="AT154" s="4">
        <f t="shared" si="81"/>
        <v>4.3354530996228663E-22</v>
      </c>
      <c r="AU154" s="4">
        <f t="shared" si="81"/>
        <v>3.3794179080379398E-24</v>
      </c>
      <c r="AV154" s="4">
        <f t="shared" si="81"/>
        <v>2.458589733296942E-26</v>
      </c>
      <c r="AW154" s="4">
        <f t="shared" si="81"/>
        <v>1.6768780503722715E-28</v>
      </c>
      <c r="AX154" s="4">
        <f t="shared" si="79"/>
        <v>1.0764353088266065E-30</v>
      </c>
      <c r="AY154" s="4">
        <f t="shared" si="79"/>
        <v>6.5260558071628934E-33</v>
      </c>
      <c r="AZ154" s="4">
        <f t="shared" si="79"/>
        <v>3.7482842078295015E-35</v>
      </c>
      <c r="BA154" s="4">
        <f t="shared" si="79"/>
        <v>2.0452096141857505E-37</v>
      </c>
    </row>
    <row r="155" spans="1:53">
      <c r="A155" s="1">
        <f>A154+B153</f>
        <v>41899</v>
      </c>
      <c r="B155">
        <f t="shared" si="75"/>
        <v>4</v>
      </c>
      <c r="C155">
        <f t="shared" si="68"/>
        <v>5.7069967380518741E-9</v>
      </c>
      <c r="D155" s="3">
        <f t="shared" si="82"/>
        <v>21035274</v>
      </c>
      <c r="E155" s="2">
        <v>42070548</v>
      </c>
      <c r="F155">
        <v>171</v>
      </c>
      <c r="G155" s="3">
        <f t="shared" si="70"/>
        <v>13964401.099999994</v>
      </c>
      <c r="H155" s="3">
        <f t="shared" si="71"/>
        <v>21785453.465500001</v>
      </c>
      <c r="I155" s="7">
        <f t="shared" si="72"/>
        <v>-1.0434592334473014</v>
      </c>
      <c r="J155" s="7">
        <f t="shared" si="73"/>
        <v>-1.0542207809416564</v>
      </c>
      <c r="K155" s="4">
        <f t="shared" si="76"/>
        <v>0.92339813263406845</v>
      </c>
      <c r="L155" s="4">
        <f t="shared" si="80"/>
        <v>0.96068182277759673</v>
      </c>
      <c r="M155" s="4">
        <f t="shared" si="80"/>
        <v>3.82806659978355E-2</v>
      </c>
      <c r="N155" s="4">
        <f t="shared" si="80"/>
        <v>1.0169230849412037E-3</v>
      </c>
      <c r="O155" s="4">
        <f t="shared" si="80"/>
        <v>2.0260863931087577E-5</v>
      </c>
      <c r="P155" s="4">
        <f t="shared" si="80"/>
        <v>3.229369724546348E-7</v>
      </c>
      <c r="Q155" s="4">
        <f t="shared" si="80"/>
        <v>4.2893975739271527E-9</v>
      </c>
      <c r="R155" s="4">
        <f t="shared" si="80"/>
        <v>4.8834642579153245E-11</v>
      </c>
      <c r="S155" s="4">
        <f t="shared" si="80"/>
        <v>4.8648308788325597E-13</v>
      </c>
      <c r="T155" s="4">
        <f t="shared" si="80"/>
        <v>4.3077940003126199E-15</v>
      </c>
      <c r="U155" s="4">
        <f t="shared" si="80"/>
        <v>3.4330852303393468E-17</v>
      </c>
      <c r="V155" s="4">
        <f t="shared" si="80"/>
        <v>2.4872619581897177E-19</v>
      </c>
      <c r="W155" s="4">
        <f t="shared" si="80"/>
        <v>1.6518472233238438E-21</v>
      </c>
      <c r="X155" s="4">
        <f t="shared" si="80"/>
        <v>1.0126423598464607E-23</v>
      </c>
      <c r="Y155" s="4">
        <f t="shared" si="80"/>
        <v>5.7644461794758547E-26</v>
      </c>
      <c r="Z155" s="4">
        <f t="shared" si="80"/>
        <v>3.0626391686925225E-28</v>
      </c>
      <c r="AA155" s="4">
        <f t="shared" si="80"/>
        <v>1.5254757971125733E-30</v>
      </c>
      <c r="AB155" s="4">
        <f t="shared" si="77"/>
        <v>7.151313891690361E-33</v>
      </c>
      <c r="AC155" s="4">
        <f t="shared" si="77"/>
        <v>3.1662320838752373E-35</v>
      </c>
      <c r="AD155" s="4">
        <f t="shared" si="77"/>
        <v>1.3280625275159066E-37</v>
      </c>
      <c r="AE155" s="4">
        <f t="shared" si="77"/>
        <v>5.2919761052490783E-40</v>
      </c>
      <c r="AF155" s="6"/>
      <c r="AG155" s="4">
        <f t="shared" si="78"/>
        <v>0.88308880672953527</v>
      </c>
      <c r="AH155" s="4">
        <f t="shared" si="81"/>
        <v>0.93912306839893667</v>
      </c>
      <c r="AI155" s="4">
        <f t="shared" si="81"/>
        <v>5.8380352743357379E-2</v>
      </c>
      <c r="AJ155" s="4">
        <f t="shared" si="81"/>
        <v>2.4194666596804109E-3</v>
      </c>
      <c r="AK155" s="4">
        <f t="shared" si="81"/>
        <v>7.5202765659051286E-5</v>
      </c>
      <c r="AL155" s="4">
        <f t="shared" si="81"/>
        <v>1.8699842564209859E-6</v>
      </c>
      <c r="AM155" s="4">
        <f t="shared" si="81"/>
        <v>3.8749028799058286E-8</v>
      </c>
      <c r="AN155" s="4">
        <f t="shared" si="81"/>
        <v>6.8823520478909959E-10</v>
      </c>
      <c r="AO155" s="4">
        <f t="shared" si="81"/>
        <v>1.069598977814087E-11</v>
      </c>
      <c r="AP155" s="4">
        <f t="shared" si="81"/>
        <v>1.4775851987370434E-13</v>
      </c>
      <c r="AQ155" s="4">
        <f t="shared" si="81"/>
        <v>1.8370736772720691E-15</v>
      </c>
      <c r="AR155" s="4">
        <f t="shared" si="81"/>
        <v>2.0763851375990587E-17</v>
      </c>
      <c r="AS155" s="4">
        <f t="shared" si="81"/>
        <v>2.151298468404856E-19</v>
      </c>
      <c r="AT155" s="4">
        <f t="shared" si="81"/>
        <v>2.0574595148743564E-21</v>
      </c>
      <c r="AU155" s="4">
        <f t="shared" si="81"/>
        <v>1.8271627179614149E-23</v>
      </c>
      <c r="AV155" s="4">
        <f t="shared" si="81"/>
        <v>1.514467328514415E-25</v>
      </c>
      <c r="AW155" s="4">
        <f t="shared" si="81"/>
        <v>1.1768303193400247E-27</v>
      </c>
      <c r="AX155" s="4">
        <f t="shared" si="79"/>
        <v>8.6067429059393083E-30</v>
      </c>
      <c r="AY155" s="4">
        <f t="shared" si="79"/>
        <v>5.9448405136916661E-32</v>
      </c>
      <c r="AZ155" s="4">
        <f t="shared" si="79"/>
        <v>3.8900973521885494E-34</v>
      </c>
      <c r="BA155" s="4">
        <f t="shared" si="79"/>
        <v>2.4182673775719725E-36</v>
      </c>
    </row>
    <row r="156" spans="1:53">
      <c r="A156" s="1">
        <f>A155+B154</f>
        <v>41902</v>
      </c>
      <c r="B156">
        <f t="shared" si="75"/>
        <v>3</v>
      </c>
      <c r="C156">
        <f t="shared" si="68"/>
        <v>5.7069967380518741E-9</v>
      </c>
      <c r="D156" s="3">
        <f t="shared" si="82"/>
        <v>25254584</v>
      </c>
      <c r="E156" s="2">
        <v>50509168</v>
      </c>
      <c r="F156">
        <v>196</v>
      </c>
      <c r="G156" s="3">
        <f t="shared" si="70"/>
        <v>18712593.599999994</v>
      </c>
      <c r="H156" s="3">
        <f t="shared" si="71"/>
        <v>25542048.927999999</v>
      </c>
      <c r="I156" s="7">
        <f t="shared" si="72"/>
        <v>-0.91111058858470773</v>
      </c>
      <c r="J156" s="7">
        <f t="shared" si="73"/>
        <v>-0.92184974156783261</v>
      </c>
      <c r="K156" s="4">
        <f t="shared" si="76"/>
        <v>0.89871194991503134</v>
      </c>
      <c r="L156" s="4">
        <f t="shared" si="80"/>
        <v>0.9475538585446851</v>
      </c>
      <c r="M156" s="4">
        <f t="shared" si="80"/>
        <v>5.0595918476248565E-2</v>
      </c>
      <c r="N156" s="4">
        <f t="shared" si="80"/>
        <v>1.801091520421847E-3</v>
      </c>
      <c r="O156" s="4">
        <f t="shared" si="80"/>
        <v>4.8085852415686151E-5</v>
      </c>
      <c r="P156" s="4">
        <f t="shared" si="80"/>
        <v>1.027043457929372E-6</v>
      </c>
      <c r="Q156" s="4">
        <f t="shared" si="80"/>
        <v>1.8280120435901502E-8</v>
      </c>
      <c r="R156" s="4">
        <f t="shared" si="80"/>
        <v>2.78883276385089E-10</v>
      </c>
      <c r="S156" s="4">
        <f t="shared" si="80"/>
        <v>3.7228361387553368E-12</v>
      </c>
      <c r="T156" s="4">
        <f t="shared" si="80"/>
        <v>4.4174620229076779E-14</v>
      </c>
      <c r="U156" s="4">
        <f t="shared" si="80"/>
        <v>4.7175250422858137E-16</v>
      </c>
      <c r="V156" s="4">
        <f t="shared" si="80"/>
        <v>4.5799727659080405E-18</v>
      </c>
      <c r="W156" s="4">
        <f t="shared" si="80"/>
        <v>4.0758950491730885E-20</v>
      </c>
      <c r="X156" s="4">
        <f t="shared" si="80"/>
        <v>3.3482737689368693E-22</v>
      </c>
      <c r="Y156" s="4">
        <f t="shared" si="80"/>
        <v>2.5540783849929722E-24</v>
      </c>
      <c r="Z156" s="4">
        <f t="shared" si="80"/>
        <v>1.8183782843649111E-26</v>
      </c>
      <c r="AA156" s="4">
        <f t="shared" si="80"/>
        <v>1.2136836572998356E-28</v>
      </c>
      <c r="AB156" s="4">
        <f t="shared" si="77"/>
        <v>7.6242619633690066E-31</v>
      </c>
      <c r="AC156" s="4">
        <f t="shared" si="77"/>
        <v>4.5234157805925198E-33</v>
      </c>
      <c r="AD156" s="4">
        <f t="shared" si="77"/>
        <v>2.5424597638809543E-35</v>
      </c>
      <c r="AE156" s="4">
        <f t="shared" si="77"/>
        <v>1.3575794351214868E-37</v>
      </c>
      <c r="AF156" s="6"/>
      <c r="AG156" s="4">
        <f t="shared" si="78"/>
        <v>0.86435787822159382</v>
      </c>
      <c r="AH156" s="4">
        <f t="shared" si="81"/>
        <v>0.92888588521274196</v>
      </c>
      <c r="AI156" s="4">
        <f t="shared" si="81"/>
        <v>6.7701095227297503E-2</v>
      </c>
      <c r="AJ156" s="4">
        <f t="shared" si="81"/>
        <v>3.2895595239373497E-3</v>
      </c>
      <c r="AK156" s="4">
        <f t="shared" si="81"/>
        <v>1.1987843108225033E-4</v>
      </c>
      <c r="AL156" s="4">
        <f t="shared" si="81"/>
        <v>3.4948965225366043E-6</v>
      </c>
      <c r="AM156" s="4">
        <f t="shared" si="81"/>
        <v>8.49075539469806E-8</v>
      </c>
      <c r="AN156" s="4">
        <f t="shared" si="81"/>
        <v>1.7681191634353792E-9</v>
      </c>
      <c r="AO156" s="4">
        <f t="shared" si="81"/>
        <v>3.2216975638063774E-11</v>
      </c>
      <c r="AP156" s="4">
        <f t="shared" si="81"/>
        <v>5.218016724421544E-13</v>
      </c>
      <c r="AQ156" s="4">
        <f t="shared" si="81"/>
        <v>7.6062160516273963E-15</v>
      </c>
      <c r="AR156" s="4">
        <f t="shared" si="81"/>
        <v>1.0079503628647223E-16</v>
      </c>
      <c r="AS156" s="4">
        <f t="shared" si="81"/>
        <v>1.2243936144461691E-18</v>
      </c>
      <c r="AT156" s="4">
        <f t="shared" si="81"/>
        <v>1.3729061267929665E-20</v>
      </c>
      <c r="AU156" s="4">
        <f t="shared" si="81"/>
        <v>1.4294729115804621E-22</v>
      </c>
      <c r="AV156" s="4">
        <f t="shared" si="81"/>
        <v>1.3891456277010176E-24</v>
      </c>
      <c r="AW156" s="4">
        <f t="shared" si="81"/>
        <v>1.2655837274289929E-26</v>
      </c>
      <c r="AX156" s="4">
        <f t="shared" si="79"/>
        <v>1.0851881237502599E-28</v>
      </c>
      <c r="AY156" s="4">
        <f t="shared" si="79"/>
        <v>8.788111968107844E-31</v>
      </c>
      <c r="AZ156" s="4">
        <f t="shared" si="79"/>
        <v>6.7422525788797683E-33</v>
      </c>
      <c r="BA156" s="4">
        <f t="shared" si="79"/>
        <v>4.9140327082216557E-35</v>
      </c>
    </row>
    <row r="157" spans="1:53">
      <c r="A157" s="1">
        <f t="shared" ref="A157:A220" si="83">A156+B155</f>
        <v>41906</v>
      </c>
      <c r="B157">
        <f t="shared" si="75"/>
        <v>4</v>
      </c>
      <c r="C157">
        <f t="shared" si="68"/>
        <v>5.7069967380518741E-9</v>
      </c>
      <c r="D157" s="3">
        <f t="shared" si="82"/>
        <v>30037318</v>
      </c>
      <c r="E157" s="2">
        <v>60074636</v>
      </c>
      <c r="F157">
        <v>225</v>
      </c>
      <c r="G157" s="3">
        <f t="shared" si="70"/>
        <v>26019987.499999993</v>
      </c>
      <c r="H157" s="3">
        <f t="shared" si="71"/>
        <v>31036737.8125</v>
      </c>
      <c r="I157" s="7">
        <f t="shared" si="72"/>
        <v>-0.76318802830559695</v>
      </c>
      <c r="J157" s="7">
        <f t="shared" si="73"/>
        <v>-0.77220273476395374</v>
      </c>
      <c r="K157" s="4">
        <f t="shared" si="76"/>
        <v>0.86200347124785293</v>
      </c>
      <c r="L157" s="4">
        <f t="shared" si="80"/>
        <v>0.9275889250167767</v>
      </c>
      <c r="M157" s="4">
        <f t="shared" si="80"/>
        <v>6.8871611407723757E-2</v>
      </c>
      <c r="N157" s="4">
        <f t="shared" si="80"/>
        <v>3.4090522555676813E-3</v>
      </c>
      <c r="O157" s="4">
        <f t="shared" si="80"/>
        <v>1.2655762581640102E-4</v>
      </c>
      <c r="P157" s="4">
        <f t="shared" si="80"/>
        <v>3.7586592016749479E-6</v>
      </c>
      <c r="Q157" s="4">
        <f t="shared" si="80"/>
        <v>9.3024280179699465E-8</v>
      </c>
      <c r="R157" s="4">
        <f t="shared" si="80"/>
        <v>1.9733898041977326E-9</v>
      </c>
      <c r="S157" s="4">
        <f t="shared" si="80"/>
        <v>3.6630047196912518E-11</v>
      </c>
      <c r="T157" s="4">
        <f t="shared" si="80"/>
        <v>6.0437923875504732E-13</v>
      </c>
      <c r="U157" s="4">
        <f t="shared" si="80"/>
        <v>8.9747857384040255E-15</v>
      </c>
      <c r="V157" s="4">
        <f t="shared" si="80"/>
        <v>1.2115628248220636E-16</v>
      </c>
      <c r="W157" s="4">
        <f t="shared" si="80"/>
        <v>1.4992677925217964E-18</v>
      </c>
      <c r="X157" s="4">
        <f t="shared" si="80"/>
        <v>1.7125780009752918E-20</v>
      </c>
      <c r="Y157" s="4">
        <f t="shared" si="80"/>
        <v>1.816505889806529E-22</v>
      </c>
      <c r="Z157" s="4">
        <f t="shared" si="80"/>
        <v>1.7982912025465881E-24</v>
      </c>
      <c r="AA157" s="4">
        <f t="shared" si="80"/>
        <v>1.6689928981685863E-26</v>
      </c>
      <c r="AB157" s="4">
        <f t="shared" si="77"/>
        <v>1.4578740388201667E-28</v>
      </c>
      <c r="AC157" s="4">
        <f t="shared" si="77"/>
        <v>1.2027127514759602E-30</v>
      </c>
      <c r="AD157" s="4">
        <f t="shared" si="77"/>
        <v>9.3998888042468593E-33</v>
      </c>
      <c r="AE157" s="4">
        <f t="shared" si="77"/>
        <v>6.979223486788671E-35</v>
      </c>
      <c r="AF157" s="6"/>
      <c r="AG157" s="4">
        <f t="shared" si="78"/>
        <v>0.83767376406416649</v>
      </c>
      <c r="AH157" s="4">
        <f t="shared" si="81"/>
        <v>0.91404984263622358</v>
      </c>
      <c r="AI157" s="4">
        <f t="shared" si="81"/>
        <v>8.0951248547196958E-2</v>
      </c>
      <c r="AJ157" s="4">
        <f t="shared" si="81"/>
        <v>4.7795383610664075E-3</v>
      </c>
      <c r="AK157" s="4">
        <f t="shared" si="81"/>
        <v>2.1164577401998862E-4</v>
      </c>
      <c r="AL157" s="4">
        <f t="shared" si="81"/>
        <v>7.4976165199804587E-6</v>
      </c>
      <c r="AM157" s="4">
        <f t="shared" si="81"/>
        <v>2.2133779869439592E-7</v>
      </c>
      <c r="AN157" s="4">
        <f t="shared" si="81"/>
        <v>5.6006849744688782E-9</v>
      </c>
      <c r="AO157" s="4">
        <f t="shared" si="81"/>
        <v>1.240037284092736E-10</v>
      </c>
      <c r="AP157" s="4">
        <f t="shared" si="81"/>
        <v>2.4404831010738334E-12</v>
      </c>
      <c r="AQ157" s="4">
        <f t="shared" si="81"/>
        <v>4.3227424578414007E-14</v>
      </c>
      <c r="AR157" s="4">
        <f t="shared" si="81"/>
        <v>6.9606567749334968E-16</v>
      </c>
      <c r="AS157" s="4">
        <f t="shared" si="81"/>
        <v>1.027430614840495E-17</v>
      </c>
      <c r="AT157" s="4">
        <f t="shared" si="81"/>
        <v>1.3998859834843376E-19</v>
      </c>
      <c r="AU157" s="4">
        <f t="shared" si="81"/>
        <v>1.7711205839260885E-21</v>
      </c>
      <c r="AV157" s="4">
        <f t="shared" si="81"/>
        <v>2.0914156734874997E-23</v>
      </c>
      <c r="AW157" s="4">
        <f t="shared" si="81"/>
        <v>2.3152817512515681E-25</v>
      </c>
      <c r="AX157" s="4">
        <f t="shared" si="79"/>
        <v>2.4123392681886618E-27</v>
      </c>
      <c r="AY157" s="4">
        <f t="shared" si="79"/>
        <v>2.3738284269383551E-29</v>
      </c>
      <c r="AZ157" s="4">
        <f t="shared" si="79"/>
        <v>2.2129884962524147E-31</v>
      </c>
      <c r="BA157" s="4">
        <f t="shared" si="79"/>
        <v>1.9598939744846717E-33</v>
      </c>
    </row>
    <row r="158" spans="1:53">
      <c r="A158" s="1">
        <f t="shared" si="83"/>
        <v>41909</v>
      </c>
      <c r="B158">
        <f t="shared" si="75"/>
        <v>3</v>
      </c>
      <c r="C158">
        <f t="shared" si="68"/>
        <v>5.7069967380518741E-9</v>
      </c>
      <c r="D158" s="3">
        <f t="shared" si="82"/>
        <v>12650314</v>
      </c>
      <c r="E158" s="2">
        <v>25300628</v>
      </c>
      <c r="F158">
        <v>40</v>
      </c>
      <c r="G158" s="3">
        <f t="shared" si="70"/>
        <v>12566880</v>
      </c>
      <c r="H158" s="3">
        <f t="shared" si="71"/>
        <v>11712260.800000001</v>
      </c>
      <c r="I158" s="7">
        <f t="shared" si="72"/>
        <v>-1.7757965406063383</v>
      </c>
      <c r="J158" s="7">
        <f t="shared" si="73"/>
        <v>-1.7755203903906029</v>
      </c>
      <c r="K158" s="4">
        <f t="shared" si="76"/>
        <v>0.93079227828450484</v>
      </c>
      <c r="L158" s="4">
        <f t="shared" si="80"/>
        <v>0.96456903061884769</v>
      </c>
      <c r="M158" s="4">
        <f t="shared" si="80"/>
        <v>3.4589029645943133E-2</v>
      </c>
      <c r="N158" s="4">
        <f t="shared" si="80"/>
        <v>8.2689839618676608E-4</v>
      </c>
      <c r="O158" s="4">
        <f t="shared" si="80"/>
        <v>1.4826107660554173E-5</v>
      </c>
      <c r="P158" s="4">
        <f t="shared" si="80"/>
        <v>2.1266308110840829E-7</v>
      </c>
      <c r="Q158" s="4">
        <f t="shared" si="80"/>
        <v>2.542001329859814E-9</v>
      </c>
      <c r="R158" s="4">
        <f t="shared" si="80"/>
        <v>2.6044295900778435E-11</v>
      </c>
      <c r="S158" s="4">
        <f t="shared" si="80"/>
        <v>2.3348419457766845E-13</v>
      </c>
      <c r="T158" s="4">
        <f t="shared" si="80"/>
        <v>1.860586201542059E-15</v>
      </c>
      <c r="U158" s="4">
        <f t="shared" si="80"/>
        <v>1.334395533601551E-17</v>
      </c>
      <c r="V158" s="4">
        <f t="shared" si="80"/>
        <v>8.7001480644261722E-20</v>
      </c>
      <c r="W158" s="4">
        <f t="shared" si="80"/>
        <v>5.1997218500251735E-22</v>
      </c>
      <c r="X158" s="4">
        <f t="shared" si="80"/>
        <v>2.868609552490623E-24</v>
      </c>
      <c r="Y158" s="4">
        <f t="shared" si="80"/>
        <v>1.469528625256681E-26</v>
      </c>
      <c r="Z158" s="4">
        <f t="shared" si="80"/>
        <v>7.0262144701770978E-29</v>
      </c>
      <c r="AA158" s="4">
        <f t="shared" si="80"/>
        <v>3.1494592681825164E-31</v>
      </c>
      <c r="AB158" s="4">
        <f t="shared" si="77"/>
        <v>1.3286837285927827E-33</v>
      </c>
      <c r="AC158" s="4">
        <f t="shared" si="77"/>
        <v>5.2939961217553917E-36</v>
      </c>
      <c r="AD158" s="4">
        <f t="shared" si="77"/>
        <v>1.9983174953705515E-38</v>
      </c>
      <c r="AE158" s="4">
        <f t="shared" si="77"/>
        <v>7.1658701339527806E-41</v>
      </c>
      <c r="AF158" s="6"/>
      <c r="AG158" s="4">
        <f t="shared" si="78"/>
        <v>0.9353431330421329</v>
      </c>
      <c r="AH158" s="4">
        <f t="shared" si="81"/>
        <v>0.96695137931917197</v>
      </c>
      <c r="AI158" s="4">
        <f t="shared" si="81"/>
        <v>3.2316397096560139E-2</v>
      </c>
      <c r="AJ158" s="4">
        <f t="shared" si="81"/>
        <v>7.2002891732479376E-4</v>
      </c>
      <c r="AK158" s="4">
        <f t="shared" si="81"/>
        <v>1.2032009539227621E-5</v>
      </c>
      <c r="AL158" s="4">
        <f t="shared" si="81"/>
        <v>1.6084825229458887E-7</v>
      </c>
      <c r="AM158" s="4">
        <f t="shared" si="81"/>
        <v>1.7918978242226629E-9</v>
      </c>
      <c r="AN158" s="4">
        <f t="shared" si="81"/>
        <v>1.7110524054283438E-11</v>
      </c>
      <c r="AO158" s="4">
        <f t="shared" si="81"/>
        <v>1.42962257055326E-13</v>
      </c>
      <c r="AP158" s="4">
        <f t="shared" si="81"/>
        <v>1.061761372772547E-15</v>
      </c>
      <c r="AQ158" s="4">
        <f t="shared" si="81"/>
        <v>7.0970018640686448E-18</v>
      </c>
      <c r="AR158" s="4">
        <f t="shared" si="81"/>
        <v>4.3125107914412942E-20</v>
      </c>
      <c r="AS158" s="4">
        <f t="shared" si="81"/>
        <v>2.4021320204503172E-22</v>
      </c>
      <c r="AT158" s="4">
        <f t="shared" si="81"/>
        <v>1.2350979664077719E-24</v>
      </c>
      <c r="AU158" s="4">
        <f t="shared" si="81"/>
        <v>5.8968654761980735E-27</v>
      </c>
      <c r="AV158" s="4">
        <f t="shared" si="81"/>
        <v>2.6277120568389184E-29</v>
      </c>
      <c r="AW158" s="4">
        <f t="shared" si="81"/>
        <v>1.0977553602393415E-31</v>
      </c>
      <c r="AX158" s="4">
        <f t="shared" si="79"/>
        <v>4.3162280546401674E-34</v>
      </c>
      <c r="AY158" s="4">
        <f t="shared" si="79"/>
        <v>1.602800906107085E-36</v>
      </c>
      <c r="AZ158" s="4">
        <f t="shared" si="79"/>
        <v>5.6386305808055328E-39</v>
      </c>
      <c r="BA158" s="4">
        <f t="shared" si="79"/>
        <v>1.8844788764150276E-41</v>
      </c>
    </row>
    <row r="159" spans="1:53">
      <c r="A159" s="1">
        <f t="shared" si="83"/>
        <v>41913</v>
      </c>
      <c r="B159">
        <f t="shared" si="75"/>
        <v>4</v>
      </c>
      <c r="C159">
        <f t="shared" si="68"/>
        <v>5.7069967380518741E-9</v>
      </c>
      <c r="D159" s="3">
        <f t="shared" si="82"/>
        <v>11576059</v>
      </c>
      <c r="E159" s="2">
        <v>23152118</v>
      </c>
      <c r="F159">
        <v>50</v>
      </c>
      <c r="G159" s="3">
        <f t="shared" si="70"/>
        <v>11283150</v>
      </c>
      <c r="H159" s="3">
        <f t="shared" si="71"/>
        <v>12156357.5</v>
      </c>
      <c r="I159" s="7">
        <f t="shared" si="72"/>
        <v>-1.7192270923995994</v>
      </c>
      <c r="J159" s="7">
        <f t="shared" si="73"/>
        <v>-1.7195798870161125</v>
      </c>
      <c r="K159" s="4">
        <f t="shared" si="76"/>
        <v>0.93763652935508079</v>
      </c>
      <c r="L159" s="4">
        <f t="shared" si="80"/>
        <v>0.96814906580690685</v>
      </c>
      <c r="M159" s="4">
        <f t="shared" si="80"/>
        <v>3.1170960523653646E-2</v>
      </c>
      <c r="N159" s="4">
        <f t="shared" si="80"/>
        <v>6.6906273573626033E-4</v>
      </c>
      <c r="O159" s="4">
        <f t="shared" si="80"/>
        <v>1.0770719697683907E-5</v>
      </c>
      <c r="P159" s="4">
        <f t="shared" si="80"/>
        <v>1.3871152742871197E-7</v>
      </c>
      <c r="Q159" s="4">
        <f t="shared" si="80"/>
        <v>1.4886722735642617E-9</v>
      </c>
      <c r="R159" s="4">
        <f t="shared" si="80"/>
        <v>1.369426782586175E-11</v>
      </c>
      <c r="S159" s="4">
        <f t="shared" si="80"/>
        <v>1.1022663499985657E-13</v>
      </c>
      <c r="T159" s="4">
        <f t="shared" si="80"/>
        <v>7.8864530220944652E-16</v>
      </c>
      <c r="U159" s="4">
        <f t="shared" si="80"/>
        <v>5.078311805647498E-18</v>
      </c>
      <c r="V159" s="4">
        <f t="shared" si="80"/>
        <v>2.9727903414631721E-20</v>
      </c>
      <c r="W159" s="4">
        <f t="shared" si="80"/>
        <v>1.5952200531392598E-22</v>
      </c>
      <c r="X159" s="4">
        <f t="shared" si="80"/>
        <v>7.9015951607521128E-25</v>
      </c>
      <c r="Y159" s="4">
        <f t="shared" si="80"/>
        <v>3.6343288974223483E-27</v>
      </c>
      <c r="Z159" s="4">
        <f t="shared" si="80"/>
        <v>1.5601645940612794E-29</v>
      </c>
      <c r="AA159" s="4">
        <f t="shared" si="80"/>
        <v>6.2789618804138486E-32</v>
      </c>
      <c r="AB159" s="4">
        <f t="shared" si="77"/>
        <v>2.3783529115914718E-34</v>
      </c>
      <c r="AC159" s="4">
        <f t="shared" si="77"/>
        <v>8.5082673284515579E-37</v>
      </c>
      <c r="AD159" s="4">
        <f t="shared" si="77"/>
        <v>2.8835323076067034E-39</v>
      </c>
      <c r="AE159" s="4">
        <f t="shared" si="77"/>
        <v>9.2839348313297677E-42</v>
      </c>
      <c r="AF159" s="6"/>
      <c r="AG159" s="4">
        <f t="shared" si="78"/>
        <v>0.93297554470293154</v>
      </c>
      <c r="AH159" s="4">
        <f t="shared" si="81"/>
        <v>0.96571291474692955</v>
      </c>
      <c r="AI159" s="4">
        <f t="shared" si="81"/>
        <v>3.3498786927789841E-2</v>
      </c>
      <c r="AJ159" s="4">
        <f t="shared" si="81"/>
        <v>7.7467372631216907E-4</v>
      </c>
      <c r="AK159" s="4">
        <f t="shared" si="81"/>
        <v>1.3435993984616881E-5</v>
      </c>
      <c r="AL159" s="4">
        <f t="shared" si="81"/>
        <v>1.8642782205997162E-7</v>
      </c>
      <c r="AM159" s="4">
        <f t="shared" si="81"/>
        <v>2.1556108923283639E-9</v>
      </c>
      <c r="AN159" s="4">
        <f t="shared" si="81"/>
        <v>2.1364030412288163E-11</v>
      </c>
      <c r="AO159" s="4">
        <f t="shared" si="81"/>
        <v>1.8526953987551044E-13</v>
      </c>
      <c r="AP159" s="4">
        <f t="shared" si="81"/>
        <v>1.4281449882365222E-15</v>
      </c>
      <c r="AQ159" s="4">
        <f t="shared" si="81"/>
        <v>9.9079327714291939E-18</v>
      </c>
      <c r="AR159" s="4">
        <f t="shared" si="81"/>
        <v>6.2488641200725642E-20</v>
      </c>
      <c r="AS159" s="4">
        <f t="shared" si="81"/>
        <v>3.6126884830366463E-22</v>
      </c>
      <c r="AT159" s="4">
        <f t="shared" si="81"/>
        <v>1.9279590536836512E-24</v>
      </c>
      <c r="AU159" s="4">
        <f t="shared" si="81"/>
        <v>9.5538931180148451E-27</v>
      </c>
      <c r="AV159" s="4">
        <f t="shared" si="81"/>
        <v>4.4187526506665448E-29</v>
      </c>
      <c r="AW159" s="4">
        <f t="shared" si="81"/>
        <v>1.9159767980573049E-31</v>
      </c>
      <c r="AX159" s="4">
        <f t="shared" si="79"/>
        <v>7.8190110173458167E-34</v>
      </c>
      <c r="AY159" s="4">
        <f t="shared" si="79"/>
        <v>3.0136289909274746E-36</v>
      </c>
      <c r="AZ159" s="4">
        <f t="shared" si="79"/>
        <v>1.1003899456611327E-38</v>
      </c>
      <c r="BA159" s="4">
        <f t="shared" si="79"/>
        <v>3.8170426410244804E-41</v>
      </c>
    </row>
    <row r="160" spans="1:53">
      <c r="A160" s="1">
        <f t="shared" si="83"/>
        <v>41916</v>
      </c>
      <c r="B160">
        <f t="shared" si="75"/>
        <v>3</v>
      </c>
      <c r="C160">
        <f t="shared" si="68"/>
        <v>5.7069967380518741E-9</v>
      </c>
      <c r="D160" s="3">
        <f t="shared" si="82"/>
        <v>12949459</v>
      </c>
      <c r="E160" s="2">
        <v>25898918</v>
      </c>
      <c r="F160">
        <v>60</v>
      </c>
      <c r="G160" s="3">
        <f t="shared" si="70"/>
        <v>10229240</v>
      </c>
      <c r="H160" s="3">
        <f t="shared" si="71"/>
        <v>12623456.800000001</v>
      </c>
      <c r="I160" s="7">
        <f t="shared" si="72"/>
        <v>-1.6625612182744247</v>
      </c>
      <c r="J160" s="7">
        <f t="shared" si="73"/>
        <v>-1.6637222243011942</v>
      </c>
      <c r="K160" s="4">
        <f t="shared" si="76"/>
        <v>0.9432930892651874</v>
      </c>
      <c r="L160" s="4">
        <f t="shared" si="80"/>
        <v>0.97109486847167426</v>
      </c>
      <c r="M160" s="4">
        <f t="shared" si="80"/>
        <v>2.8345401704260819E-2</v>
      </c>
      <c r="N160" s="4">
        <f t="shared" si="80"/>
        <v>5.5158477667227037E-4</v>
      </c>
      <c r="O160" s="4">
        <f t="shared" si="80"/>
        <v>8.0501347084835621E-6</v>
      </c>
      <c r="P160" s="4">
        <f t="shared" si="80"/>
        <v>9.3990501885074773E-8</v>
      </c>
      <c r="Q160" s="4">
        <f t="shared" si="80"/>
        <v>9.1449956024486459E-10</v>
      </c>
      <c r="R160" s="4">
        <f t="shared" si="80"/>
        <v>7.6266918813973902E-12</v>
      </c>
      <c r="S160" s="4">
        <f t="shared" si="80"/>
        <v>5.5654067709902619E-14</v>
      </c>
      <c r="T160" s="4">
        <f t="shared" si="80"/>
        <v>3.6099821789977728E-16</v>
      </c>
      <c r="U160" s="4">
        <f t="shared" si="80"/>
        <v>2.1074421934359978E-18</v>
      </c>
      <c r="V160" s="4">
        <f t="shared" si="80"/>
        <v>1.1184422285150869E-20</v>
      </c>
      <c r="W160" s="4">
        <f t="shared" si="80"/>
        <v>5.4410515194963008E-23</v>
      </c>
      <c r="X160" s="4">
        <f t="shared" si="80"/>
        <v>2.4433741300473893E-25</v>
      </c>
      <c r="Y160" s="4">
        <f t="shared" si="80"/>
        <v>1.0188549945161787E-27</v>
      </c>
      <c r="Z160" s="4">
        <f t="shared" si="80"/>
        <v>3.9652586419914971E-30</v>
      </c>
      <c r="AA160" s="4">
        <f t="shared" si="80"/>
        <v>1.4467779988402288E-32</v>
      </c>
      <c r="AB160" s="4">
        <f t="shared" si="77"/>
        <v>4.9682482719184212E-35</v>
      </c>
      <c r="AC160" s="4">
        <f t="shared" si="77"/>
        <v>1.6113172568013923E-37</v>
      </c>
      <c r="AD160" s="4">
        <f t="shared" si="77"/>
        <v>4.9508262862666355E-40</v>
      </c>
      <c r="AE160" s="4">
        <f t="shared" si="77"/>
        <v>1.4450999327615731E-42</v>
      </c>
      <c r="AF160" s="6"/>
      <c r="AG160" s="4">
        <f t="shared" si="78"/>
        <v>0.93049179347219468</v>
      </c>
      <c r="AH160" s="4">
        <f t="shared" si="81"/>
        <v>0.96441145855050237</v>
      </c>
      <c r="AI160" s="4">
        <f t="shared" si="81"/>
        <v>3.4739073306928867E-2</v>
      </c>
      <c r="AJ160" s="4">
        <f t="shared" si="81"/>
        <v>8.3422423622514356E-4</v>
      </c>
      <c r="AK160" s="4">
        <f t="shared" si="81"/>
        <v>1.5024796754653809E-5</v>
      </c>
      <c r="AL160" s="4">
        <f t="shared" si="81"/>
        <v>2.1648328095304617E-7</v>
      </c>
      <c r="AM160" s="4">
        <f t="shared" si="81"/>
        <v>2.5993145412069166E-9</v>
      </c>
      <c r="AN160" s="4">
        <f t="shared" si="81"/>
        <v>2.6751398283466072E-11</v>
      </c>
      <c r="AO160" s="4">
        <f t="shared" si="81"/>
        <v>2.4090297146573403E-13</v>
      </c>
      <c r="AP160" s="4">
        <f t="shared" si="81"/>
        <v>1.9283473691517205E-15</v>
      </c>
      <c r="AQ160" s="4">
        <f t="shared" si="81"/>
        <v>1.3892194575373137E-17</v>
      </c>
      <c r="AR160" s="4">
        <f t="shared" si="81"/>
        <v>9.0983727554354583E-20</v>
      </c>
      <c r="AS160" s="4">
        <f t="shared" si="81"/>
        <v>5.4622050394951431E-22</v>
      </c>
      <c r="AT160" s="4">
        <f t="shared" si="81"/>
        <v>3.0269840382321585E-24</v>
      </c>
      <c r="AU160" s="4">
        <f t="shared" si="81"/>
        <v>1.5576416285448218E-26</v>
      </c>
      <c r="AV160" s="4">
        <f t="shared" si="81"/>
        <v>7.4810352663051159E-29</v>
      </c>
      <c r="AW160" s="4">
        <f t="shared" si="81"/>
        <v>3.3684266969251944E-31</v>
      </c>
      <c r="AX160" s="4">
        <f t="shared" si="79"/>
        <v>1.4274586160975852E-33</v>
      </c>
      <c r="AY160" s="4">
        <f t="shared" si="79"/>
        <v>5.7131593015652286E-36</v>
      </c>
      <c r="AZ160" s="4">
        <f t="shared" si="79"/>
        <v>2.1662471830532614E-38</v>
      </c>
      <c r="BA160" s="4">
        <f t="shared" si="79"/>
        <v>7.8030296841332048E-41</v>
      </c>
    </row>
    <row r="161" spans="1:53">
      <c r="A161" s="1">
        <f t="shared" si="83"/>
        <v>41920</v>
      </c>
      <c r="B161">
        <f t="shared" si="75"/>
        <v>4</v>
      </c>
      <c r="C161">
        <f t="shared" si="68"/>
        <v>5.7069967380518741E-9</v>
      </c>
      <c r="D161" s="3">
        <f t="shared" si="82"/>
        <v>11876086</v>
      </c>
      <c r="E161" s="2">
        <v>23752172</v>
      </c>
      <c r="F161">
        <v>70</v>
      </c>
      <c r="G161" s="3">
        <f t="shared" si="70"/>
        <v>9405150</v>
      </c>
      <c r="H161" s="3">
        <f t="shared" si="71"/>
        <v>13121853.699999999</v>
      </c>
      <c r="I161" s="7">
        <f t="shared" si="72"/>
        <v>-1.605854698420029</v>
      </c>
      <c r="J161" s="7">
        <f t="shared" si="73"/>
        <v>-1.6079576184152089</v>
      </c>
      <c r="K161" s="4">
        <f t="shared" si="76"/>
        <v>0.94773991984302752</v>
      </c>
      <c r="L161" s="4">
        <f t="shared" si="80"/>
        <v>0.97340249622628994</v>
      </c>
      <c r="M161" s="4">
        <f t="shared" si="80"/>
        <v>2.6123764916670504E-2</v>
      </c>
      <c r="N161" s="4">
        <f t="shared" si="80"/>
        <v>4.673989937398441E-4</v>
      </c>
      <c r="O161" s="4">
        <f t="shared" si="80"/>
        <v>6.2719270217550127E-6</v>
      </c>
      <c r="P161" s="4">
        <f t="shared" si="80"/>
        <v>6.7329309494596596E-8</v>
      </c>
      <c r="Q161" s="4">
        <f t="shared" si="80"/>
        <v>6.0231826402791355E-10</v>
      </c>
      <c r="R161" s="4">
        <f t="shared" si="80"/>
        <v>4.6185012822782242E-12</v>
      </c>
      <c r="S161" s="4">
        <f t="shared" si="80"/>
        <v>3.0987326738724286E-14</v>
      </c>
      <c r="T161" s="4">
        <f t="shared" si="80"/>
        <v>1.8480536965574552E-16</v>
      </c>
      <c r="U161" s="4">
        <f t="shared" si="80"/>
        <v>9.9194484181309929E-19</v>
      </c>
      <c r="V161" s="4">
        <f t="shared" si="80"/>
        <v>4.8402492869990806E-21</v>
      </c>
      <c r="W161" s="4">
        <f t="shared" si="80"/>
        <v>2.1650071195106798E-23</v>
      </c>
      <c r="X161" s="4">
        <f t="shared" si="80"/>
        <v>8.9389966722139955E-26</v>
      </c>
      <c r="Y161" s="4">
        <f t="shared" si="80"/>
        <v>3.4271529962959134E-28</v>
      </c>
      <c r="Z161" s="4">
        <f t="shared" si="80"/>
        <v>1.2263514261270533E-30</v>
      </c>
      <c r="AA161" s="4">
        <f t="shared" si="80"/>
        <v>4.1140315538964552E-33</v>
      </c>
      <c r="AB161" s="4">
        <f t="shared" si="77"/>
        <v>1.2989466413310666E-35</v>
      </c>
      <c r="AC161" s="4">
        <f t="shared" si="77"/>
        <v>3.8733913145631649E-38</v>
      </c>
      <c r="AD161" s="4">
        <f t="shared" si="77"/>
        <v>1.094234227774364E-40</v>
      </c>
      <c r="AE161" s="4">
        <f t="shared" si="77"/>
        <v>2.9366539671630704E-43</v>
      </c>
      <c r="AF161" s="6"/>
      <c r="AG161" s="4">
        <f t="shared" si="78"/>
        <v>0.92784890950772603</v>
      </c>
      <c r="AH161" s="4">
        <f t="shared" si="81"/>
        <v>0.96302410356523294</v>
      </c>
      <c r="AI161" s="4">
        <f t="shared" si="81"/>
        <v>3.6058688219215096E-2</v>
      </c>
      <c r="AJ161" s="4">
        <f t="shared" si="81"/>
        <v>9.0010131777465148E-4</v>
      </c>
      <c r="AK161" s="4">
        <f t="shared" si="81"/>
        <v>1.6851326834005591E-5</v>
      </c>
      <c r="AL161" s="4">
        <f t="shared" si="81"/>
        <v>2.5238687140487474E-7</v>
      </c>
      <c r="AM161" s="4">
        <f t="shared" si="81"/>
        <v>3.1500550189399551E-9</v>
      </c>
      <c r="AN161" s="4">
        <f t="shared" si="81"/>
        <v>3.3699440899396211E-11</v>
      </c>
      <c r="AO161" s="4">
        <f t="shared" si="81"/>
        <v>3.1545344307079884E-13</v>
      </c>
      <c r="AP161" s="4">
        <f t="shared" si="81"/>
        <v>2.6247944115074684E-15</v>
      </c>
      <c r="AQ161" s="4">
        <f t="shared" si="81"/>
        <v>1.9656119773216459E-17</v>
      </c>
      <c r="AR161" s="4">
        <f t="shared" si="81"/>
        <v>1.3381585357379887E-19</v>
      </c>
      <c r="AS161" s="4">
        <f t="shared" si="81"/>
        <v>8.3508129022921436E-22</v>
      </c>
      <c r="AT161" s="4">
        <f t="shared" si="81"/>
        <v>4.8104731955022479E-24</v>
      </c>
      <c r="AU161" s="4">
        <f t="shared" si="81"/>
        <v>2.5731323690487481E-26</v>
      </c>
      <c r="AV161" s="4">
        <f t="shared" si="81"/>
        <v>1.284615626637445E-28</v>
      </c>
      <c r="AW161" s="4">
        <f t="shared" si="81"/>
        <v>6.0125059135918134E-31</v>
      </c>
      <c r="AX161" s="4">
        <f t="shared" si="79"/>
        <v>2.6485541745055053E-33</v>
      </c>
      <c r="AY161" s="4">
        <f t="shared" si="79"/>
        <v>1.1018908780917018E-35</v>
      </c>
      <c r="AZ161" s="4">
        <f t="shared" si="79"/>
        <v>4.3429735670446412E-38</v>
      </c>
      <c r="BA161" s="4">
        <f t="shared" si="79"/>
        <v>1.6261453311366383E-40</v>
      </c>
    </row>
    <row r="162" spans="1:53">
      <c r="A162" s="1">
        <f t="shared" si="83"/>
        <v>41923</v>
      </c>
      <c r="B162">
        <f t="shared" si="75"/>
        <v>3</v>
      </c>
      <c r="C162">
        <f t="shared" si="68"/>
        <v>5.7069967380518741E-9</v>
      </c>
      <c r="D162" s="3">
        <f t="shared" si="82"/>
        <v>13347259</v>
      </c>
      <c r="E162" s="2">
        <v>26694518</v>
      </c>
      <c r="F162">
        <v>80</v>
      </c>
      <c r="G162" s="3">
        <f t="shared" si="70"/>
        <v>8810880</v>
      </c>
      <c r="H162" s="3">
        <f t="shared" si="71"/>
        <v>13659843.199999999</v>
      </c>
      <c r="I162" s="7">
        <f t="shared" si="72"/>
        <v>-1.549163400574215</v>
      </c>
      <c r="J162" s="7">
        <f t="shared" si="73"/>
        <v>-1.5522989483237362</v>
      </c>
      <c r="K162" s="4">
        <f t="shared" ref="K162:Z193" si="84">_xlfn.BINOM.DIST(K$4,$G162,$C162,FALSE)</f>
        <v>0.95095963363979907</v>
      </c>
      <c r="L162" s="4">
        <f t="shared" si="80"/>
        <v>0.97506886602401566</v>
      </c>
      <c r="M162" s="4">
        <f t="shared" si="80"/>
        <v>2.4515014692477174E-2</v>
      </c>
      <c r="N162" s="4">
        <f t="shared" si="80"/>
        <v>4.1090149157938937E-4</v>
      </c>
      <c r="O162" s="4">
        <f t="shared" si="80"/>
        <v>5.1654063459922722E-6</v>
      </c>
      <c r="P162" s="4">
        <f t="shared" si="80"/>
        <v>5.1947087538523226E-8</v>
      </c>
      <c r="Q162" s="4">
        <f t="shared" si="80"/>
        <v>4.3534806633355604E-10</v>
      </c>
      <c r="R162" s="4">
        <f t="shared" si="80"/>
        <v>3.1272686936485461E-12</v>
      </c>
      <c r="S162" s="4">
        <f t="shared" si="80"/>
        <v>1.9656300297448595E-14</v>
      </c>
      <c r="T162" s="4">
        <f t="shared" si="80"/>
        <v>1.0982109960445597E-16</v>
      </c>
      <c r="U162" s="4">
        <f t="shared" si="80"/>
        <v>5.5222015996324288E-19</v>
      </c>
      <c r="V162" s="4">
        <f t="shared" si="80"/>
        <v>2.5243292091148791E-21</v>
      </c>
      <c r="W162" s="4">
        <f t="shared" si="80"/>
        <v>1.0577696880457382E-23</v>
      </c>
      <c r="X162" s="4">
        <f t="shared" si="80"/>
        <v>4.0914202178606053E-26</v>
      </c>
      <c r="Y162" s="4">
        <f t="shared" si="80"/>
        <v>1.4695092483558468E-28</v>
      </c>
      <c r="Z162" s="4">
        <f t="shared" si="80"/>
        <v>4.9261460964593548E-31</v>
      </c>
      <c r="AA162" s="4">
        <f t="shared" ref="AA162:AE225" si="85">_xlfn.BINOM.DIST(AA$4,$G162,$C162,FALSE)/(1-$K162)</f>
        <v>1.5481515748758916E-33</v>
      </c>
      <c r="AB162" s="4">
        <f t="shared" si="85"/>
        <v>4.5792112819268488E-36</v>
      </c>
      <c r="AC162" s="4">
        <f t="shared" si="85"/>
        <v>1.2792170881689907E-38</v>
      </c>
      <c r="AD162" s="4">
        <f t="shared" si="85"/>
        <v>3.3854521294793069E-41</v>
      </c>
      <c r="AE162" s="4">
        <f t="shared" si="85"/>
        <v>8.5116284639053476E-44</v>
      </c>
      <c r="AF162" s="6"/>
      <c r="AG162" s="4">
        <f t="shared" ref="AG162:AV193" si="86">_xlfn.BINOM.DIST(AG$4,$H162,$C162,FALSE)</f>
        <v>0.92500449717959687</v>
      </c>
      <c r="AH162" s="4">
        <f t="shared" si="81"/>
        <v>0.96152804861462116</v>
      </c>
      <c r="AI162" s="4">
        <f t="shared" si="81"/>
        <v>3.7478764400968687E-2</v>
      </c>
      <c r="AJ162" s="4">
        <f t="shared" si="81"/>
        <v>9.739065370763957E-4</v>
      </c>
      <c r="AK162" s="4">
        <f t="shared" si="81"/>
        <v>1.8980625869411213E-5</v>
      </c>
      <c r="AL162" s="4">
        <f t="shared" si="81"/>
        <v>2.9593322833797624E-7</v>
      </c>
      <c r="AM162" s="4">
        <f t="shared" si="81"/>
        <v>3.8449939175625056E-9</v>
      </c>
      <c r="AN162" s="4">
        <f t="shared" si="81"/>
        <v>4.2820404049041149E-11</v>
      </c>
      <c r="AO162" s="4">
        <f t="shared" si="81"/>
        <v>4.1726685256288589E-13</v>
      </c>
      <c r="AP162" s="4">
        <f t="shared" si="81"/>
        <v>3.6143021558307447E-15</v>
      </c>
      <c r="AQ162" s="4">
        <f t="shared" si="81"/>
        <v>2.8175881054002743E-17</v>
      </c>
      <c r="AR162" s="4">
        <f t="shared" si="81"/>
        <v>1.9968150289984033E-19</v>
      </c>
      <c r="AS162" s="4">
        <f t="shared" si="81"/>
        <v>1.2972078721465695E-21</v>
      </c>
      <c r="AT162" s="4">
        <f t="shared" si="81"/>
        <v>7.7789176922652142E-24</v>
      </c>
      <c r="AU162" s="4">
        <f t="shared" si="81"/>
        <v>4.3315572806229623E-26</v>
      </c>
      <c r="AV162" s="4">
        <f t="shared" si="81"/>
        <v>2.2511565217357256E-28</v>
      </c>
      <c r="AW162" s="4">
        <f t="shared" ref="AW162:BA225" si="87">_xlfn.BINOM.DIST(AW$4,$H162,$C162,FALSE)/(1-$AG162)</f>
        <v>1.0968280977064814E-30</v>
      </c>
      <c r="AX162" s="4">
        <f t="shared" si="87"/>
        <v>5.0297045148103369E-33</v>
      </c>
      <c r="AY162" s="4">
        <f t="shared" si="87"/>
        <v>2.1783254267593029E-35</v>
      </c>
      <c r="AZ162" s="4">
        <f t="shared" si="87"/>
        <v>8.9376207481930014E-38</v>
      </c>
      <c r="BA162" s="4">
        <f t="shared" si="87"/>
        <v>3.4837313524826993E-40</v>
      </c>
    </row>
    <row r="163" spans="1:53">
      <c r="A163" s="1">
        <f t="shared" si="83"/>
        <v>41927</v>
      </c>
      <c r="B163">
        <f t="shared" si="75"/>
        <v>4</v>
      </c>
      <c r="C163">
        <f t="shared" si="68"/>
        <v>5.7069967380518741E-9</v>
      </c>
      <c r="D163" s="3">
        <f t="shared" si="82"/>
        <v>12470347</v>
      </c>
      <c r="E163" s="2">
        <v>24940694</v>
      </c>
      <c r="F163">
        <v>90</v>
      </c>
      <c r="G163" s="3">
        <f t="shared" si="70"/>
        <v>8446430</v>
      </c>
      <c r="H163" s="3">
        <f t="shared" si="71"/>
        <v>14245720.300000001</v>
      </c>
      <c r="I163" s="7">
        <f t="shared" si="72"/>
        <v>-1.4925432372656657</v>
      </c>
      <c r="J163" s="7">
        <f t="shared" si="73"/>
        <v>-1.4967617486644227</v>
      </c>
      <c r="K163" s="4">
        <f t="shared" si="84"/>
        <v>0.9529396071894537</v>
      </c>
      <c r="L163" s="4">
        <f t="shared" ref="L163:AA194" si="88">_xlfn.BINOM.DIST(L$4,$G163,$C163,FALSE)/(1-$K163)</f>
        <v>0.97609175443726415</v>
      </c>
      <c r="M163" s="4">
        <f t="shared" si="88"/>
        <v>2.3525638050484972E-2</v>
      </c>
      <c r="N163" s="4">
        <f t="shared" si="88"/>
        <v>3.7800789228474536E-4</v>
      </c>
      <c r="O163" s="4">
        <f t="shared" si="88"/>
        <v>4.5553477467554996E-6</v>
      </c>
      <c r="P163" s="4">
        <f t="shared" si="88"/>
        <v>4.3916946837581163E-8</v>
      </c>
      <c r="Q163" s="4">
        <f t="shared" si="88"/>
        <v>3.5282670288705151E-10</v>
      </c>
      <c r="R163" s="4">
        <f t="shared" si="88"/>
        <v>2.4296510929820903E-12</v>
      </c>
      <c r="S163" s="4">
        <f t="shared" si="88"/>
        <v>1.4639774216696886E-14</v>
      </c>
      <c r="T163" s="4">
        <f t="shared" si="88"/>
        <v>7.8410147717832808E-17</v>
      </c>
      <c r="U163" s="4">
        <f t="shared" si="88"/>
        <v>3.7796590313517965E-19</v>
      </c>
      <c r="V163" s="4">
        <f t="shared" si="88"/>
        <v>1.6563047139976793E-21</v>
      </c>
      <c r="W163" s="4">
        <f t="shared" si="88"/>
        <v>6.6533326901260335E-24</v>
      </c>
      <c r="X163" s="4">
        <f t="shared" si="88"/>
        <v>2.4670393968245666E-26</v>
      </c>
      <c r="Y163" s="4">
        <f t="shared" si="88"/>
        <v>8.4943117262587023E-29</v>
      </c>
      <c r="Z163" s="4">
        <f t="shared" si="88"/>
        <v>2.7297132629107735E-31</v>
      </c>
      <c r="AA163" s="4">
        <f t="shared" si="88"/>
        <v>8.2238861601428706E-34</v>
      </c>
      <c r="AB163" s="4">
        <f t="shared" si="85"/>
        <v>2.3318905360915677E-36</v>
      </c>
      <c r="AC163" s="4">
        <f t="shared" si="85"/>
        <v>6.2447577354288273E-39</v>
      </c>
      <c r="AD163" s="4">
        <f t="shared" si="85"/>
        <v>1.584316269895821E-41</v>
      </c>
      <c r="AE163" s="4">
        <f t="shared" si="85"/>
        <v>3.8184905798019763E-44</v>
      </c>
      <c r="AF163" s="6"/>
      <c r="AG163" s="4">
        <f t="shared" si="86"/>
        <v>0.92191681872027198</v>
      </c>
      <c r="AH163" s="4">
        <f t="shared" ref="AH163:AW194" si="89">_xlfn.BINOM.DIST(AH$4,$H163,$C163,FALSE)/(1-$AG163)</f>
        <v>0.95990061443265839</v>
      </c>
      <c r="AI163" s="4">
        <f t="shared" si="89"/>
        <v>3.90200906806831E-2</v>
      </c>
      <c r="AJ163" s="4">
        <f t="shared" si="89"/>
        <v>1.0574479253074791E-3</v>
      </c>
      <c r="AK163" s="4">
        <f t="shared" si="89"/>
        <v>2.1492698057666873E-5</v>
      </c>
      <c r="AL163" s="4">
        <f t="shared" si="89"/>
        <v>3.4947236743589441E-7</v>
      </c>
      <c r="AM163" s="4">
        <f t="shared" si="89"/>
        <v>4.7353651109937602E-9</v>
      </c>
      <c r="AN163" s="4">
        <f t="shared" si="89"/>
        <v>5.4998048281944216E-11</v>
      </c>
      <c r="AO163" s="4">
        <f t="shared" si="89"/>
        <v>5.589193024498204E-13</v>
      </c>
      <c r="AP163" s="4">
        <f t="shared" si="89"/>
        <v>5.0489187967104889E-15</v>
      </c>
      <c r="AQ163" s="4">
        <f t="shared" si="89"/>
        <v>4.1047824262214233E-17</v>
      </c>
      <c r="AR163" s="4">
        <f t="shared" si="89"/>
        <v>3.0338156205993166E-19</v>
      </c>
      <c r="AS163" s="4">
        <f t="shared" si="89"/>
        <v>2.0554155250705453E-21</v>
      </c>
      <c r="AT163" s="4">
        <f t="shared" si="89"/>
        <v>1.2854285607927957E-23</v>
      </c>
      <c r="AU163" s="4">
        <f t="shared" si="89"/>
        <v>7.4646860014029999E-26</v>
      </c>
      <c r="AV163" s="4">
        <f t="shared" si="89"/>
        <v>4.0458696729748963E-28</v>
      </c>
      <c r="AW163" s="4">
        <f t="shared" si="89"/>
        <v>2.0558123935030402E-30</v>
      </c>
      <c r="AX163" s="4">
        <f t="shared" si="87"/>
        <v>9.831643027043288E-33</v>
      </c>
      <c r="AY163" s="4">
        <f t="shared" si="87"/>
        <v>4.4406353210311924E-35</v>
      </c>
      <c r="AZ163" s="4">
        <f t="shared" si="87"/>
        <v>1.9001285793907288E-37</v>
      </c>
      <c r="BA163" s="4">
        <f t="shared" si="87"/>
        <v>7.7240387885266559E-40</v>
      </c>
    </row>
    <row r="164" spans="1:53">
      <c r="A164" s="1">
        <f t="shared" si="83"/>
        <v>41930</v>
      </c>
      <c r="B164">
        <f t="shared" si="75"/>
        <v>3</v>
      </c>
      <c r="C164">
        <f t="shared" si="68"/>
        <v>5.7069967380518741E-9</v>
      </c>
      <c r="D164" s="3">
        <f t="shared" si="82"/>
        <v>15815395</v>
      </c>
      <c r="E164" s="2">
        <v>31630790</v>
      </c>
      <c r="F164">
        <v>100</v>
      </c>
      <c r="G164" s="3">
        <f t="shared" si="70"/>
        <v>8311800</v>
      </c>
      <c r="H164" s="3">
        <f t="shared" si="71"/>
        <v>14887780</v>
      </c>
      <c r="I164" s="7">
        <f t="shared" si="72"/>
        <v>-1.4360501235116545</v>
      </c>
      <c r="J164" s="7">
        <f t="shared" si="73"/>
        <v>-1.4413642036441194</v>
      </c>
      <c r="K164" s="4">
        <f t="shared" si="84"/>
        <v>0.95367206346008881</v>
      </c>
      <c r="L164" s="4">
        <f t="shared" si="88"/>
        <v>0.97646979783133403</v>
      </c>
      <c r="M164" s="4">
        <f t="shared" si="88"/>
        <v>2.3159622631300794E-2</v>
      </c>
      <c r="N164" s="4">
        <f t="shared" si="88"/>
        <v>3.6619535465719731E-4</v>
      </c>
      <c r="O164" s="4">
        <f t="shared" si="88"/>
        <v>4.3426556568012136E-6</v>
      </c>
      <c r="P164" s="4">
        <f t="shared" si="88"/>
        <v>4.1199115488068031E-8</v>
      </c>
      <c r="Q164" s="4">
        <f t="shared" si="88"/>
        <v>3.2571599940407836E-10</v>
      </c>
      <c r="R164" s="4">
        <f t="shared" si="88"/>
        <v>2.2072089568030618E-12</v>
      </c>
      <c r="S164" s="4">
        <f t="shared" si="88"/>
        <v>1.3087473294388864E-14</v>
      </c>
      <c r="T164" s="4">
        <f t="shared" si="88"/>
        <v>6.8978793268934633E-17</v>
      </c>
      <c r="U164" s="4">
        <f t="shared" si="88"/>
        <v>3.27203419424499E-19</v>
      </c>
      <c r="V164" s="4">
        <f t="shared" si="88"/>
        <v>1.4110010513062809E-21</v>
      </c>
      <c r="W164" s="4">
        <f t="shared" si="88"/>
        <v>5.5776110771167369E-24</v>
      </c>
      <c r="X164" s="4">
        <f t="shared" si="88"/>
        <v>2.0351993723296698E-26</v>
      </c>
      <c r="Y164" s="4">
        <f t="shared" si="88"/>
        <v>6.8957412416854367E-29</v>
      </c>
      <c r="Z164" s="4">
        <f t="shared" si="88"/>
        <v>2.1806786786911924E-31</v>
      </c>
      <c r="AA164" s="4">
        <f t="shared" si="88"/>
        <v>6.4650758175966142E-34</v>
      </c>
      <c r="AB164" s="4">
        <f t="shared" si="85"/>
        <v>1.8039586410374832E-36</v>
      </c>
      <c r="AC164" s="4">
        <f t="shared" si="85"/>
        <v>4.7539640627655442E-39</v>
      </c>
      <c r="AD164" s="4">
        <f t="shared" si="85"/>
        <v>1.1868724918983858E-41</v>
      </c>
      <c r="AE164" s="4">
        <f t="shared" si="85"/>
        <v>2.8149830704462204E-44</v>
      </c>
      <c r="AF164" s="6"/>
      <c r="AG164" s="4">
        <f t="shared" si="86"/>
        <v>0.9185448810158644</v>
      </c>
      <c r="AH164" s="4">
        <f t="shared" si="89"/>
        <v>0.9581192549905132</v>
      </c>
      <c r="AI164" s="4">
        <f t="shared" si="89"/>
        <v>4.0703064917914117E-2</v>
      </c>
      <c r="AJ164" s="4">
        <f t="shared" si="89"/>
        <v>1.1527718662025989E-3</v>
      </c>
      <c r="AK164" s="4">
        <f t="shared" si="89"/>
        <v>2.4486169940670035E-5</v>
      </c>
      <c r="AL164" s="4">
        <f t="shared" si="89"/>
        <v>4.1609098602702818E-7</v>
      </c>
      <c r="AM164" s="4">
        <f t="shared" si="89"/>
        <v>5.8921593101780309E-9</v>
      </c>
      <c r="AN164" s="4">
        <f t="shared" si="89"/>
        <v>7.1517748700788741E-11</v>
      </c>
      <c r="AO164" s="4">
        <f t="shared" si="89"/>
        <v>7.5955847349255257E-13</v>
      </c>
      <c r="AP164" s="4">
        <f t="shared" si="89"/>
        <v>7.1706089608134767E-15</v>
      </c>
      <c r="AQ164" s="4">
        <f t="shared" si="89"/>
        <v>6.0924692553176552E-17</v>
      </c>
      <c r="AR164" s="4">
        <f t="shared" si="89"/>
        <v>4.7058484707427416E-19</v>
      </c>
      <c r="AS164" s="4">
        <f t="shared" si="89"/>
        <v>3.3319152103339216E-21</v>
      </c>
      <c r="AT164" s="4">
        <f t="shared" si="89"/>
        <v>2.177648638157898E-23</v>
      </c>
      <c r="AU164" s="4">
        <f t="shared" si="89"/>
        <v>1.3215906651283967E-25</v>
      </c>
      <c r="AV164" s="4">
        <f t="shared" si="89"/>
        <v>7.4858800558989965E-28</v>
      </c>
      <c r="AW164" s="4">
        <f t="shared" si="89"/>
        <v>3.9752094241821122E-30</v>
      </c>
      <c r="AX164" s="4">
        <f t="shared" si="87"/>
        <v>1.9867727491573925E-32</v>
      </c>
      <c r="AY164" s="4">
        <f t="shared" si="87"/>
        <v>9.3780547272702466E-35</v>
      </c>
      <c r="AZ164" s="4">
        <f t="shared" si="87"/>
        <v>4.1936888611692357E-37</v>
      </c>
      <c r="BA164" s="4">
        <f t="shared" si="87"/>
        <v>1.781571372179571E-39</v>
      </c>
    </row>
    <row r="165" spans="1:53">
      <c r="A165" s="1">
        <f t="shared" si="83"/>
        <v>41934</v>
      </c>
      <c r="B165">
        <f t="shared" si="75"/>
        <v>4</v>
      </c>
      <c r="C165">
        <f t="shared" si="68"/>
        <v>5.7069967380518741E-9</v>
      </c>
      <c r="D165" s="3">
        <f t="shared" si="82"/>
        <v>15213249</v>
      </c>
      <c r="E165" s="2">
        <v>30426498</v>
      </c>
      <c r="F165">
        <v>110</v>
      </c>
      <c r="G165" s="3">
        <f t="shared" si="70"/>
        <v>8406989.9999999981</v>
      </c>
      <c r="H165" s="3">
        <f t="shared" si="71"/>
        <v>15594317.300000001</v>
      </c>
      <c r="I165" s="7">
        <f t="shared" si="72"/>
        <v>-1.3797399338044136</v>
      </c>
      <c r="J165" s="7">
        <f t="shared" si="73"/>
        <v>-1.3861271344874702</v>
      </c>
      <c r="K165" s="4">
        <f t="shared" si="84"/>
        <v>0.95315412818299483</v>
      </c>
      <c r="L165" s="4">
        <f t="shared" si="88"/>
        <v>0.97620249526737357</v>
      </c>
      <c r="M165" s="4">
        <f t="shared" si="88"/>
        <v>2.341844056804859E-2</v>
      </c>
      <c r="N165" s="4">
        <f t="shared" si="88"/>
        <v>3.7452836958435157E-4</v>
      </c>
      <c r="O165" s="4">
        <f t="shared" si="88"/>
        <v>4.4923406363504495E-6</v>
      </c>
      <c r="P165" s="4">
        <f t="shared" si="88"/>
        <v>4.3107275456615327E-8</v>
      </c>
      <c r="Q165" s="4">
        <f t="shared" si="88"/>
        <v>3.4470467377692563E-10</v>
      </c>
      <c r="R165" s="4">
        <f t="shared" si="88"/>
        <v>2.36263660298096E-12</v>
      </c>
      <c r="S165" s="4">
        <f t="shared" si="88"/>
        <v>1.4169505213054804E-14</v>
      </c>
      <c r="T165" s="4">
        <f t="shared" si="88"/>
        <v>7.5537023659659436E-17</v>
      </c>
      <c r="U165" s="4">
        <f t="shared" si="88"/>
        <v>3.6241612257992084E-19</v>
      </c>
      <c r="V165" s="4">
        <f t="shared" si="88"/>
        <v>1.5807471731800602E-21</v>
      </c>
      <c r="W165" s="4">
        <f t="shared" si="88"/>
        <v>6.3201692057613348E-24</v>
      </c>
      <c r="X165" s="4">
        <f t="shared" si="88"/>
        <v>2.3325600829291898E-26</v>
      </c>
      <c r="Y165" s="4">
        <f t="shared" si="88"/>
        <v>7.9937808523429848E-29</v>
      </c>
      <c r="Z165" s="4">
        <f t="shared" si="88"/>
        <v>2.556868316915393E-31</v>
      </c>
      <c r="AA165" s="4">
        <f t="shared" si="88"/>
        <v>7.6671808995573554E-34</v>
      </c>
      <c r="AB165" s="4">
        <f t="shared" si="85"/>
        <v>2.1638844607685009E-36</v>
      </c>
      <c r="AC165" s="4">
        <f t="shared" si="85"/>
        <v>5.7677813822332816E-39</v>
      </c>
      <c r="AD165" s="4">
        <f t="shared" si="85"/>
        <v>1.456472758151329E-41</v>
      </c>
      <c r="AE165" s="4">
        <f t="shared" si="85"/>
        <v>3.4939725991892107E-44</v>
      </c>
      <c r="AF165" s="6"/>
      <c r="AG165" s="4">
        <f t="shared" si="86"/>
        <v>0.9148485774701598</v>
      </c>
      <c r="AH165" s="4">
        <f t="shared" si="89"/>
        <v>0.95616159199219786</v>
      </c>
      <c r="AI165" s="4">
        <f t="shared" si="89"/>
        <v>4.2547618460800844E-2</v>
      </c>
      <c r="AJ165" s="4">
        <f t="shared" si="89"/>
        <v>1.2621992877632699E-3</v>
      </c>
      <c r="AK165" s="4">
        <f t="shared" si="89"/>
        <v>2.8082892724110472E-5</v>
      </c>
      <c r="AL165" s="4">
        <f t="shared" si="89"/>
        <v>4.9985692169331085E-7</v>
      </c>
      <c r="AM165" s="4">
        <f t="shared" si="89"/>
        <v>7.4142684360969358E-9</v>
      </c>
      <c r="AN165" s="4">
        <f t="shared" si="89"/>
        <v>9.4263613443378558E-11</v>
      </c>
      <c r="AO165" s="4">
        <f t="shared" si="89"/>
        <v>1.0486435425712687E-12</v>
      </c>
      <c r="AP165" s="4">
        <f t="shared" si="89"/>
        <v>1.0369531606953356E-14</v>
      </c>
      <c r="AQ165" s="4">
        <f t="shared" si="89"/>
        <v>9.2285373473810022E-17</v>
      </c>
      <c r="AR165" s="4">
        <f t="shared" si="89"/>
        <v>7.4664454339351111E-19</v>
      </c>
      <c r="AS165" s="4">
        <f t="shared" si="89"/>
        <v>5.537405506333769E-21</v>
      </c>
      <c r="AT165" s="4">
        <f t="shared" si="89"/>
        <v>3.7908502323363657E-23</v>
      </c>
      <c r="AU165" s="4">
        <f t="shared" si="89"/>
        <v>2.4098067368315337E-25</v>
      </c>
      <c r="AV165" s="4">
        <f t="shared" si="89"/>
        <v>1.4297646337547679E-27</v>
      </c>
      <c r="AW165" s="4">
        <f t="shared" si="89"/>
        <v>7.9527647342156747E-30</v>
      </c>
      <c r="AX165" s="4">
        <f t="shared" si="87"/>
        <v>4.1633483783524224E-32</v>
      </c>
      <c r="AY165" s="4">
        <f t="shared" si="87"/>
        <v>2.058466291521189E-34</v>
      </c>
      <c r="AZ165" s="4">
        <f t="shared" si="87"/>
        <v>9.6419226340356292E-37</v>
      </c>
      <c r="BA165" s="4">
        <f t="shared" si="87"/>
        <v>4.2904920608597724E-39</v>
      </c>
    </row>
    <row r="166" spans="1:53">
      <c r="A166" s="1">
        <f t="shared" si="83"/>
        <v>41937</v>
      </c>
      <c r="B166">
        <f t="shared" si="75"/>
        <v>3</v>
      </c>
      <c r="C166">
        <f t="shared" si="68"/>
        <v>5.7069967380518741E-9</v>
      </c>
      <c r="D166" s="3">
        <f t="shared" si="82"/>
        <v>17160480</v>
      </c>
      <c r="E166" s="2">
        <v>34320960</v>
      </c>
      <c r="F166">
        <v>125</v>
      </c>
      <c r="G166" s="3">
        <f t="shared" si="70"/>
        <v>8980687.5</v>
      </c>
      <c r="H166" s="3">
        <f t="shared" si="71"/>
        <v>16793164.0625</v>
      </c>
      <c r="I166" s="7">
        <f t="shared" si="72"/>
        <v>-1.2957396507130419</v>
      </c>
      <c r="J166" s="7">
        <f t="shared" si="73"/>
        <v>-1.303624433328304</v>
      </c>
      <c r="K166" s="4">
        <f t="shared" si="84"/>
        <v>0.95003851646627213</v>
      </c>
      <c r="L166" s="4">
        <f t="shared" si="88"/>
        <v>0.97459252112935135</v>
      </c>
      <c r="M166" s="4">
        <f t="shared" si="88"/>
        <v>2.4975271469455235E-2</v>
      </c>
      <c r="N166" s="4">
        <f t="shared" si="88"/>
        <v>4.2668370079014219E-4</v>
      </c>
      <c r="O166" s="4">
        <f t="shared" si="88"/>
        <v>5.4671766171895636E-6</v>
      </c>
      <c r="P166" s="4">
        <f t="shared" si="88"/>
        <v>5.6041544178860053E-8</v>
      </c>
      <c r="Q166" s="4">
        <f t="shared" si="88"/>
        <v>4.7871362498823606E-10</v>
      </c>
      <c r="R166" s="4">
        <f t="shared" si="88"/>
        <v>3.5050534525942814E-12</v>
      </c>
      <c r="S166" s="4">
        <f t="shared" si="88"/>
        <v>2.245543678776894E-14</v>
      </c>
      <c r="T166" s="4">
        <f t="shared" si="88"/>
        <v>1.2787798899223504E-16</v>
      </c>
      <c r="U166" s="4">
        <f t="shared" si="88"/>
        <v>6.5540922504114171E-19</v>
      </c>
      <c r="V166" s="4">
        <f t="shared" si="88"/>
        <v>3.0537717157549485E-21</v>
      </c>
      <c r="W166" s="4">
        <f t="shared" si="88"/>
        <v>1.3042834317568411E-23</v>
      </c>
      <c r="X166" s="4">
        <f t="shared" si="88"/>
        <v>5.1421558123726261E-26</v>
      </c>
      <c r="Y166" s="4">
        <f t="shared" si="88"/>
        <v>1.8824946684898857E-28</v>
      </c>
      <c r="Z166" s="4">
        <f t="shared" si="88"/>
        <v>6.4321920950882481E-31</v>
      </c>
      <c r="AA166" s="4">
        <f t="shared" si="88"/>
        <v>2.0604187109597431E-33</v>
      </c>
      <c r="AB166" s="4">
        <f t="shared" si="85"/>
        <v>6.2118788508445634E-36</v>
      </c>
      <c r="AC166" s="4">
        <f t="shared" si="85"/>
        <v>1.7687515650341592E-38</v>
      </c>
      <c r="AD166" s="4">
        <f t="shared" si="85"/>
        <v>4.771221215648922E-41</v>
      </c>
      <c r="AE166" s="4">
        <f t="shared" si="85"/>
        <v>1.2226884947355891E-43</v>
      </c>
      <c r="AF166" s="6"/>
      <c r="AG166" s="4">
        <f t="shared" si="86"/>
        <v>0.90861071537723281</v>
      </c>
      <c r="AH166" s="4">
        <f t="shared" si="89"/>
        <v>0.95284603804162094</v>
      </c>
      <c r="AI166" s="4">
        <f t="shared" si="89"/>
        <v>4.5659680376384786E-2</v>
      </c>
      <c r="AJ166" s="4">
        <f t="shared" si="89"/>
        <v>1.4586520834729069E-3</v>
      </c>
      <c r="AK166" s="4">
        <f t="shared" si="89"/>
        <v>3.4948762612592655E-5</v>
      </c>
      <c r="AL166" s="4">
        <f t="shared" si="89"/>
        <v>6.698874662477944E-7</v>
      </c>
      <c r="AM166" s="4">
        <f t="shared" si="89"/>
        <v>1.0700168789191351E-8</v>
      </c>
      <c r="AN166" s="4">
        <f t="shared" si="89"/>
        <v>1.4649830145431885E-10</v>
      </c>
      <c r="AO166" s="4">
        <f t="shared" si="89"/>
        <v>1.7550220505483861E-12</v>
      </c>
      <c r="AP166" s="4">
        <f t="shared" si="89"/>
        <v>1.8688739786939348E-14</v>
      </c>
      <c r="AQ166" s="4">
        <f t="shared" si="89"/>
        <v>1.7911004395919419E-16</v>
      </c>
      <c r="AR166" s="4">
        <f t="shared" si="89"/>
        <v>1.5605121441851043E-18</v>
      </c>
      <c r="AS166" s="4">
        <f t="shared" si="89"/>
        <v>1.2463091351732872E-20</v>
      </c>
      <c r="AT166" s="4">
        <f t="shared" si="89"/>
        <v>9.1880271903090164E-23</v>
      </c>
      <c r="AU166" s="4">
        <f t="shared" si="89"/>
        <v>6.2897597343583969E-25</v>
      </c>
      <c r="AV166" s="4">
        <f t="shared" si="89"/>
        <v>4.0186722769427942E-27</v>
      </c>
      <c r="AW166" s="4">
        <f t="shared" si="89"/>
        <v>2.4071456904531722E-29</v>
      </c>
      <c r="AX166" s="4">
        <f t="shared" si="87"/>
        <v>1.3570417129809702E-31</v>
      </c>
      <c r="AY166" s="4">
        <f t="shared" si="87"/>
        <v>7.2253752749139837E-34</v>
      </c>
      <c r="AZ166" s="4">
        <f t="shared" si="87"/>
        <v>3.6445716970552539E-36</v>
      </c>
      <c r="BA166" s="4">
        <f t="shared" si="87"/>
        <v>1.7464500431716075E-38</v>
      </c>
    </row>
    <row r="167" spans="1:53">
      <c r="A167" s="1">
        <f t="shared" si="83"/>
        <v>41941</v>
      </c>
      <c r="B167">
        <f t="shared" si="75"/>
        <v>4</v>
      </c>
      <c r="C167">
        <f t="shared" si="68"/>
        <v>5.7069967380518741E-9</v>
      </c>
      <c r="D167" s="3">
        <f t="shared" si="82"/>
        <v>16819403</v>
      </c>
      <c r="E167" s="2">
        <v>33638806</v>
      </c>
      <c r="F167">
        <v>142</v>
      </c>
      <c r="G167" s="3">
        <f t="shared" si="70"/>
        <v>10255988.399999999</v>
      </c>
      <c r="H167" s="3">
        <f t="shared" si="71"/>
        <v>18385146.291999999</v>
      </c>
      <c r="I167" s="7">
        <f t="shared" si="72"/>
        <v>-1.2014256048037959</v>
      </c>
      <c r="J167" s="7">
        <f t="shared" si="73"/>
        <v>-1.2107367567411531</v>
      </c>
      <c r="K167" s="4">
        <f t="shared" si="84"/>
        <v>0.94314910585827705</v>
      </c>
      <c r="L167" s="4">
        <f t="shared" si="88"/>
        <v>0.97102003011635241</v>
      </c>
      <c r="M167" s="4">
        <f t="shared" si="88"/>
        <v>2.8417330706500436E-2</v>
      </c>
      <c r="N167" s="4">
        <f t="shared" si="88"/>
        <v>5.5443044818687126E-4</v>
      </c>
      <c r="O167" s="4">
        <f t="shared" si="88"/>
        <v>8.1128245755936722E-6</v>
      </c>
      <c r="P167" s="4">
        <f t="shared" si="88"/>
        <v>9.4970132166563945E-8</v>
      </c>
      <c r="Q167" s="4">
        <f t="shared" si="88"/>
        <v>9.2644728111989597E-10</v>
      </c>
      <c r="R167" s="4">
        <f t="shared" si="88"/>
        <v>7.7465360778686466E-12</v>
      </c>
      <c r="S167" s="4">
        <f t="shared" si="88"/>
        <v>5.6676418081573663E-14</v>
      </c>
      <c r="T167" s="4">
        <f t="shared" si="88"/>
        <v>3.6859095856966503E-16</v>
      </c>
      <c r="U167" s="4">
        <f t="shared" si="88"/>
        <v>2.1573938064899644E-18</v>
      </c>
      <c r="V167" s="4">
        <f t="shared" si="88"/>
        <v>1.1479459755025095E-20</v>
      </c>
      <c r="W167" s="4">
        <f t="shared" si="88"/>
        <v>5.5991856672973085E-23</v>
      </c>
      <c r="X167" s="4">
        <f t="shared" si="88"/>
        <v>2.5209610703262936E-25</v>
      </c>
      <c r="Y167" s="4">
        <f t="shared" si="88"/>
        <v>1.053956493329728E-27</v>
      </c>
      <c r="Z167" s="4">
        <f t="shared" si="88"/>
        <v>4.1125951855849887E-30</v>
      </c>
      <c r="AA167" s="4">
        <f t="shared" si="88"/>
        <v>1.5044594124385567E-32</v>
      </c>
      <c r="AB167" s="4">
        <f t="shared" si="85"/>
        <v>5.1798359764030284E-35</v>
      </c>
      <c r="AC167" s="4">
        <f t="shared" si="85"/>
        <v>1.6843328292192974E-37</v>
      </c>
      <c r="AD167" s="4">
        <f t="shared" si="85"/>
        <v>5.1887014311557067E-40</v>
      </c>
      <c r="AE167" s="4">
        <f t="shared" si="85"/>
        <v>1.5184937606799555E-42</v>
      </c>
      <c r="AF167" s="6"/>
      <c r="AG167" s="4">
        <f t="shared" si="86"/>
        <v>0.90039297816753694</v>
      </c>
      <c r="AH167" s="4">
        <f t="shared" si="89"/>
        <v>0.94845527007501318</v>
      </c>
      <c r="AI167" s="4">
        <f t="shared" si="89"/>
        <v>4.9757842899788296E-2</v>
      </c>
      <c r="AJ167" s="4">
        <f t="shared" si="89"/>
        <v>1.7402632634984799E-3</v>
      </c>
      <c r="AK167" s="4">
        <f t="shared" si="89"/>
        <v>4.5648824663513388E-5</v>
      </c>
      <c r="AL167" s="4">
        <f t="shared" si="89"/>
        <v>9.5793096298715893E-7</v>
      </c>
      <c r="AM167" s="4">
        <f t="shared" si="89"/>
        <v>1.6751648530967361E-8</v>
      </c>
      <c r="AN167" s="4">
        <f t="shared" si="89"/>
        <v>2.5109269643283023E-10</v>
      </c>
      <c r="AO167" s="4">
        <f t="shared" si="89"/>
        <v>3.2932040284919737E-12</v>
      </c>
      <c r="AP167" s="4">
        <f t="shared" si="89"/>
        <v>3.8392876282866828E-14</v>
      </c>
      <c r="AQ167" s="4">
        <f t="shared" si="89"/>
        <v>4.0283309831704938E-16</v>
      </c>
      <c r="AR167" s="4">
        <f t="shared" si="89"/>
        <v>3.8424385881506079E-18</v>
      </c>
      <c r="AS167" s="4">
        <f t="shared" si="89"/>
        <v>3.3596972126020842E-20</v>
      </c>
      <c r="AT167" s="4">
        <f t="shared" si="89"/>
        <v>2.7116348891779174E-22</v>
      </c>
      <c r="AU167" s="4">
        <f t="shared" si="89"/>
        <v>2.0322520961734192E-24</v>
      </c>
      <c r="AV167" s="4">
        <f t="shared" si="89"/>
        <v>1.4215452884017411E-26</v>
      </c>
      <c r="AW167" s="4">
        <f t="shared" si="89"/>
        <v>9.322128241685763E-29</v>
      </c>
      <c r="AX167" s="4">
        <f t="shared" si="87"/>
        <v>5.7536108354066735E-31</v>
      </c>
      <c r="AY167" s="4">
        <f t="shared" si="87"/>
        <v>3.3538395880920848E-33</v>
      </c>
      <c r="AZ167" s="4">
        <f t="shared" si="87"/>
        <v>1.8520937681081822E-35</v>
      </c>
      <c r="BA167" s="4">
        <f t="shared" si="87"/>
        <v>9.7164414001599582E-38</v>
      </c>
    </row>
    <row r="168" spans="1:53">
      <c r="A168" s="1">
        <f t="shared" si="83"/>
        <v>41944</v>
      </c>
      <c r="B168">
        <f t="shared" si="75"/>
        <v>3</v>
      </c>
      <c r="C168">
        <f t="shared" si="68"/>
        <v>5.7069967380518741E-9</v>
      </c>
      <c r="D168" s="3">
        <f t="shared" si="82"/>
        <v>19155112</v>
      </c>
      <c r="E168" s="2">
        <v>38310224</v>
      </c>
      <c r="F168">
        <v>159</v>
      </c>
      <c r="G168" s="3">
        <f t="shared" si="70"/>
        <v>12195469.099999998</v>
      </c>
      <c r="H168" s="3">
        <f t="shared" si="71"/>
        <v>20264153.495499998</v>
      </c>
      <c r="I168" s="7">
        <f t="shared" si="72"/>
        <v>-1.1083142760020164</v>
      </c>
      <c r="J168" s="7">
        <f t="shared" si="73"/>
        <v>-1.1186491244972652</v>
      </c>
      <c r="K168" s="4">
        <f t="shared" si="84"/>
        <v>0.93276731655279721</v>
      </c>
      <c r="L168" s="4">
        <f t="shared" si="88"/>
        <v>0.96560389339145147</v>
      </c>
      <c r="M168" s="4">
        <f t="shared" si="88"/>
        <v>3.3602772395486188E-2</v>
      </c>
      <c r="N168" s="4">
        <f t="shared" si="88"/>
        <v>7.7957861589919868E-4</v>
      </c>
      <c r="O168" s="4">
        <f t="shared" si="88"/>
        <v>1.3564567561145248E-5</v>
      </c>
      <c r="P168" s="4">
        <f t="shared" si="88"/>
        <v>1.888173680303164E-7</v>
      </c>
      <c r="Q168" s="4">
        <f t="shared" si="88"/>
        <v>2.190264905595963E-9</v>
      </c>
      <c r="R168" s="4">
        <f t="shared" si="88"/>
        <v>2.1777324587840595E-11</v>
      </c>
      <c r="S168" s="4">
        <f t="shared" si="88"/>
        <v>1.8946126007032934E-13</v>
      </c>
      <c r="T168" s="4">
        <f t="shared" si="88"/>
        <v>1.4651556374325377E-15</v>
      </c>
      <c r="U168" s="4">
        <f t="shared" si="88"/>
        <v>1.0197402775493577E-17</v>
      </c>
      <c r="V168" s="4">
        <f t="shared" si="88"/>
        <v>6.4521234084891595E-20</v>
      </c>
      <c r="W168" s="4">
        <f t="shared" si="88"/>
        <v>3.7422014359502683E-22</v>
      </c>
      <c r="X168" s="4">
        <f t="shared" si="88"/>
        <v>2.0035007753119819E-24</v>
      </c>
      <c r="Y168" s="4">
        <f t="shared" si="88"/>
        <v>9.9601791411298407E-27</v>
      </c>
      <c r="Z168" s="4">
        <f t="shared" si="88"/>
        <v>4.6214847615980851E-29</v>
      </c>
      <c r="AA168" s="4">
        <f t="shared" si="88"/>
        <v>2.0103290200407289E-31</v>
      </c>
      <c r="AB168" s="4">
        <f t="shared" si="85"/>
        <v>8.2304538520244171E-34</v>
      </c>
      <c r="AC168" s="4">
        <f t="shared" si="85"/>
        <v>3.1824149581365561E-36</v>
      </c>
      <c r="AD168" s="4">
        <f t="shared" si="85"/>
        <v>1.1657587892687787E-38</v>
      </c>
      <c r="AE168" s="4">
        <f t="shared" si="85"/>
        <v>4.0568052505409104E-41</v>
      </c>
      <c r="AF168" s="6"/>
      <c r="AG168" s="4">
        <f t="shared" si="86"/>
        <v>0.89078921087259799</v>
      </c>
      <c r="AH168" s="4">
        <f t="shared" si="89"/>
        <v>0.94329055446449628</v>
      </c>
      <c r="AI168" s="4">
        <f t="shared" si="89"/>
        <v>5.4544573627482933E-2</v>
      </c>
      <c r="AJ168" s="4">
        <f t="shared" si="89"/>
        <v>2.1026468471151958E-3</v>
      </c>
      <c r="AK168" s="4">
        <f t="shared" si="89"/>
        <v>6.0791430542247214E-5</v>
      </c>
      <c r="AL168" s="4">
        <f t="shared" si="89"/>
        <v>1.4060745769350493E-6</v>
      </c>
      <c r="AM168" s="4">
        <f t="shared" si="89"/>
        <v>2.7101484544566423E-8</v>
      </c>
      <c r="AN168" s="4">
        <f t="shared" si="89"/>
        <v>4.4774525801241698E-10</v>
      </c>
      <c r="AO168" s="4">
        <f t="shared" si="89"/>
        <v>6.4725727521893808E-12</v>
      </c>
      <c r="AP168" s="4">
        <f t="shared" si="89"/>
        <v>8.3170697256543708E-14</v>
      </c>
      <c r="AQ168" s="4">
        <f t="shared" si="89"/>
        <v>9.6184752571472878E-16</v>
      </c>
      <c r="AR168" s="4">
        <f t="shared" si="89"/>
        <v>1.0112287659714943E-17</v>
      </c>
      <c r="AS168" s="4">
        <f t="shared" si="89"/>
        <v>9.7454975386757023E-20</v>
      </c>
      <c r="AT168" s="4">
        <f t="shared" si="89"/>
        <v>8.6695486751098999E-22</v>
      </c>
      <c r="AU168" s="4">
        <f t="shared" si="89"/>
        <v>7.1615043100359783E-24</v>
      </c>
      <c r="AV168" s="4">
        <f t="shared" si="89"/>
        <v>5.5213945364552906E-26</v>
      </c>
      <c r="AW168" s="4">
        <f t="shared" si="89"/>
        <v>3.9908422347873891E-28</v>
      </c>
      <c r="AX168" s="4">
        <f t="shared" si="87"/>
        <v>2.7148846250761412E-30</v>
      </c>
      <c r="AY168" s="4">
        <f t="shared" si="87"/>
        <v>1.7442735338686141E-32</v>
      </c>
      <c r="AZ168" s="4">
        <f t="shared" si="87"/>
        <v>1.0616874584611074E-34</v>
      </c>
      <c r="BA168" s="4">
        <f t="shared" si="87"/>
        <v>6.1390669114997345E-37</v>
      </c>
    </row>
    <row r="169" spans="1:53">
      <c r="A169" s="1">
        <f t="shared" si="83"/>
        <v>41948</v>
      </c>
      <c r="B169">
        <f t="shared" si="75"/>
        <v>4</v>
      </c>
      <c r="C169">
        <f t="shared" si="68"/>
        <v>5.7069967380518741E-9</v>
      </c>
      <c r="D169" s="3">
        <f t="shared" si="82"/>
        <v>20093479</v>
      </c>
      <c r="E169" s="2">
        <v>40186958</v>
      </c>
      <c r="F169">
        <v>178</v>
      </c>
      <c r="G169" s="3">
        <f t="shared" si="70"/>
        <v>15149108.399999999</v>
      </c>
      <c r="H169" s="3">
        <f t="shared" si="71"/>
        <v>22754001.532000002</v>
      </c>
      <c r="I169" s="7">
        <f t="shared" si="72"/>
        <v>-1.0060033181562962</v>
      </c>
      <c r="J169" s="7">
        <f t="shared" si="73"/>
        <v>-1.01688769024186</v>
      </c>
      <c r="K169" s="4">
        <f t="shared" si="84"/>
        <v>0.91717598601088624</v>
      </c>
      <c r="L169" s="4">
        <f t="shared" si="88"/>
        <v>0.95739485542213687</v>
      </c>
      <c r="M169" s="4">
        <f t="shared" si="88"/>
        <v>4.1386219203153461E-2</v>
      </c>
      <c r="N169" s="4">
        <f t="shared" si="88"/>
        <v>1.1926942627464572E-3</v>
      </c>
      <c r="O169" s="4">
        <f t="shared" si="88"/>
        <v>2.5778861983701755E-5</v>
      </c>
      <c r="P169" s="4">
        <f t="shared" si="88"/>
        <v>4.4574687885373132E-7</v>
      </c>
      <c r="Q169" s="4">
        <f t="shared" si="88"/>
        <v>6.4229065858239878E-9</v>
      </c>
      <c r="R169" s="4">
        <f t="shared" si="88"/>
        <v>7.9328288082230005E-11</v>
      </c>
      <c r="S169" s="4">
        <f t="shared" si="88"/>
        <v>8.5729952502748853E-13</v>
      </c>
      <c r="T169" s="4">
        <f t="shared" si="88"/>
        <v>8.235396867763294E-15</v>
      </c>
      <c r="U169" s="4">
        <f t="shared" si="88"/>
        <v>7.1199831099169003E-17</v>
      </c>
      <c r="V169" s="4">
        <f t="shared" si="88"/>
        <v>5.5960383245811846E-19</v>
      </c>
      <c r="W169" s="4">
        <f t="shared" si="88"/>
        <v>4.031751973931679E-21</v>
      </c>
      <c r="X169" s="4">
        <f t="shared" si="88"/>
        <v>2.68129624183987E-23</v>
      </c>
      <c r="Y169" s="4">
        <f t="shared" si="88"/>
        <v>1.6558122057361054E-25</v>
      </c>
      <c r="Z169" s="4">
        <f t="shared" si="88"/>
        <v>9.5436412972201685E-28</v>
      </c>
      <c r="AA169" s="4">
        <f t="shared" si="88"/>
        <v>5.15689612638638E-30</v>
      </c>
      <c r="AB169" s="4">
        <f t="shared" si="85"/>
        <v>2.6226098749002318E-32</v>
      </c>
      <c r="AC169" s="4">
        <f t="shared" si="85"/>
        <v>1.2596659444684805E-34</v>
      </c>
      <c r="AD169" s="4">
        <f t="shared" si="85"/>
        <v>5.7318650879528789E-37</v>
      </c>
      <c r="AE169" s="4">
        <f t="shared" si="85"/>
        <v>2.4777649656984218E-39</v>
      </c>
      <c r="AF169" s="6"/>
      <c r="AG169" s="4">
        <f t="shared" si="86"/>
        <v>0.87822099889067529</v>
      </c>
      <c r="AH169" s="4">
        <f t="shared" si="89"/>
        <v>0.93647633988236578</v>
      </c>
      <c r="AI169" s="4">
        <f t="shared" si="89"/>
        <v>6.0804006149892044E-2</v>
      </c>
      <c r="AJ169" s="4">
        <f t="shared" si="89"/>
        <v>2.6319419181183024E-3</v>
      </c>
      <c r="AK169" s="4">
        <f t="shared" si="89"/>
        <v>8.5444015878285846E-5</v>
      </c>
      <c r="AL169" s="4">
        <f t="shared" si="89"/>
        <v>2.2191004986237025E-6</v>
      </c>
      <c r="AM169" s="4">
        <f t="shared" si="89"/>
        <v>4.8027615469947595E-8</v>
      </c>
      <c r="AN169" s="4">
        <f t="shared" si="89"/>
        <v>8.9096012980534419E-10</v>
      </c>
      <c r="AO169" s="4">
        <f t="shared" si="89"/>
        <v>1.4462172886737222E-11</v>
      </c>
      <c r="AP169" s="4">
        <f t="shared" si="89"/>
        <v>2.0866820801717741E-13</v>
      </c>
      <c r="AQ169" s="4">
        <f t="shared" si="89"/>
        <v>2.7097018904450661E-15</v>
      </c>
      <c r="AR169" s="4">
        <f t="shared" si="89"/>
        <v>3.1988511950326356E-17</v>
      </c>
      <c r="AS169" s="4">
        <f t="shared" si="89"/>
        <v>3.4616087627478817E-19</v>
      </c>
      <c r="AT169" s="4">
        <f t="shared" si="89"/>
        <v>3.457799441822468E-21</v>
      </c>
      <c r="AU169" s="4">
        <f t="shared" si="89"/>
        <v>3.2072802924127435E-23</v>
      </c>
      <c r="AV169" s="4">
        <f t="shared" si="89"/>
        <v>2.7765838231564401E-25</v>
      </c>
      <c r="AW169" s="4">
        <f t="shared" si="89"/>
        <v>2.2534914764180072E-27</v>
      </c>
      <c r="AX169" s="4">
        <f t="shared" si="87"/>
        <v>1.721361528977038E-29</v>
      </c>
      <c r="AY169" s="4">
        <f t="shared" si="87"/>
        <v>1.2418371925881112E-31</v>
      </c>
      <c r="AZ169" s="4">
        <f t="shared" si="87"/>
        <v>8.4874282867210006E-34</v>
      </c>
      <c r="BA169" s="4">
        <f t="shared" si="87"/>
        <v>5.5107557075101444E-36</v>
      </c>
    </row>
    <row r="170" spans="1:53">
      <c r="A170" s="1">
        <f t="shared" si="83"/>
        <v>41951</v>
      </c>
      <c r="B170">
        <f t="shared" si="75"/>
        <v>3</v>
      </c>
      <c r="C170">
        <f t="shared" si="68"/>
        <v>5.7069967380518741E-9</v>
      </c>
      <c r="D170" s="3">
        <f t="shared" si="82"/>
        <v>23930435</v>
      </c>
      <c r="E170" s="2">
        <v>47860870</v>
      </c>
      <c r="F170">
        <v>203</v>
      </c>
      <c r="G170" s="3">
        <f t="shared" si="70"/>
        <v>20299485.899999999</v>
      </c>
      <c r="H170" s="3">
        <f t="shared" si="71"/>
        <v>26749724.169500001</v>
      </c>
      <c r="I170" s="7">
        <f t="shared" si="72"/>
        <v>-0.8748109023947328</v>
      </c>
      <c r="J170" s="7">
        <f t="shared" si="73"/>
        <v>-0.88530565025948316</v>
      </c>
      <c r="K170" s="4">
        <f t="shared" si="84"/>
        <v>0.89060961059200106</v>
      </c>
      <c r="L170" s="4">
        <f t="shared" si="88"/>
        <v>0.94319362282936325</v>
      </c>
      <c r="M170" s="4">
        <f t="shared" si="88"/>
        <v>5.4634061276351571E-2</v>
      </c>
      <c r="N170" s="4">
        <f t="shared" si="88"/>
        <v>2.1097686500127048E-3</v>
      </c>
      <c r="O170" s="4">
        <f t="shared" si="88"/>
        <v>6.1103688339983714E-5</v>
      </c>
      <c r="P170" s="4">
        <f t="shared" si="88"/>
        <v>1.4157611242535009E-6</v>
      </c>
      <c r="Q170" s="4">
        <f t="shared" si="88"/>
        <v>2.7335767510664907E-8</v>
      </c>
      <c r="R170" s="4">
        <f t="shared" si="88"/>
        <v>4.5240328578743201E-10</v>
      </c>
      <c r="S170" s="4">
        <f t="shared" si="88"/>
        <v>6.5513116642996365E-12</v>
      </c>
      <c r="T170" s="4">
        <f t="shared" si="88"/>
        <v>8.4329247832760455E-14</v>
      </c>
      <c r="U170" s="4">
        <f t="shared" si="88"/>
        <v>9.7694627407511335E-16</v>
      </c>
      <c r="V170" s="4">
        <f t="shared" si="88"/>
        <v>1.0288935117579007E-17</v>
      </c>
      <c r="W170" s="4">
        <f t="shared" si="88"/>
        <v>9.93302649565249E-20</v>
      </c>
      <c r="X170" s="4">
        <f t="shared" si="88"/>
        <v>8.8517804096877278E-22</v>
      </c>
      <c r="Y170" s="4">
        <f t="shared" si="88"/>
        <v>7.3247863992221624E-24</v>
      </c>
      <c r="Z170" s="4">
        <f t="shared" si="88"/>
        <v>5.6571286178348994E-26</v>
      </c>
      <c r="AA170" s="4">
        <f t="shared" si="88"/>
        <v>4.09607967700992E-28</v>
      </c>
      <c r="AB170" s="4">
        <f t="shared" si="85"/>
        <v>2.7913338294252914E-30</v>
      </c>
      <c r="AC170" s="4">
        <f t="shared" si="85"/>
        <v>1.7965179339965536E-32</v>
      </c>
      <c r="AD170" s="4">
        <f t="shared" si="85"/>
        <v>1.0953936466689443E-34</v>
      </c>
      <c r="AE170" s="4">
        <f t="shared" si="85"/>
        <v>6.3450122115670667E-37</v>
      </c>
      <c r="AF170" s="6"/>
      <c r="AG170" s="4">
        <f t="shared" si="86"/>
        <v>0.85842103072992171</v>
      </c>
      <c r="AH170" s="4">
        <f t="shared" si="89"/>
        <v>0.92561105927706155</v>
      </c>
      <c r="AI170" s="4">
        <f t="shared" si="89"/>
        <v>7.0652161866584823E-2</v>
      </c>
      <c r="AJ170" s="4">
        <f t="shared" si="89"/>
        <v>3.5952666005757395E-3</v>
      </c>
      <c r="AK170" s="4">
        <f t="shared" si="89"/>
        <v>1.3721386336067997E-4</v>
      </c>
      <c r="AL170" s="4">
        <f t="shared" si="89"/>
        <v>4.1894291992707895E-6</v>
      </c>
      <c r="AM170" s="4">
        <f t="shared" si="89"/>
        <v>1.0659343457055653E-7</v>
      </c>
      <c r="AN170" s="4">
        <f t="shared" si="89"/>
        <v>2.3246589714281723E-9</v>
      </c>
      <c r="AO170" s="4">
        <f t="shared" si="89"/>
        <v>4.436046421660165E-11</v>
      </c>
      <c r="AP170" s="4">
        <f t="shared" si="89"/>
        <v>7.5245472748513752E-13</v>
      </c>
      <c r="AQ170" s="4">
        <f t="shared" si="89"/>
        <v>1.1487014285640153E-14</v>
      </c>
      <c r="AR170" s="4">
        <f t="shared" si="89"/>
        <v>1.594194277450156E-16</v>
      </c>
      <c r="AS170" s="4">
        <f t="shared" si="89"/>
        <v>2.02808780394276E-18</v>
      </c>
      <c r="AT170" s="4">
        <f t="shared" si="89"/>
        <v>2.3816072211819318E-20</v>
      </c>
      <c r="AU170" s="4">
        <f t="shared" si="89"/>
        <v>2.5969813087665691E-22</v>
      </c>
      <c r="AV170" s="4">
        <f t="shared" si="89"/>
        <v>2.6430432492148475E-24</v>
      </c>
      <c r="AW170" s="4">
        <f t="shared" si="89"/>
        <v>2.5218019472101374E-26</v>
      </c>
      <c r="AX170" s="4">
        <f t="shared" si="87"/>
        <v>2.2645855236945454E-28</v>
      </c>
      <c r="AY170" s="4">
        <f t="shared" si="87"/>
        <v>1.9206263278313635E-30</v>
      </c>
      <c r="AZ170" s="4">
        <f t="shared" si="87"/>
        <v>1.5431776219188134E-32</v>
      </c>
      <c r="BA170" s="4">
        <f t="shared" si="87"/>
        <v>1.1779111828233389E-34</v>
      </c>
    </row>
    <row r="171" spans="1:53">
      <c r="A171" s="1">
        <f t="shared" si="83"/>
        <v>41955</v>
      </c>
      <c r="B171">
        <f t="shared" si="75"/>
        <v>4</v>
      </c>
      <c r="C171">
        <f t="shared" si="68"/>
        <v>5.7069967380518741E-9</v>
      </c>
      <c r="D171" s="3">
        <f t="shared" si="82"/>
        <v>11311072</v>
      </c>
      <c r="E171" s="2">
        <v>22622144</v>
      </c>
      <c r="F171">
        <v>40</v>
      </c>
      <c r="G171" s="3">
        <f t="shared" si="70"/>
        <v>12566880</v>
      </c>
      <c r="H171" s="3">
        <f t="shared" si="71"/>
        <v>11712260.800000001</v>
      </c>
      <c r="I171" s="7">
        <f t="shared" si="72"/>
        <v>-1.7757965406063383</v>
      </c>
      <c r="J171" s="7">
        <f t="shared" si="73"/>
        <v>-1.7755203903906029</v>
      </c>
      <c r="K171" s="4">
        <f t="shared" si="84"/>
        <v>0.93079227828450484</v>
      </c>
      <c r="L171" s="4">
        <f t="shared" si="88"/>
        <v>0.96456903061884769</v>
      </c>
      <c r="M171" s="4">
        <f t="shared" si="88"/>
        <v>3.4589029645943133E-2</v>
      </c>
      <c r="N171" s="4">
        <f t="shared" si="88"/>
        <v>8.2689839618676608E-4</v>
      </c>
      <c r="O171" s="4">
        <f t="shared" si="88"/>
        <v>1.4826107660554173E-5</v>
      </c>
      <c r="P171" s="4">
        <f t="shared" si="88"/>
        <v>2.1266308110840829E-7</v>
      </c>
      <c r="Q171" s="4">
        <f t="shared" si="88"/>
        <v>2.542001329859814E-9</v>
      </c>
      <c r="R171" s="4">
        <f t="shared" si="88"/>
        <v>2.6044295900778435E-11</v>
      </c>
      <c r="S171" s="4">
        <f t="shared" si="88"/>
        <v>2.3348419457766845E-13</v>
      </c>
      <c r="T171" s="4">
        <f t="shared" si="88"/>
        <v>1.860586201542059E-15</v>
      </c>
      <c r="U171" s="4">
        <f t="shared" si="88"/>
        <v>1.334395533601551E-17</v>
      </c>
      <c r="V171" s="4">
        <f t="shared" si="88"/>
        <v>8.7001480644261722E-20</v>
      </c>
      <c r="W171" s="4">
        <f t="shared" si="88"/>
        <v>5.1997218500251735E-22</v>
      </c>
      <c r="X171" s="4">
        <f t="shared" si="88"/>
        <v>2.868609552490623E-24</v>
      </c>
      <c r="Y171" s="4">
        <f t="shared" si="88"/>
        <v>1.469528625256681E-26</v>
      </c>
      <c r="Z171" s="4">
        <f t="shared" si="88"/>
        <v>7.0262144701770978E-29</v>
      </c>
      <c r="AA171" s="4">
        <f t="shared" si="88"/>
        <v>3.1494592681825164E-31</v>
      </c>
      <c r="AB171" s="4">
        <f t="shared" si="85"/>
        <v>1.3286837285927827E-33</v>
      </c>
      <c r="AC171" s="4">
        <f t="shared" si="85"/>
        <v>5.2939961217553917E-36</v>
      </c>
      <c r="AD171" s="4">
        <f t="shared" si="85"/>
        <v>1.9983174953705515E-38</v>
      </c>
      <c r="AE171" s="4">
        <f t="shared" si="85"/>
        <v>7.1658701339527806E-41</v>
      </c>
      <c r="AF171" s="6"/>
      <c r="AG171" s="4">
        <f t="shared" si="86"/>
        <v>0.9353431330421329</v>
      </c>
      <c r="AH171" s="4">
        <f t="shared" si="89"/>
        <v>0.96695137931917197</v>
      </c>
      <c r="AI171" s="4">
        <f t="shared" si="89"/>
        <v>3.2316397096560139E-2</v>
      </c>
      <c r="AJ171" s="4">
        <f t="shared" si="89"/>
        <v>7.2002891732479376E-4</v>
      </c>
      <c r="AK171" s="4">
        <f t="shared" si="89"/>
        <v>1.2032009539227621E-5</v>
      </c>
      <c r="AL171" s="4">
        <f t="shared" si="89"/>
        <v>1.6084825229458887E-7</v>
      </c>
      <c r="AM171" s="4">
        <f t="shared" si="89"/>
        <v>1.7918978242226629E-9</v>
      </c>
      <c r="AN171" s="4">
        <f t="shared" si="89"/>
        <v>1.7110524054283438E-11</v>
      </c>
      <c r="AO171" s="4">
        <f t="shared" si="89"/>
        <v>1.42962257055326E-13</v>
      </c>
      <c r="AP171" s="4">
        <f t="shared" si="89"/>
        <v>1.061761372772547E-15</v>
      </c>
      <c r="AQ171" s="4">
        <f t="shared" si="89"/>
        <v>7.0970018640686448E-18</v>
      </c>
      <c r="AR171" s="4">
        <f t="shared" si="89"/>
        <v>4.3125107914412942E-20</v>
      </c>
      <c r="AS171" s="4">
        <f t="shared" si="89"/>
        <v>2.4021320204503172E-22</v>
      </c>
      <c r="AT171" s="4">
        <f t="shared" si="89"/>
        <v>1.2350979664077719E-24</v>
      </c>
      <c r="AU171" s="4">
        <f t="shared" si="89"/>
        <v>5.8968654761980735E-27</v>
      </c>
      <c r="AV171" s="4">
        <f t="shared" si="89"/>
        <v>2.6277120568389184E-29</v>
      </c>
      <c r="AW171" s="4">
        <f t="shared" si="89"/>
        <v>1.0977553602393415E-31</v>
      </c>
      <c r="AX171" s="4">
        <f t="shared" si="87"/>
        <v>4.3162280546401674E-34</v>
      </c>
      <c r="AY171" s="4">
        <f t="shared" si="87"/>
        <v>1.602800906107085E-36</v>
      </c>
      <c r="AZ171" s="4">
        <f t="shared" si="87"/>
        <v>5.6386305808055328E-39</v>
      </c>
      <c r="BA171" s="4">
        <f t="shared" si="87"/>
        <v>1.8844788764150276E-41</v>
      </c>
    </row>
    <row r="172" spans="1:53">
      <c r="A172" s="1">
        <f t="shared" si="83"/>
        <v>41958</v>
      </c>
      <c r="B172">
        <f t="shared" si="75"/>
        <v>3</v>
      </c>
      <c r="C172">
        <f t="shared" si="68"/>
        <v>5.7069967380518741E-9</v>
      </c>
      <c r="D172" s="3">
        <f t="shared" si="82"/>
        <v>12614886</v>
      </c>
      <c r="E172" s="2">
        <v>25229772</v>
      </c>
      <c r="F172">
        <v>50</v>
      </c>
      <c r="G172" s="3">
        <f t="shared" si="70"/>
        <v>11283150</v>
      </c>
      <c r="H172" s="3">
        <f t="shared" si="71"/>
        <v>12156357.5</v>
      </c>
      <c r="I172" s="7">
        <f t="shared" si="72"/>
        <v>-1.7192270923995994</v>
      </c>
      <c r="J172" s="7">
        <f t="shared" si="73"/>
        <v>-1.7195798870161125</v>
      </c>
      <c r="K172" s="4">
        <f t="shared" si="84"/>
        <v>0.93763652935508079</v>
      </c>
      <c r="L172" s="4">
        <f t="shared" si="88"/>
        <v>0.96814906580690685</v>
      </c>
      <c r="M172" s="4">
        <f t="shared" si="88"/>
        <v>3.1170960523653646E-2</v>
      </c>
      <c r="N172" s="4">
        <f t="shared" si="88"/>
        <v>6.6906273573626033E-4</v>
      </c>
      <c r="O172" s="4">
        <f t="shared" si="88"/>
        <v>1.0770719697683907E-5</v>
      </c>
      <c r="P172" s="4">
        <f t="shared" si="88"/>
        <v>1.3871152742871197E-7</v>
      </c>
      <c r="Q172" s="4">
        <f t="shared" si="88"/>
        <v>1.4886722735642617E-9</v>
      </c>
      <c r="R172" s="4">
        <f t="shared" si="88"/>
        <v>1.369426782586175E-11</v>
      </c>
      <c r="S172" s="4">
        <f t="shared" si="88"/>
        <v>1.1022663499985657E-13</v>
      </c>
      <c r="T172" s="4">
        <f t="shared" si="88"/>
        <v>7.8864530220944652E-16</v>
      </c>
      <c r="U172" s="4">
        <f t="shared" si="88"/>
        <v>5.078311805647498E-18</v>
      </c>
      <c r="V172" s="4">
        <f t="shared" si="88"/>
        <v>2.9727903414631721E-20</v>
      </c>
      <c r="W172" s="4">
        <f t="shared" si="88"/>
        <v>1.5952200531392598E-22</v>
      </c>
      <c r="X172" s="4">
        <f t="shared" si="88"/>
        <v>7.9015951607521128E-25</v>
      </c>
      <c r="Y172" s="4">
        <f t="shared" si="88"/>
        <v>3.6343288974223483E-27</v>
      </c>
      <c r="Z172" s="4">
        <f t="shared" si="88"/>
        <v>1.5601645940612794E-29</v>
      </c>
      <c r="AA172" s="4">
        <f t="shared" si="88"/>
        <v>6.2789618804138486E-32</v>
      </c>
      <c r="AB172" s="4">
        <f t="shared" si="85"/>
        <v>2.3783529115914718E-34</v>
      </c>
      <c r="AC172" s="4">
        <f t="shared" si="85"/>
        <v>8.5082673284515579E-37</v>
      </c>
      <c r="AD172" s="4">
        <f t="shared" si="85"/>
        <v>2.8835323076067034E-39</v>
      </c>
      <c r="AE172" s="4">
        <f t="shared" si="85"/>
        <v>9.2839348313297677E-42</v>
      </c>
      <c r="AF172" s="6"/>
      <c r="AG172" s="4">
        <f t="shared" si="86"/>
        <v>0.93297554470293154</v>
      </c>
      <c r="AH172" s="4">
        <f t="shared" si="89"/>
        <v>0.96571291474692955</v>
      </c>
      <c r="AI172" s="4">
        <f t="shared" si="89"/>
        <v>3.3498786927789841E-2</v>
      </c>
      <c r="AJ172" s="4">
        <f t="shared" si="89"/>
        <v>7.7467372631216907E-4</v>
      </c>
      <c r="AK172" s="4">
        <f t="shared" si="89"/>
        <v>1.3435993984616881E-5</v>
      </c>
      <c r="AL172" s="4">
        <f t="shared" si="89"/>
        <v>1.8642782205997162E-7</v>
      </c>
      <c r="AM172" s="4">
        <f t="shared" si="89"/>
        <v>2.1556108923283639E-9</v>
      </c>
      <c r="AN172" s="4">
        <f t="shared" si="89"/>
        <v>2.1364030412288163E-11</v>
      </c>
      <c r="AO172" s="4">
        <f t="shared" si="89"/>
        <v>1.8526953987551044E-13</v>
      </c>
      <c r="AP172" s="4">
        <f t="shared" si="89"/>
        <v>1.4281449882365222E-15</v>
      </c>
      <c r="AQ172" s="4">
        <f t="shared" si="89"/>
        <v>9.9079327714291939E-18</v>
      </c>
      <c r="AR172" s="4">
        <f t="shared" si="89"/>
        <v>6.2488641200725642E-20</v>
      </c>
      <c r="AS172" s="4">
        <f t="shared" si="89"/>
        <v>3.6126884830366463E-22</v>
      </c>
      <c r="AT172" s="4">
        <f t="shared" si="89"/>
        <v>1.9279590536836512E-24</v>
      </c>
      <c r="AU172" s="4">
        <f t="shared" si="89"/>
        <v>9.5538931180148451E-27</v>
      </c>
      <c r="AV172" s="4">
        <f t="shared" si="89"/>
        <v>4.4187526506665448E-29</v>
      </c>
      <c r="AW172" s="4">
        <f t="shared" si="89"/>
        <v>1.9159767980573049E-31</v>
      </c>
      <c r="AX172" s="4">
        <f t="shared" si="87"/>
        <v>7.8190110173458167E-34</v>
      </c>
      <c r="AY172" s="4">
        <f t="shared" si="87"/>
        <v>3.0136289909274746E-36</v>
      </c>
      <c r="AZ172" s="4">
        <f t="shared" si="87"/>
        <v>1.1003899456611327E-38</v>
      </c>
      <c r="BA172" s="4">
        <f t="shared" si="87"/>
        <v>3.8170426410244804E-41</v>
      </c>
    </row>
    <row r="173" spans="1:53">
      <c r="A173" s="1">
        <f t="shared" si="83"/>
        <v>41962</v>
      </c>
      <c r="B173">
        <f t="shared" si="75"/>
        <v>4</v>
      </c>
      <c r="C173">
        <f t="shared" si="68"/>
        <v>5.7069967380518741E-9</v>
      </c>
      <c r="D173" s="3">
        <f t="shared" si="82"/>
        <v>11311525</v>
      </c>
      <c r="E173" s="2">
        <v>22623050</v>
      </c>
      <c r="F173">
        <v>60</v>
      </c>
      <c r="G173" s="3">
        <f t="shared" si="70"/>
        <v>10229240</v>
      </c>
      <c r="H173" s="3">
        <f t="shared" si="71"/>
        <v>12623456.800000001</v>
      </c>
      <c r="I173" s="7">
        <f t="shared" si="72"/>
        <v>-1.6625612182744247</v>
      </c>
      <c r="J173" s="7">
        <f t="shared" si="73"/>
        <v>-1.6637222243011942</v>
      </c>
      <c r="K173" s="4">
        <f t="shared" si="84"/>
        <v>0.9432930892651874</v>
      </c>
      <c r="L173" s="4">
        <f t="shared" si="88"/>
        <v>0.97109486847167426</v>
      </c>
      <c r="M173" s="4">
        <f t="shared" si="88"/>
        <v>2.8345401704260819E-2</v>
      </c>
      <c r="N173" s="4">
        <f t="shared" si="88"/>
        <v>5.5158477667227037E-4</v>
      </c>
      <c r="O173" s="4">
        <f t="shared" si="88"/>
        <v>8.0501347084835621E-6</v>
      </c>
      <c r="P173" s="4">
        <f t="shared" si="88"/>
        <v>9.3990501885074773E-8</v>
      </c>
      <c r="Q173" s="4">
        <f t="shared" si="88"/>
        <v>9.1449956024486459E-10</v>
      </c>
      <c r="R173" s="4">
        <f t="shared" si="88"/>
        <v>7.6266918813973902E-12</v>
      </c>
      <c r="S173" s="4">
        <f t="shared" si="88"/>
        <v>5.5654067709902619E-14</v>
      </c>
      <c r="T173" s="4">
        <f t="shared" si="88"/>
        <v>3.6099821789977728E-16</v>
      </c>
      <c r="U173" s="4">
        <f t="shared" si="88"/>
        <v>2.1074421934359978E-18</v>
      </c>
      <c r="V173" s="4">
        <f t="shared" si="88"/>
        <v>1.1184422285150869E-20</v>
      </c>
      <c r="W173" s="4">
        <f t="shared" si="88"/>
        <v>5.4410515194963008E-23</v>
      </c>
      <c r="X173" s="4">
        <f t="shared" si="88"/>
        <v>2.4433741300473893E-25</v>
      </c>
      <c r="Y173" s="4">
        <f t="shared" si="88"/>
        <v>1.0188549945161787E-27</v>
      </c>
      <c r="Z173" s="4">
        <f t="shared" si="88"/>
        <v>3.9652586419914971E-30</v>
      </c>
      <c r="AA173" s="4">
        <f t="shared" si="88"/>
        <v>1.4467779988402288E-32</v>
      </c>
      <c r="AB173" s="4">
        <f t="shared" si="85"/>
        <v>4.9682482719184212E-35</v>
      </c>
      <c r="AC173" s="4">
        <f t="shared" si="85"/>
        <v>1.6113172568013923E-37</v>
      </c>
      <c r="AD173" s="4">
        <f t="shared" si="85"/>
        <v>4.9508262862666355E-40</v>
      </c>
      <c r="AE173" s="4">
        <f t="shared" si="85"/>
        <v>1.4450999327615731E-42</v>
      </c>
      <c r="AF173" s="6"/>
      <c r="AG173" s="4">
        <f t="shared" si="86"/>
        <v>0.93049179347219468</v>
      </c>
      <c r="AH173" s="4">
        <f t="shared" si="89"/>
        <v>0.96441145855050237</v>
      </c>
      <c r="AI173" s="4">
        <f t="shared" si="89"/>
        <v>3.4739073306928867E-2</v>
      </c>
      <c r="AJ173" s="4">
        <f t="shared" si="89"/>
        <v>8.3422423622514356E-4</v>
      </c>
      <c r="AK173" s="4">
        <f t="shared" si="89"/>
        <v>1.5024796754653809E-5</v>
      </c>
      <c r="AL173" s="4">
        <f t="shared" si="89"/>
        <v>2.1648328095304617E-7</v>
      </c>
      <c r="AM173" s="4">
        <f t="shared" si="89"/>
        <v>2.5993145412069166E-9</v>
      </c>
      <c r="AN173" s="4">
        <f t="shared" si="89"/>
        <v>2.6751398283466072E-11</v>
      </c>
      <c r="AO173" s="4">
        <f t="shared" si="89"/>
        <v>2.4090297146573403E-13</v>
      </c>
      <c r="AP173" s="4">
        <f t="shared" si="89"/>
        <v>1.9283473691517205E-15</v>
      </c>
      <c r="AQ173" s="4">
        <f t="shared" si="89"/>
        <v>1.3892194575373137E-17</v>
      </c>
      <c r="AR173" s="4">
        <f t="shared" si="89"/>
        <v>9.0983727554354583E-20</v>
      </c>
      <c r="AS173" s="4">
        <f t="shared" si="89"/>
        <v>5.4622050394951431E-22</v>
      </c>
      <c r="AT173" s="4">
        <f t="shared" si="89"/>
        <v>3.0269840382321585E-24</v>
      </c>
      <c r="AU173" s="4">
        <f t="shared" si="89"/>
        <v>1.5576416285448218E-26</v>
      </c>
      <c r="AV173" s="4">
        <f t="shared" si="89"/>
        <v>7.4810352663051159E-29</v>
      </c>
      <c r="AW173" s="4">
        <f t="shared" si="89"/>
        <v>3.3684266969251944E-31</v>
      </c>
      <c r="AX173" s="4">
        <f t="shared" si="87"/>
        <v>1.4274586160975852E-33</v>
      </c>
      <c r="AY173" s="4">
        <f t="shared" si="87"/>
        <v>5.7131593015652286E-36</v>
      </c>
      <c r="AZ173" s="4">
        <f t="shared" si="87"/>
        <v>2.1662471830532614E-38</v>
      </c>
      <c r="BA173" s="4">
        <f t="shared" si="87"/>
        <v>7.8030296841332048E-41</v>
      </c>
    </row>
    <row r="174" spans="1:53">
      <c r="A174" s="1">
        <f t="shared" si="83"/>
        <v>41965</v>
      </c>
      <c r="B174">
        <f t="shared" si="75"/>
        <v>3</v>
      </c>
      <c r="C174">
        <f t="shared" si="68"/>
        <v>5.7069967380518741E-9</v>
      </c>
      <c r="D174" s="3">
        <f t="shared" si="82"/>
        <v>13115343</v>
      </c>
      <c r="E174" s="2">
        <v>26230686</v>
      </c>
      <c r="F174">
        <v>70</v>
      </c>
      <c r="G174" s="3">
        <f t="shared" si="70"/>
        <v>9405150</v>
      </c>
      <c r="H174" s="3">
        <f t="shared" si="71"/>
        <v>13121853.699999999</v>
      </c>
      <c r="I174" s="7">
        <f t="shared" si="72"/>
        <v>-1.605854698420029</v>
      </c>
      <c r="J174" s="7">
        <f t="shared" si="73"/>
        <v>-1.6079576184152089</v>
      </c>
      <c r="K174" s="4">
        <f t="shared" si="84"/>
        <v>0.94773991984302752</v>
      </c>
      <c r="L174" s="4">
        <f t="shared" si="88"/>
        <v>0.97340249622628994</v>
      </c>
      <c r="M174" s="4">
        <f t="shared" si="88"/>
        <v>2.6123764916670504E-2</v>
      </c>
      <c r="N174" s="4">
        <f t="shared" si="88"/>
        <v>4.673989937398441E-4</v>
      </c>
      <c r="O174" s="4">
        <f t="shared" si="88"/>
        <v>6.2719270217550127E-6</v>
      </c>
      <c r="P174" s="4">
        <f t="shared" si="88"/>
        <v>6.7329309494596596E-8</v>
      </c>
      <c r="Q174" s="4">
        <f t="shared" si="88"/>
        <v>6.0231826402791355E-10</v>
      </c>
      <c r="R174" s="4">
        <f t="shared" si="88"/>
        <v>4.6185012822782242E-12</v>
      </c>
      <c r="S174" s="4">
        <f t="shared" si="88"/>
        <v>3.0987326738724286E-14</v>
      </c>
      <c r="T174" s="4">
        <f t="shared" si="88"/>
        <v>1.8480536965574552E-16</v>
      </c>
      <c r="U174" s="4">
        <f t="shared" si="88"/>
        <v>9.9194484181309929E-19</v>
      </c>
      <c r="V174" s="4">
        <f t="shared" si="88"/>
        <v>4.8402492869990806E-21</v>
      </c>
      <c r="W174" s="4">
        <f t="shared" si="88"/>
        <v>2.1650071195106798E-23</v>
      </c>
      <c r="X174" s="4">
        <f t="shared" si="88"/>
        <v>8.9389966722139955E-26</v>
      </c>
      <c r="Y174" s="4">
        <f t="shared" si="88"/>
        <v>3.4271529962959134E-28</v>
      </c>
      <c r="Z174" s="4">
        <f t="shared" si="88"/>
        <v>1.2263514261270533E-30</v>
      </c>
      <c r="AA174" s="4">
        <f t="shared" si="88"/>
        <v>4.1140315538964552E-33</v>
      </c>
      <c r="AB174" s="4">
        <f t="shared" si="85"/>
        <v>1.2989466413310666E-35</v>
      </c>
      <c r="AC174" s="4">
        <f t="shared" si="85"/>
        <v>3.8733913145631649E-38</v>
      </c>
      <c r="AD174" s="4">
        <f t="shared" si="85"/>
        <v>1.094234227774364E-40</v>
      </c>
      <c r="AE174" s="4">
        <f t="shared" si="85"/>
        <v>2.9366539671630704E-43</v>
      </c>
      <c r="AF174" s="6"/>
      <c r="AG174" s="4">
        <f t="shared" si="86"/>
        <v>0.92784890950772603</v>
      </c>
      <c r="AH174" s="4">
        <f t="shared" si="89"/>
        <v>0.96302410356523294</v>
      </c>
      <c r="AI174" s="4">
        <f t="shared" si="89"/>
        <v>3.6058688219215096E-2</v>
      </c>
      <c r="AJ174" s="4">
        <f t="shared" si="89"/>
        <v>9.0010131777465148E-4</v>
      </c>
      <c r="AK174" s="4">
        <f t="shared" si="89"/>
        <v>1.6851326834005591E-5</v>
      </c>
      <c r="AL174" s="4">
        <f t="shared" si="89"/>
        <v>2.5238687140487474E-7</v>
      </c>
      <c r="AM174" s="4">
        <f t="shared" si="89"/>
        <v>3.1500550189399551E-9</v>
      </c>
      <c r="AN174" s="4">
        <f t="shared" si="89"/>
        <v>3.3699440899396211E-11</v>
      </c>
      <c r="AO174" s="4">
        <f t="shared" si="89"/>
        <v>3.1545344307079884E-13</v>
      </c>
      <c r="AP174" s="4">
        <f t="shared" si="89"/>
        <v>2.6247944115074684E-15</v>
      </c>
      <c r="AQ174" s="4">
        <f t="shared" si="89"/>
        <v>1.9656119773216459E-17</v>
      </c>
      <c r="AR174" s="4">
        <f t="shared" si="89"/>
        <v>1.3381585357379887E-19</v>
      </c>
      <c r="AS174" s="4">
        <f t="shared" si="89"/>
        <v>8.3508129022921436E-22</v>
      </c>
      <c r="AT174" s="4">
        <f t="shared" si="89"/>
        <v>4.8104731955022479E-24</v>
      </c>
      <c r="AU174" s="4">
        <f t="shared" si="89"/>
        <v>2.5731323690487481E-26</v>
      </c>
      <c r="AV174" s="4">
        <f t="shared" si="89"/>
        <v>1.284615626637445E-28</v>
      </c>
      <c r="AW174" s="4">
        <f t="shared" si="89"/>
        <v>6.0125059135918134E-31</v>
      </c>
      <c r="AX174" s="4">
        <f t="shared" si="87"/>
        <v>2.6485541745055053E-33</v>
      </c>
      <c r="AY174" s="4">
        <f t="shared" si="87"/>
        <v>1.1018908780917018E-35</v>
      </c>
      <c r="AZ174" s="4">
        <f t="shared" si="87"/>
        <v>4.3429735670446412E-38</v>
      </c>
      <c r="BA174" s="4">
        <f t="shared" si="87"/>
        <v>1.6261453311366383E-40</v>
      </c>
    </row>
    <row r="175" spans="1:53">
      <c r="A175" s="1">
        <f t="shared" si="83"/>
        <v>41969</v>
      </c>
      <c r="B175">
        <f t="shared" si="75"/>
        <v>4</v>
      </c>
      <c r="C175">
        <f t="shared" si="68"/>
        <v>5.7069967380518741E-9</v>
      </c>
      <c r="D175" s="3">
        <f t="shared" si="82"/>
        <v>12798541</v>
      </c>
      <c r="E175" s="2">
        <v>25597082</v>
      </c>
      <c r="F175">
        <v>80</v>
      </c>
      <c r="G175" s="3">
        <f t="shared" si="70"/>
        <v>8810880</v>
      </c>
      <c r="H175" s="3">
        <f t="shared" si="71"/>
        <v>13659843.199999999</v>
      </c>
      <c r="I175" s="7">
        <f t="shared" si="72"/>
        <v>-1.549163400574215</v>
      </c>
      <c r="J175" s="7">
        <f t="shared" si="73"/>
        <v>-1.5522989483237362</v>
      </c>
      <c r="K175" s="4">
        <f t="shared" si="84"/>
        <v>0.95095963363979907</v>
      </c>
      <c r="L175" s="4">
        <f t="shared" si="88"/>
        <v>0.97506886602401566</v>
      </c>
      <c r="M175" s="4">
        <f t="shared" si="88"/>
        <v>2.4515014692477174E-2</v>
      </c>
      <c r="N175" s="4">
        <f t="shared" si="88"/>
        <v>4.1090149157938937E-4</v>
      </c>
      <c r="O175" s="4">
        <f t="shared" si="88"/>
        <v>5.1654063459922722E-6</v>
      </c>
      <c r="P175" s="4">
        <f t="shared" si="88"/>
        <v>5.1947087538523226E-8</v>
      </c>
      <c r="Q175" s="4">
        <f t="shared" si="88"/>
        <v>4.3534806633355604E-10</v>
      </c>
      <c r="R175" s="4">
        <f t="shared" si="88"/>
        <v>3.1272686936485461E-12</v>
      </c>
      <c r="S175" s="4">
        <f t="shared" si="88"/>
        <v>1.9656300297448595E-14</v>
      </c>
      <c r="T175" s="4">
        <f t="shared" si="88"/>
        <v>1.0982109960445597E-16</v>
      </c>
      <c r="U175" s="4">
        <f t="shared" si="88"/>
        <v>5.5222015996324288E-19</v>
      </c>
      <c r="V175" s="4">
        <f t="shared" si="88"/>
        <v>2.5243292091148791E-21</v>
      </c>
      <c r="W175" s="4">
        <f t="shared" si="88"/>
        <v>1.0577696880457382E-23</v>
      </c>
      <c r="X175" s="4">
        <f t="shared" si="88"/>
        <v>4.0914202178606053E-26</v>
      </c>
      <c r="Y175" s="4">
        <f t="shared" si="88"/>
        <v>1.4695092483558468E-28</v>
      </c>
      <c r="Z175" s="4">
        <f t="shared" si="88"/>
        <v>4.9261460964593548E-31</v>
      </c>
      <c r="AA175" s="4">
        <f t="shared" si="88"/>
        <v>1.5481515748758916E-33</v>
      </c>
      <c r="AB175" s="4">
        <f t="shared" si="85"/>
        <v>4.5792112819268488E-36</v>
      </c>
      <c r="AC175" s="4">
        <f t="shared" si="85"/>
        <v>1.2792170881689907E-38</v>
      </c>
      <c r="AD175" s="4">
        <f t="shared" si="85"/>
        <v>3.3854521294793069E-41</v>
      </c>
      <c r="AE175" s="4">
        <f t="shared" si="85"/>
        <v>8.5116284639053476E-44</v>
      </c>
      <c r="AF175" s="6"/>
      <c r="AG175" s="4">
        <f t="shared" si="86"/>
        <v>0.92500449717959687</v>
      </c>
      <c r="AH175" s="4">
        <f t="shared" si="89"/>
        <v>0.96152804861462116</v>
      </c>
      <c r="AI175" s="4">
        <f t="shared" si="89"/>
        <v>3.7478764400968687E-2</v>
      </c>
      <c r="AJ175" s="4">
        <f t="shared" si="89"/>
        <v>9.739065370763957E-4</v>
      </c>
      <c r="AK175" s="4">
        <f t="shared" si="89"/>
        <v>1.8980625869411213E-5</v>
      </c>
      <c r="AL175" s="4">
        <f t="shared" si="89"/>
        <v>2.9593322833797624E-7</v>
      </c>
      <c r="AM175" s="4">
        <f t="shared" si="89"/>
        <v>3.8449939175625056E-9</v>
      </c>
      <c r="AN175" s="4">
        <f t="shared" si="89"/>
        <v>4.2820404049041149E-11</v>
      </c>
      <c r="AO175" s="4">
        <f t="shared" si="89"/>
        <v>4.1726685256288589E-13</v>
      </c>
      <c r="AP175" s="4">
        <f t="shared" si="89"/>
        <v>3.6143021558307447E-15</v>
      </c>
      <c r="AQ175" s="4">
        <f t="shared" si="89"/>
        <v>2.8175881054002743E-17</v>
      </c>
      <c r="AR175" s="4">
        <f t="shared" si="89"/>
        <v>1.9968150289984033E-19</v>
      </c>
      <c r="AS175" s="4">
        <f t="shared" si="89"/>
        <v>1.2972078721465695E-21</v>
      </c>
      <c r="AT175" s="4">
        <f t="shared" si="89"/>
        <v>7.7789176922652142E-24</v>
      </c>
      <c r="AU175" s="4">
        <f t="shared" si="89"/>
        <v>4.3315572806229623E-26</v>
      </c>
      <c r="AV175" s="4">
        <f t="shared" si="89"/>
        <v>2.2511565217357256E-28</v>
      </c>
      <c r="AW175" s="4">
        <f t="shared" si="89"/>
        <v>1.0968280977064814E-30</v>
      </c>
      <c r="AX175" s="4">
        <f t="shared" si="87"/>
        <v>5.0297045148103369E-33</v>
      </c>
      <c r="AY175" s="4">
        <f t="shared" si="87"/>
        <v>2.1783254267593029E-35</v>
      </c>
      <c r="AZ175" s="4">
        <f t="shared" si="87"/>
        <v>8.9376207481930014E-38</v>
      </c>
      <c r="BA175" s="4">
        <f t="shared" si="87"/>
        <v>3.4837313524826993E-40</v>
      </c>
    </row>
    <row r="176" spans="1:53">
      <c r="A176" s="1">
        <f t="shared" si="83"/>
        <v>41972</v>
      </c>
      <c r="B176">
        <f t="shared" si="75"/>
        <v>3</v>
      </c>
      <c r="C176">
        <f t="shared" si="68"/>
        <v>5.7069967380518741E-9</v>
      </c>
      <c r="D176" s="3">
        <f t="shared" si="82"/>
        <v>12785563</v>
      </c>
      <c r="E176" s="2">
        <v>25571126</v>
      </c>
      <c r="F176">
        <v>90</v>
      </c>
      <c r="G176" s="3">
        <f t="shared" si="70"/>
        <v>8446430</v>
      </c>
      <c r="H176" s="3">
        <f t="shared" si="71"/>
        <v>14245720.300000001</v>
      </c>
      <c r="I176" s="7">
        <f t="shared" si="72"/>
        <v>-1.4925432372656657</v>
      </c>
      <c r="J176" s="7">
        <f t="shared" si="73"/>
        <v>-1.4967617486644227</v>
      </c>
      <c r="K176" s="4">
        <f t="shared" si="84"/>
        <v>0.9529396071894537</v>
      </c>
      <c r="L176" s="4">
        <f t="shared" si="88"/>
        <v>0.97609175443726415</v>
      </c>
      <c r="M176" s="4">
        <f t="shared" si="88"/>
        <v>2.3525638050484972E-2</v>
      </c>
      <c r="N176" s="4">
        <f t="shared" si="88"/>
        <v>3.7800789228474536E-4</v>
      </c>
      <c r="O176" s="4">
        <f t="shared" si="88"/>
        <v>4.5553477467554996E-6</v>
      </c>
      <c r="P176" s="4">
        <f t="shared" si="88"/>
        <v>4.3916946837581163E-8</v>
      </c>
      <c r="Q176" s="4">
        <f t="shared" si="88"/>
        <v>3.5282670288705151E-10</v>
      </c>
      <c r="R176" s="4">
        <f t="shared" si="88"/>
        <v>2.4296510929820903E-12</v>
      </c>
      <c r="S176" s="4">
        <f t="shared" si="88"/>
        <v>1.4639774216696886E-14</v>
      </c>
      <c r="T176" s="4">
        <f t="shared" si="88"/>
        <v>7.8410147717832808E-17</v>
      </c>
      <c r="U176" s="4">
        <f t="shared" si="88"/>
        <v>3.7796590313517965E-19</v>
      </c>
      <c r="V176" s="4">
        <f t="shared" si="88"/>
        <v>1.6563047139976793E-21</v>
      </c>
      <c r="W176" s="4">
        <f t="shared" si="88"/>
        <v>6.6533326901260335E-24</v>
      </c>
      <c r="X176" s="4">
        <f t="shared" si="88"/>
        <v>2.4670393968245666E-26</v>
      </c>
      <c r="Y176" s="4">
        <f t="shared" si="88"/>
        <v>8.4943117262587023E-29</v>
      </c>
      <c r="Z176" s="4">
        <f t="shared" si="88"/>
        <v>2.7297132629107735E-31</v>
      </c>
      <c r="AA176" s="4">
        <f t="shared" si="88"/>
        <v>8.2238861601428706E-34</v>
      </c>
      <c r="AB176" s="4">
        <f t="shared" si="85"/>
        <v>2.3318905360915677E-36</v>
      </c>
      <c r="AC176" s="4">
        <f t="shared" si="85"/>
        <v>6.2447577354288273E-39</v>
      </c>
      <c r="AD176" s="4">
        <f t="shared" si="85"/>
        <v>1.584316269895821E-41</v>
      </c>
      <c r="AE176" s="4">
        <f t="shared" si="85"/>
        <v>3.8184905798019763E-44</v>
      </c>
      <c r="AF176" s="6"/>
      <c r="AG176" s="4">
        <f t="shared" si="86"/>
        <v>0.92191681872027198</v>
      </c>
      <c r="AH176" s="4">
        <f t="shared" si="89"/>
        <v>0.95990061443265839</v>
      </c>
      <c r="AI176" s="4">
        <f t="shared" si="89"/>
        <v>3.90200906806831E-2</v>
      </c>
      <c r="AJ176" s="4">
        <f t="shared" si="89"/>
        <v>1.0574479253074791E-3</v>
      </c>
      <c r="AK176" s="4">
        <f t="shared" si="89"/>
        <v>2.1492698057666873E-5</v>
      </c>
      <c r="AL176" s="4">
        <f t="shared" si="89"/>
        <v>3.4947236743589441E-7</v>
      </c>
      <c r="AM176" s="4">
        <f t="shared" si="89"/>
        <v>4.7353651109937602E-9</v>
      </c>
      <c r="AN176" s="4">
        <f t="shared" si="89"/>
        <v>5.4998048281944216E-11</v>
      </c>
      <c r="AO176" s="4">
        <f t="shared" si="89"/>
        <v>5.589193024498204E-13</v>
      </c>
      <c r="AP176" s="4">
        <f t="shared" si="89"/>
        <v>5.0489187967104889E-15</v>
      </c>
      <c r="AQ176" s="4">
        <f t="shared" si="89"/>
        <v>4.1047824262214233E-17</v>
      </c>
      <c r="AR176" s="4">
        <f t="shared" si="89"/>
        <v>3.0338156205993166E-19</v>
      </c>
      <c r="AS176" s="4">
        <f t="shared" si="89"/>
        <v>2.0554155250705453E-21</v>
      </c>
      <c r="AT176" s="4">
        <f t="shared" si="89"/>
        <v>1.2854285607927957E-23</v>
      </c>
      <c r="AU176" s="4">
        <f t="shared" si="89"/>
        <v>7.4646860014029999E-26</v>
      </c>
      <c r="AV176" s="4">
        <f t="shared" si="89"/>
        <v>4.0458696729748963E-28</v>
      </c>
      <c r="AW176" s="4">
        <f t="shared" si="89"/>
        <v>2.0558123935030402E-30</v>
      </c>
      <c r="AX176" s="4">
        <f t="shared" si="87"/>
        <v>9.831643027043288E-33</v>
      </c>
      <c r="AY176" s="4">
        <f t="shared" si="87"/>
        <v>4.4406353210311924E-35</v>
      </c>
      <c r="AZ176" s="4">
        <f t="shared" si="87"/>
        <v>1.9001285793907288E-37</v>
      </c>
      <c r="BA176" s="4">
        <f t="shared" si="87"/>
        <v>7.7240387885266559E-40</v>
      </c>
    </row>
    <row r="177" spans="1:53">
      <c r="A177" s="1">
        <f t="shared" si="83"/>
        <v>41976</v>
      </c>
      <c r="B177">
        <f t="shared" si="75"/>
        <v>4</v>
      </c>
      <c r="C177">
        <f t="shared" si="68"/>
        <v>5.7069967380518741E-9</v>
      </c>
      <c r="D177" s="3">
        <f t="shared" si="82"/>
        <v>10594658</v>
      </c>
      <c r="E177" s="2">
        <v>21189316</v>
      </c>
      <c r="F177">
        <v>40</v>
      </c>
      <c r="G177" s="3">
        <f t="shared" si="70"/>
        <v>12566880</v>
      </c>
      <c r="H177" s="3">
        <f t="shared" si="71"/>
        <v>11712260.800000001</v>
      </c>
      <c r="I177" s="7">
        <f t="shared" si="72"/>
        <v>-1.7757965406063383</v>
      </c>
      <c r="J177" s="7">
        <f t="shared" si="73"/>
        <v>-1.7755203903906029</v>
      </c>
      <c r="K177" s="4">
        <f t="shared" si="84"/>
        <v>0.93079227828450484</v>
      </c>
      <c r="L177" s="4">
        <f t="shared" si="88"/>
        <v>0.96456903061884769</v>
      </c>
      <c r="M177" s="4">
        <f t="shared" si="88"/>
        <v>3.4589029645943133E-2</v>
      </c>
      <c r="N177" s="4">
        <f t="shared" si="88"/>
        <v>8.2689839618676608E-4</v>
      </c>
      <c r="O177" s="4">
        <f t="shared" si="88"/>
        <v>1.4826107660554173E-5</v>
      </c>
      <c r="P177" s="4">
        <f t="shared" si="88"/>
        <v>2.1266308110840829E-7</v>
      </c>
      <c r="Q177" s="4">
        <f t="shared" si="88"/>
        <v>2.542001329859814E-9</v>
      </c>
      <c r="R177" s="4">
        <f t="shared" si="88"/>
        <v>2.6044295900778435E-11</v>
      </c>
      <c r="S177" s="4">
        <f t="shared" si="88"/>
        <v>2.3348419457766845E-13</v>
      </c>
      <c r="T177" s="4">
        <f t="shared" si="88"/>
        <v>1.860586201542059E-15</v>
      </c>
      <c r="U177" s="4">
        <f t="shared" si="88"/>
        <v>1.334395533601551E-17</v>
      </c>
      <c r="V177" s="4">
        <f t="shared" si="88"/>
        <v>8.7001480644261722E-20</v>
      </c>
      <c r="W177" s="4">
        <f t="shared" si="88"/>
        <v>5.1997218500251735E-22</v>
      </c>
      <c r="X177" s="4">
        <f t="shared" si="88"/>
        <v>2.868609552490623E-24</v>
      </c>
      <c r="Y177" s="4">
        <f t="shared" si="88"/>
        <v>1.469528625256681E-26</v>
      </c>
      <c r="Z177" s="4">
        <f t="shared" si="88"/>
        <v>7.0262144701770978E-29</v>
      </c>
      <c r="AA177" s="4">
        <f t="shared" si="88"/>
        <v>3.1494592681825164E-31</v>
      </c>
      <c r="AB177" s="4">
        <f t="shared" si="85"/>
        <v>1.3286837285927827E-33</v>
      </c>
      <c r="AC177" s="4">
        <f t="shared" si="85"/>
        <v>5.2939961217553917E-36</v>
      </c>
      <c r="AD177" s="4">
        <f t="shared" si="85"/>
        <v>1.9983174953705515E-38</v>
      </c>
      <c r="AE177" s="4">
        <f t="shared" si="85"/>
        <v>7.1658701339527806E-41</v>
      </c>
      <c r="AF177" s="6"/>
      <c r="AG177" s="4">
        <f t="shared" si="86"/>
        <v>0.9353431330421329</v>
      </c>
      <c r="AH177" s="4">
        <f t="shared" si="89"/>
        <v>0.96695137931917197</v>
      </c>
      <c r="AI177" s="4">
        <f t="shared" si="89"/>
        <v>3.2316397096560139E-2</v>
      </c>
      <c r="AJ177" s="4">
        <f t="shared" si="89"/>
        <v>7.2002891732479376E-4</v>
      </c>
      <c r="AK177" s="4">
        <f t="shared" si="89"/>
        <v>1.2032009539227621E-5</v>
      </c>
      <c r="AL177" s="4">
        <f t="shared" si="89"/>
        <v>1.6084825229458887E-7</v>
      </c>
      <c r="AM177" s="4">
        <f t="shared" si="89"/>
        <v>1.7918978242226629E-9</v>
      </c>
      <c r="AN177" s="4">
        <f t="shared" si="89"/>
        <v>1.7110524054283438E-11</v>
      </c>
      <c r="AO177" s="4">
        <f t="shared" si="89"/>
        <v>1.42962257055326E-13</v>
      </c>
      <c r="AP177" s="4">
        <f t="shared" si="89"/>
        <v>1.061761372772547E-15</v>
      </c>
      <c r="AQ177" s="4">
        <f t="shared" si="89"/>
        <v>7.0970018640686448E-18</v>
      </c>
      <c r="AR177" s="4">
        <f t="shared" si="89"/>
        <v>4.3125107914412942E-20</v>
      </c>
      <c r="AS177" s="4">
        <f t="shared" si="89"/>
        <v>2.4021320204503172E-22</v>
      </c>
      <c r="AT177" s="4">
        <f t="shared" si="89"/>
        <v>1.2350979664077719E-24</v>
      </c>
      <c r="AU177" s="4">
        <f t="shared" si="89"/>
        <v>5.8968654761980735E-27</v>
      </c>
      <c r="AV177" s="4">
        <f t="shared" si="89"/>
        <v>2.6277120568389184E-29</v>
      </c>
      <c r="AW177" s="4">
        <f t="shared" si="89"/>
        <v>1.0977553602393415E-31</v>
      </c>
      <c r="AX177" s="4">
        <f t="shared" si="87"/>
        <v>4.3162280546401674E-34</v>
      </c>
      <c r="AY177" s="4">
        <f t="shared" si="87"/>
        <v>1.602800906107085E-36</v>
      </c>
      <c r="AZ177" s="4">
        <f t="shared" si="87"/>
        <v>5.6386305808055328E-39</v>
      </c>
      <c r="BA177" s="4">
        <f t="shared" si="87"/>
        <v>1.8844788764150276E-41</v>
      </c>
    </row>
    <row r="178" spans="1:53">
      <c r="A178" s="1">
        <f t="shared" si="83"/>
        <v>41979</v>
      </c>
      <c r="B178">
        <f t="shared" si="75"/>
        <v>3</v>
      </c>
      <c r="C178">
        <f t="shared" si="68"/>
        <v>5.7069967380518741E-9</v>
      </c>
      <c r="D178" s="3">
        <f t="shared" si="82"/>
        <v>11913125</v>
      </c>
      <c r="E178" s="2">
        <v>23826250</v>
      </c>
      <c r="F178">
        <v>50</v>
      </c>
      <c r="G178" s="3">
        <f t="shared" si="70"/>
        <v>11283150</v>
      </c>
      <c r="H178" s="3">
        <f t="shared" si="71"/>
        <v>12156357.5</v>
      </c>
      <c r="I178" s="7">
        <f t="shared" si="72"/>
        <v>-1.7192270923995994</v>
      </c>
      <c r="J178" s="7">
        <f t="shared" si="73"/>
        <v>-1.7195798870161125</v>
      </c>
      <c r="K178" s="4">
        <f t="shared" ref="K178:Z209" si="90">_xlfn.BINOM.DIST(K$4,$G178,$C178,FALSE)</f>
        <v>0.93763652935508079</v>
      </c>
      <c r="L178" s="4">
        <f t="shared" si="88"/>
        <v>0.96814906580690685</v>
      </c>
      <c r="M178" s="4">
        <f t="shared" si="88"/>
        <v>3.1170960523653646E-2</v>
      </c>
      <c r="N178" s="4">
        <f t="shared" si="88"/>
        <v>6.6906273573626033E-4</v>
      </c>
      <c r="O178" s="4">
        <f t="shared" si="88"/>
        <v>1.0770719697683907E-5</v>
      </c>
      <c r="P178" s="4">
        <f t="shared" si="88"/>
        <v>1.3871152742871197E-7</v>
      </c>
      <c r="Q178" s="4">
        <f t="shared" si="88"/>
        <v>1.4886722735642617E-9</v>
      </c>
      <c r="R178" s="4">
        <f t="shared" si="88"/>
        <v>1.369426782586175E-11</v>
      </c>
      <c r="S178" s="4">
        <f t="shared" si="88"/>
        <v>1.1022663499985657E-13</v>
      </c>
      <c r="T178" s="4">
        <f t="shared" si="88"/>
        <v>7.8864530220944652E-16</v>
      </c>
      <c r="U178" s="4">
        <f t="shared" si="88"/>
        <v>5.078311805647498E-18</v>
      </c>
      <c r="V178" s="4">
        <f t="shared" si="88"/>
        <v>2.9727903414631721E-20</v>
      </c>
      <c r="W178" s="4">
        <f t="shared" si="88"/>
        <v>1.5952200531392598E-22</v>
      </c>
      <c r="X178" s="4">
        <f t="shared" si="88"/>
        <v>7.9015951607521128E-25</v>
      </c>
      <c r="Y178" s="4">
        <f t="shared" si="88"/>
        <v>3.6343288974223483E-27</v>
      </c>
      <c r="Z178" s="4">
        <f t="shared" si="88"/>
        <v>1.5601645940612794E-29</v>
      </c>
      <c r="AA178" s="4">
        <f t="shared" ref="AA178:AE241" si="91">_xlfn.BINOM.DIST(AA$4,$G178,$C178,FALSE)/(1-$K178)</f>
        <v>6.2789618804138486E-32</v>
      </c>
      <c r="AB178" s="4">
        <f t="shared" si="91"/>
        <v>2.3783529115914718E-34</v>
      </c>
      <c r="AC178" s="4">
        <f t="shared" si="91"/>
        <v>8.5082673284515579E-37</v>
      </c>
      <c r="AD178" s="4">
        <f t="shared" si="91"/>
        <v>2.8835323076067034E-39</v>
      </c>
      <c r="AE178" s="4">
        <f t="shared" si="91"/>
        <v>9.2839348313297677E-42</v>
      </c>
      <c r="AF178" s="6"/>
      <c r="AG178" s="4">
        <f t="shared" ref="AG178:AV209" si="92">_xlfn.BINOM.DIST(AG$4,$H178,$C178,FALSE)</f>
        <v>0.93297554470293154</v>
      </c>
      <c r="AH178" s="4">
        <f t="shared" si="89"/>
        <v>0.96571291474692955</v>
      </c>
      <c r="AI178" s="4">
        <f t="shared" si="89"/>
        <v>3.3498786927789841E-2</v>
      </c>
      <c r="AJ178" s="4">
        <f t="shared" si="89"/>
        <v>7.7467372631216907E-4</v>
      </c>
      <c r="AK178" s="4">
        <f t="shared" si="89"/>
        <v>1.3435993984616881E-5</v>
      </c>
      <c r="AL178" s="4">
        <f t="shared" si="89"/>
        <v>1.8642782205997162E-7</v>
      </c>
      <c r="AM178" s="4">
        <f t="shared" si="89"/>
        <v>2.1556108923283639E-9</v>
      </c>
      <c r="AN178" s="4">
        <f t="shared" si="89"/>
        <v>2.1364030412288163E-11</v>
      </c>
      <c r="AO178" s="4">
        <f t="shared" si="89"/>
        <v>1.8526953987551044E-13</v>
      </c>
      <c r="AP178" s="4">
        <f t="shared" si="89"/>
        <v>1.4281449882365222E-15</v>
      </c>
      <c r="AQ178" s="4">
        <f t="shared" si="89"/>
        <v>9.9079327714291939E-18</v>
      </c>
      <c r="AR178" s="4">
        <f t="shared" si="89"/>
        <v>6.2488641200725642E-20</v>
      </c>
      <c r="AS178" s="4">
        <f t="shared" si="89"/>
        <v>3.6126884830366463E-22</v>
      </c>
      <c r="AT178" s="4">
        <f t="shared" si="89"/>
        <v>1.9279590536836512E-24</v>
      </c>
      <c r="AU178" s="4">
        <f t="shared" si="89"/>
        <v>9.5538931180148451E-27</v>
      </c>
      <c r="AV178" s="4">
        <f t="shared" si="89"/>
        <v>4.4187526506665448E-29</v>
      </c>
      <c r="AW178" s="4">
        <f t="shared" ref="AW178:BA241" si="93">_xlfn.BINOM.DIST(AW$4,$H178,$C178,FALSE)/(1-$AG178)</f>
        <v>1.9159767980573049E-31</v>
      </c>
      <c r="AX178" s="4">
        <f t="shared" si="93"/>
        <v>7.8190110173458167E-34</v>
      </c>
      <c r="AY178" s="4">
        <f t="shared" si="93"/>
        <v>3.0136289909274746E-36</v>
      </c>
      <c r="AZ178" s="4">
        <f t="shared" si="93"/>
        <v>1.1003899456611327E-38</v>
      </c>
      <c r="BA178" s="4">
        <f t="shared" si="93"/>
        <v>3.8170426410244804E-41</v>
      </c>
    </row>
    <row r="179" spans="1:53">
      <c r="A179" s="1">
        <f t="shared" si="83"/>
        <v>41983</v>
      </c>
      <c r="B179">
        <f t="shared" si="75"/>
        <v>4</v>
      </c>
      <c r="C179">
        <f t="shared" si="68"/>
        <v>5.7069967380518741E-9</v>
      </c>
      <c r="D179" s="3">
        <f t="shared" si="82"/>
        <v>10970186</v>
      </c>
      <c r="E179" s="2">
        <v>21940372</v>
      </c>
      <c r="F179">
        <v>60</v>
      </c>
      <c r="G179" s="3">
        <f t="shared" si="70"/>
        <v>10229240</v>
      </c>
      <c r="H179" s="3">
        <f t="shared" si="71"/>
        <v>12623456.800000001</v>
      </c>
      <c r="I179" s="7">
        <f t="shared" si="72"/>
        <v>-1.6625612182744247</v>
      </c>
      <c r="J179" s="7">
        <f t="shared" si="73"/>
        <v>-1.6637222243011942</v>
      </c>
      <c r="K179" s="4">
        <f t="shared" si="90"/>
        <v>0.9432930892651874</v>
      </c>
      <c r="L179" s="4">
        <f t="shared" ref="L179:AA210" si="94">_xlfn.BINOM.DIST(L$4,$G179,$C179,FALSE)/(1-$K179)</f>
        <v>0.97109486847167426</v>
      </c>
      <c r="M179" s="4">
        <f t="shared" si="94"/>
        <v>2.8345401704260819E-2</v>
      </c>
      <c r="N179" s="4">
        <f t="shared" si="94"/>
        <v>5.5158477667227037E-4</v>
      </c>
      <c r="O179" s="4">
        <f t="shared" si="94"/>
        <v>8.0501347084835621E-6</v>
      </c>
      <c r="P179" s="4">
        <f t="shared" si="94"/>
        <v>9.3990501885074773E-8</v>
      </c>
      <c r="Q179" s="4">
        <f t="shared" si="94"/>
        <v>9.1449956024486459E-10</v>
      </c>
      <c r="R179" s="4">
        <f t="shared" si="94"/>
        <v>7.6266918813973902E-12</v>
      </c>
      <c r="S179" s="4">
        <f t="shared" si="94"/>
        <v>5.5654067709902619E-14</v>
      </c>
      <c r="T179" s="4">
        <f t="shared" si="94"/>
        <v>3.6099821789977728E-16</v>
      </c>
      <c r="U179" s="4">
        <f t="shared" si="94"/>
        <v>2.1074421934359978E-18</v>
      </c>
      <c r="V179" s="4">
        <f t="shared" si="94"/>
        <v>1.1184422285150869E-20</v>
      </c>
      <c r="W179" s="4">
        <f t="shared" si="94"/>
        <v>5.4410515194963008E-23</v>
      </c>
      <c r="X179" s="4">
        <f t="shared" si="94"/>
        <v>2.4433741300473893E-25</v>
      </c>
      <c r="Y179" s="4">
        <f t="shared" si="94"/>
        <v>1.0188549945161787E-27</v>
      </c>
      <c r="Z179" s="4">
        <f t="shared" si="94"/>
        <v>3.9652586419914971E-30</v>
      </c>
      <c r="AA179" s="4">
        <f t="shared" si="94"/>
        <v>1.4467779988402288E-32</v>
      </c>
      <c r="AB179" s="4">
        <f t="shared" si="91"/>
        <v>4.9682482719184212E-35</v>
      </c>
      <c r="AC179" s="4">
        <f t="shared" si="91"/>
        <v>1.6113172568013923E-37</v>
      </c>
      <c r="AD179" s="4">
        <f t="shared" si="91"/>
        <v>4.9508262862666355E-40</v>
      </c>
      <c r="AE179" s="4">
        <f t="shared" si="91"/>
        <v>1.4450999327615731E-42</v>
      </c>
      <c r="AF179" s="6"/>
      <c r="AG179" s="4">
        <f t="shared" si="92"/>
        <v>0.93049179347219468</v>
      </c>
      <c r="AH179" s="4">
        <f t="shared" ref="AH179:AW210" si="95">_xlfn.BINOM.DIST(AH$4,$H179,$C179,FALSE)/(1-$AG179)</f>
        <v>0.96441145855050237</v>
      </c>
      <c r="AI179" s="4">
        <f t="shared" si="95"/>
        <v>3.4739073306928867E-2</v>
      </c>
      <c r="AJ179" s="4">
        <f t="shared" si="95"/>
        <v>8.3422423622514356E-4</v>
      </c>
      <c r="AK179" s="4">
        <f t="shared" si="95"/>
        <v>1.5024796754653809E-5</v>
      </c>
      <c r="AL179" s="4">
        <f t="shared" si="95"/>
        <v>2.1648328095304617E-7</v>
      </c>
      <c r="AM179" s="4">
        <f t="shared" si="95"/>
        <v>2.5993145412069166E-9</v>
      </c>
      <c r="AN179" s="4">
        <f t="shared" si="95"/>
        <v>2.6751398283466072E-11</v>
      </c>
      <c r="AO179" s="4">
        <f t="shared" si="95"/>
        <v>2.4090297146573403E-13</v>
      </c>
      <c r="AP179" s="4">
        <f t="shared" si="95"/>
        <v>1.9283473691517205E-15</v>
      </c>
      <c r="AQ179" s="4">
        <f t="shared" si="95"/>
        <v>1.3892194575373137E-17</v>
      </c>
      <c r="AR179" s="4">
        <f t="shared" si="95"/>
        <v>9.0983727554354583E-20</v>
      </c>
      <c r="AS179" s="4">
        <f t="shared" si="95"/>
        <v>5.4622050394951431E-22</v>
      </c>
      <c r="AT179" s="4">
        <f t="shared" si="95"/>
        <v>3.0269840382321585E-24</v>
      </c>
      <c r="AU179" s="4">
        <f t="shared" si="95"/>
        <v>1.5576416285448218E-26</v>
      </c>
      <c r="AV179" s="4">
        <f t="shared" si="95"/>
        <v>7.4810352663051159E-29</v>
      </c>
      <c r="AW179" s="4">
        <f t="shared" si="95"/>
        <v>3.3684266969251944E-31</v>
      </c>
      <c r="AX179" s="4">
        <f t="shared" si="93"/>
        <v>1.4274586160975852E-33</v>
      </c>
      <c r="AY179" s="4">
        <f t="shared" si="93"/>
        <v>5.7131593015652286E-36</v>
      </c>
      <c r="AZ179" s="4">
        <f t="shared" si="93"/>
        <v>2.1662471830532614E-38</v>
      </c>
      <c r="BA179" s="4">
        <f t="shared" si="93"/>
        <v>7.8030296841332048E-41</v>
      </c>
    </row>
    <row r="180" spans="1:53">
      <c r="A180" s="1">
        <f t="shared" si="83"/>
        <v>41986</v>
      </c>
      <c r="B180">
        <f t="shared" si="75"/>
        <v>3</v>
      </c>
      <c r="C180">
        <f t="shared" si="68"/>
        <v>5.7069967380518741E-9</v>
      </c>
      <c r="D180" s="3">
        <f t="shared" si="82"/>
        <v>12728976</v>
      </c>
      <c r="E180" s="2">
        <v>25457952</v>
      </c>
      <c r="F180">
        <v>70</v>
      </c>
      <c r="G180" s="3">
        <f t="shared" si="70"/>
        <v>9405150</v>
      </c>
      <c r="H180" s="3">
        <f t="shared" si="71"/>
        <v>13121853.699999999</v>
      </c>
      <c r="I180" s="7">
        <f t="shared" si="72"/>
        <v>-1.605854698420029</v>
      </c>
      <c r="J180" s="7">
        <f t="shared" si="73"/>
        <v>-1.6079576184152089</v>
      </c>
      <c r="K180" s="4">
        <f t="shared" si="90"/>
        <v>0.94773991984302752</v>
      </c>
      <c r="L180" s="4">
        <f t="shared" si="94"/>
        <v>0.97340249622628994</v>
      </c>
      <c r="M180" s="4">
        <f t="shared" si="94"/>
        <v>2.6123764916670504E-2</v>
      </c>
      <c r="N180" s="4">
        <f t="shared" si="94"/>
        <v>4.673989937398441E-4</v>
      </c>
      <c r="O180" s="4">
        <f t="shared" si="94"/>
        <v>6.2719270217550127E-6</v>
      </c>
      <c r="P180" s="4">
        <f t="shared" si="94"/>
        <v>6.7329309494596596E-8</v>
      </c>
      <c r="Q180" s="4">
        <f t="shared" si="94"/>
        <v>6.0231826402791355E-10</v>
      </c>
      <c r="R180" s="4">
        <f t="shared" si="94"/>
        <v>4.6185012822782242E-12</v>
      </c>
      <c r="S180" s="4">
        <f t="shared" si="94"/>
        <v>3.0987326738724286E-14</v>
      </c>
      <c r="T180" s="4">
        <f t="shared" si="94"/>
        <v>1.8480536965574552E-16</v>
      </c>
      <c r="U180" s="4">
        <f t="shared" si="94"/>
        <v>9.9194484181309929E-19</v>
      </c>
      <c r="V180" s="4">
        <f t="shared" si="94"/>
        <v>4.8402492869990806E-21</v>
      </c>
      <c r="W180" s="4">
        <f t="shared" si="94"/>
        <v>2.1650071195106798E-23</v>
      </c>
      <c r="X180" s="4">
        <f t="shared" si="94"/>
        <v>8.9389966722139955E-26</v>
      </c>
      <c r="Y180" s="4">
        <f t="shared" si="94"/>
        <v>3.4271529962959134E-28</v>
      </c>
      <c r="Z180" s="4">
        <f t="shared" si="94"/>
        <v>1.2263514261270533E-30</v>
      </c>
      <c r="AA180" s="4">
        <f t="shared" si="94"/>
        <v>4.1140315538964552E-33</v>
      </c>
      <c r="AB180" s="4">
        <f t="shared" si="91"/>
        <v>1.2989466413310666E-35</v>
      </c>
      <c r="AC180" s="4">
        <f t="shared" si="91"/>
        <v>3.8733913145631649E-38</v>
      </c>
      <c r="AD180" s="4">
        <f t="shared" si="91"/>
        <v>1.094234227774364E-40</v>
      </c>
      <c r="AE180" s="4">
        <f t="shared" si="91"/>
        <v>2.9366539671630704E-43</v>
      </c>
      <c r="AF180" s="6"/>
      <c r="AG180" s="4">
        <f t="shared" si="92"/>
        <v>0.92784890950772603</v>
      </c>
      <c r="AH180" s="4">
        <f t="shared" si="95"/>
        <v>0.96302410356523294</v>
      </c>
      <c r="AI180" s="4">
        <f t="shared" si="95"/>
        <v>3.6058688219215096E-2</v>
      </c>
      <c r="AJ180" s="4">
        <f t="shared" si="95"/>
        <v>9.0010131777465148E-4</v>
      </c>
      <c r="AK180" s="4">
        <f t="shared" si="95"/>
        <v>1.6851326834005591E-5</v>
      </c>
      <c r="AL180" s="4">
        <f t="shared" si="95"/>
        <v>2.5238687140487474E-7</v>
      </c>
      <c r="AM180" s="4">
        <f t="shared" si="95"/>
        <v>3.1500550189399551E-9</v>
      </c>
      <c r="AN180" s="4">
        <f t="shared" si="95"/>
        <v>3.3699440899396211E-11</v>
      </c>
      <c r="AO180" s="4">
        <f t="shared" si="95"/>
        <v>3.1545344307079884E-13</v>
      </c>
      <c r="AP180" s="4">
        <f t="shared" si="95"/>
        <v>2.6247944115074684E-15</v>
      </c>
      <c r="AQ180" s="4">
        <f t="shared" si="95"/>
        <v>1.9656119773216459E-17</v>
      </c>
      <c r="AR180" s="4">
        <f t="shared" si="95"/>
        <v>1.3381585357379887E-19</v>
      </c>
      <c r="AS180" s="4">
        <f t="shared" si="95"/>
        <v>8.3508129022921436E-22</v>
      </c>
      <c r="AT180" s="4">
        <f t="shared" si="95"/>
        <v>4.8104731955022479E-24</v>
      </c>
      <c r="AU180" s="4">
        <f t="shared" si="95"/>
        <v>2.5731323690487481E-26</v>
      </c>
      <c r="AV180" s="4">
        <f t="shared" si="95"/>
        <v>1.284615626637445E-28</v>
      </c>
      <c r="AW180" s="4">
        <f t="shared" si="95"/>
        <v>6.0125059135918134E-31</v>
      </c>
      <c r="AX180" s="4">
        <f t="shared" si="93"/>
        <v>2.6485541745055053E-33</v>
      </c>
      <c r="AY180" s="4">
        <f t="shared" si="93"/>
        <v>1.1018908780917018E-35</v>
      </c>
      <c r="AZ180" s="4">
        <f t="shared" si="93"/>
        <v>4.3429735670446412E-38</v>
      </c>
      <c r="BA180" s="4">
        <f t="shared" si="93"/>
        <v>1.6261453311366383E-40</v>
      </c>
    </row>
    <row r="181" spans="1:53">
      <c r="A181" s="1">
        <f t="shared" si="83"/>
        <v>41990</v>
      </c>
      <c r="B181">
        <f t="shared" si="75"/>
        <v>4</v>
      </c>
      <c r="C181">
        <f t="shared" si="68"/>
        <v>5.7069967380518741E-9</v>
      </c>
      <c r="D181" s="3">
        <f t="shared" si="82"/>
        <v>11662912</v>
      </c>
      <c r="E181" s="2">
        <v>23325824</v>
      </c>
      <c r="F181">
        <v>80</v>
      </c>
      <c r="G181" s="3">
        <f t="shared" si="70"/>
        <v>8810880</v>
      </c>
      <c r="H181" s="3">
        <f t="shared" si="71"/>
        <v>13659843.199999999</v>
      </c>
      <c r="I181" s="7">
        <f t="shared" si="72"/>
        <v>-1.549163400574215</v>
      </c>
      <c r="J181" s="7">
        <f t="shared" si="73"/>
        <v>-1.5522989483237362</v>
      </c>
      <c r="K181" s="4">
        <f t="shared" si="90"/>
        <v>0.95095963363979907</v>
      </c>
      <c r="L181" s="4">
        <f t="shared" si="94"/>
        <v>0.97506886602401566</v>
      </c>
      <c r="M181" s="4">
        <f t="shared" si="94"/>
        <v>2.4515014692477174E-2</v>
      </c>
      <c r="N181" s="4">
        <f t="shared" si="94"/>
        <v>4.1090149157938937E-4</v>
      </c>
      <c r="O181" s="4">
        <f t="shared" si="94"/>
        <v>5.1654063459922722E-6</v>
      </c>
      <c r="P181" s="4">
        <f t="shared" si="94"/>
        <v>5.1947087538523226E-8</v>
      </c>
      <c r="Q181" s="4">
        <f t="shared" si="94"/>
        <v>4.3534806633355604E-10</v>
      </c>
      <c r="R181" s="4">
        <f t="shared" si="94"/>
        <v>3.1272686936485461E-12</v>
      </c>
      <c r="S181" s="4">
        <f t="shared" si="94"/>
        <v>1.9656300297448595E-14</v>
      </c>
      <c r="T181" s="4">
        <f t="shared" si="94"/>
        <v>1.0982109960445597E-16</v>
      </c>
      <c r="U181" s="4">
        <f t="shared" si="94"/>
        <v>5.5222015996324288E-19</v>
      </c>
      <c r="V181" s="4">
        <f t="shared" si="94"/>
        <v>2.5243292091148791E-21</v>
      </c>
      <c r="W181" s="4">
        <f t="shared" si="94"/>
        <v>1.0577696880457382E-23</v>
      </c>
      <c r="X181" s="4">
        <f t="shared" si="94"/>
        <v>4.0914202178606053E-26</v>
      </c>
      <c r="Y181" s="4">
        <f t="shared" si="94"/>
        <v>1.4695092483558468E-28</v>
      </c>
      <c r="Z181" s="4">
        <f t="shared" si="94"/>
        <v>4.9261460964593548E-31</v>
      </c>
      <c r="AA181" s="4">
        <f t="shared" si="94"/>
        <v>1.5481515748758916E-33</v>
      </c>
      <c r="AB181" s="4">
        <f t="shared" si="91"/>
        <v>4.5792112819268488E-36</v>
      </c>
      <c r="AC181" s="4">
        <f t="shared" si="91"/>
        <v>1.2792170881689907E-38</v>
      </c>
      <c r="AD181" s="4">
        <f t="shared" si="91"/>
        <v>3.3854521294793069E-41</v>
      </c>
      <c r="AE181" s="4">
        <f t="shared" si="91"/>
        <v>8.5116284639053476E-44</v>
      </c>
      <c r="AF181" s="6"/>
      <c r="AG181" s="4">
        <f t="shared" si="92"/>
        <v>0.92500449717959687</v>
      </c>
      <c r="AH181" s="4">
        <f t="shared" si="95"/>
        <v>0.96152804861462116</v>
      </c>
      <c r="AI181" s="4">
        <f t="shared" si="95"/>
        <v>3.7478764400968687E-2</v>
      </c>
      <c r="AJ181" s="4">
        <f t="shared" si="95"/>
        <v>9.739065370763957E-4</v>
      </c>
      <c r="AK181" s="4">
        <f t="shared" si="95"/>
        <v>1.8980625869411213E-5</v>
      </c>
      <c r="AL181" s="4">
        <f t="shared" si="95"/>
        <v>2.9593322833797624E-7</v>
      </c>
      <c r="AM181" s="4">
        <f t="shared" si="95"/>
        <v>3.8449939175625056E-9</v>
      </c>
      <c r="AN181" s="4">
        <f t="shared" si="95"/>
        <v>4.2820404049041149E-11</v>
      </c>
      <c r="AO181" s="4">
        <f t="shared" si="95"/>
        <v>4.1726685256288589E-13</v>
      </c>
      <c r="AP181" s="4">
        <f t="shared" si="95"/>
        <v>3.6143021558307447E-15</v>
      </c>
      <c r="AQ181" s="4">
        <f t="shared" si="95"/>
        <v>2.8175881054002743E-17</v>
      </c>
      <c r="AR181" s="4">
        <f t="shared" si="95"/>
        <v>1.9968150289984033E-19</v>
      </c>
      <c r="AS181" s="4">
        <f t="shared" si="95"/>
        <v>1.2972078721465695E-21</v>
      </c>
      <c r="AT181" s="4">
        <f t="shared" si="95"/>
        <v>7.7789176922652142E-24</v>
      </c>
      <c r="AU181" s="4">
        <f t="shared" si="95"/>
        <v>4.3315572806229623E-26</v>
      </c>
      <c r="AV181" s="4">
        <f t="shared" si="95"/>
        <v>2.2511565217357256E-28</v>
      </c>
      <c r="AW181" s="4">
        <f t="shared" si="95"/>
        <v>1.0968280977064814E-30</v>
      </c>
      <c r="AX181" s="4">
        <f t="shared" si="93"/>
        <v>5.0297045148103369E-33</v>
      </c>
      <c r="AY181" s="4">
        <f t="shared" si="93"/>
        <v>2.1783254267593029E-35</v>
      </c>
      <c r="AZ181" s="4">
        <f t="shared" si="93"/>
        <v>8.9376207481930014E-38</v>
      </c>
      <c r="BA181" s="4">
        <f t="shared" si="93"/>
        <v>3.4837313524826993E-40</v>
      </c>
    </row>
    <row r="182" spans="1:53">
      <c r="A182" s="1">
        <f t="shared" si="83"/>
        <v>41993</v>
      </c>
      <c r="B182">
        <f t="shared" si="75"/>
        <v>3</v>
      </c>
      <c r="C182">
        <f t="shared" si="68"/>
        <v>5.7069967380518741E-9</v>
      </c>
      <c r="D182" s="3">
        <f t="shared" si="82"/>
        <v>13414715</v>
      </c>
      <c r="E182" s="2">
        <v>26829430</v>
      </c>
      <c r="F182">
        <v>90</v>
      </c>
      <c r="G182" s="3">
        <f t="shared" si="70"/>
        <v>8446430</v>
      </c>
      <c r="H182" s="3">
        <f t="shared" si="71"/>
        <v>14245720.300000001</v>
      </c>
      <c r="I182" s="7">
        <f t="shared" si="72"/>
        <v>-1.4925432372656657</v>
      </c>
      <c r="J182" s="7">
        <f t="shared" si="73"/>
        <v>-1.4967617486644227</v>
      </c>
      <c r="K182" s="4">
        <f t="shared" si="90"/>
        <v>0.9529396071894537</v>
      </c>
      <c r="L182" s="4">
        <f t="shared" si="94"/>
        <v>0.97609175443726415</v>
      </c>
      <c r="M182" s="4">
        <f t="shared" si="94"/>
        <v>2.3525638050484972E-2</v>
      </c>
      <c r="N182" s="4">
        <f t="shared" si="94"/>
        <v>3.7800789228474536E-4</v>
      </c>
      <c r="O182" s="4">
        <f t="shared" si="94"/>
        <v>4.5553477467554996E-6</v>
      </c>
      <c r="P182" s="4">
        <f t="shared" si="94"/>
        <v>4.3916946837581163E-8</v>
      </c>
      <c r="Q182" s="4">
        <f t="shared" si="94"/>
        <v>3.5282670288705151E-10</v>
      </c>
      <c r="R182" s="4">
        <f t="shared" si="94"/>
        <v>2.4296510929820903E-12</v>
      </c>
      <c r="S182" s="4">
        <f t="shared" si="94"/>
        <v>1.4639774216696886E-14</v>
      </c>
      <c r="T182" s="4">
        <f t="shared" si="94"/>
        <v>7.8410147717832808E-17</v>
      </c>
      <c r="U182" s="4">
        <f t="shared" si="94"/>
        <v>3.7796590313517965E-19</v>
      </c>
      <c r="V182" s="4">
        <f t="shared" si="94"/>
        <v>1.6563047139976793E-21</v>
      </c>
      <c r="W182" s="4">
        <f t="shared" si="94"/>
        <v>6.6533326901260335E-24</v>
      </c>
      <c r="X182" s="4">
        <f t="shared" si="94"/>
        <v>2.4670393968245666E-26</v>
      </c>
      <c r="Y182" s="4">
        <f t="shared" si="94"/>
        <v>8.4943117262587023E-29</v>
      </c>
      <c r="Z182" s="4">
        <f t="shared" si="94"/>
        <v>2.7297132629107735E-31</v>
      </c>
      <c r="AA182" s="4">
        <f t="shared" si="94"/>
        <v>8.2238861601428706E-34</v>
      </c>
      <c r="AB182" s="4">
        <f t="shared" si="91"/>
        <v>2.3318905360915677E-36</v>
      </c>
      <c r="AC182" s="4">
        <f t="shared" si="91"/>
        <v>6.2447577354288273E-39</v>
      </c>
      <c r="AD182" s="4">
        <f t="shared" si="91"/>
        <v>1.584316269895821E-41</v>
      </c>
      <c r="AE182" s="4">
        <f t="shared" si="91"/>
        <v>3.8184905798019763E-44</v>
      </c>
      <c r="AF182" s="6"/>
      <c r="AG182" s="4">
        <f t="shared" si="92"/>
        <v>0.92191681872027198</v>
      </c>
      <c r="AH182" s="4">
        <f t="shared" si="95"/>
        <v>0.95990061443265839</v>
      </c>
      <c r="AI182" s="4">
        <f t="shared" si="95"/>
        <v>3.90200906806831E-2</v>
      </c>
      <c r="AJ182" s="4">
        <f t="shared" si="95"/>
        <v>1.0574479253074791E-3</v>
      </c>
      <c r="AK182" s="4">
        <f t="shared" si="95"/>
        <v>2.1492698057666873E-5</v>
      </c>
      <c r="AL182" s="4">
        <f t="shared" si="95"/>
        <v>3.4947236743589441E-7</v>
      </c>
      <c r="AM182" s="4">
        <f t="shared" si="95"/>
        <v>4.7353651109937602E-9</v>
      </c>
      <c r="AN182" s="4">
        <f t="shared" si="95"/>
        <v>5.4998048281944216E-11</v>
      </c>
      <c r="AO182" s="4">
        <f t="shared" si="95"/>
        <v>5.589193024498204E-13</v>
      </c>
      <c r="AP182" s="4">
        <f t="shared" si="95"/>
        <v>5.0489187967104889E-15</v>
      </c>
      <c r="AQ182" s="4">
        <f t="shared" si="95"/>
        <v>4.1047824262214233E-17</v>
      </c>
      <c r="AR182" s="4">
        <f t="shared" si="95"/>
        <v>3.0338156205993166E-19</v>
      </c>
      <c r="AS182" s="4">
        <f t="shared" si="95"/>
        <v>2.0554155250705453E-21</v>
      </c>
      <c r="AT182" s="4">
        <f t="shared" si="95"/>
        <v>1.2854285607927957E-23</v>
      </c>
      <c r="AU182" s="4">
        <f t="shared" si="95"/>
        <v>7.4646860014029999E-26</v>
      </c>
      <c r="AV182" s="4">
        <f t="shared" si="95"/>
        <v>4.0458696729748963E-28</v>
      </c>
      <c r="AW182" s="4">
        <f t="shared" si="95"/>
        <v>2.0558123935030402E-30</v>
      </c>
      <c r="AX182" s="4">
        <f t="shared" si="93"/>
        <v>9.831643027043288E-33</v>
      </c>
      <c r="AY182" s="4">
        <f t="shared" si="93"/>
        <v>4.4406353210311924E-35</v>
      </c>
      <c r="AZ182" s="4">
        <f t="shared" si="93"/>
        <v>1.9001285793907288E-37</v>
      </c>
      <c r="BA182" s="4">
        <f t="shared" si="93"/>
        <v>7.7240387885266559E-40</v>
      </c>
    </row>
    <row r="183" spans="1:53">
      <c r="A183" s="1">
        <f t="shared" si="83"/>
        <v>41997</v>
      </c>
      <c r="B183">
        <f t="shared" si="75"/>
        <v>4</v>
      </c>
      <c r="C183">
        <f t="shared" si="68"/>
        <v>5.7069967380518741E-9</v>
      </c>
      <c r="D183" s="3">
        <f t="shared" si="82"/>
        <v>16940413</v>
      </c>
      <c r="E183" s="2">
        <v>33880826</v>
      </c>
      <c r="F183">
        <v>100</v>
      </c>
      <c r="G183" s="3">
        <f t="shared" si="70"/>
        <v>8311800</v>
      </c>
      <c r="H183" s="3">
        <f t="shared" si="71"/>
        <v>14887780</v>
      </c>
      <c r="I183" s="7">
        <f t="shared" si="72"/>
        <v>-1.4360501235116545</v>
      </c>
      <c r="J183" s="7">
        <f t="shared" si="73"/>
        <v>-1.4413642036441194</v>
      </c>
      <c r="K183" s="4">
        <f t="shared" si="90"/>
        <v>0.95367206346008881</v>
      </c>
      <c r="L183" s="4">
        <f t="shared" si="94"/>
        <v>0.97646979783133403</v>
      </c>
      <c r="M183" s="4">
        <f t="shared" si="94"/>
        <v>2.3159622631300794E-2</v>
      </c>
      <c r="N183" s="4">
        <f t="shared" si="94"/>
        <v>3.6619535465719731E-4</v>
      </c>
      <c r="O183" s="4">
        <f t="shared" si="94"/>
        <v>4.3426556568012136E-6</v>
      </c>
      <c r="P183" s="4">
        <f t="shared" si="94"/>
        <v>4.1199115488068031E-8</v>
      </c>
      <c r="Q183" s="4">
        <f t="shared" si="94"/>
        <v>3.2571599940407836E-10</v>
      </c>
      <c r="R183" s="4">
        <f t="shared" si="94"/>
        <v>2.2072089568030618E-12</v>
      </c>
      <c r="S183" s="4">
        <f t="shared" si="94"/>
        <v>1.3087473294388864E-14</v>
      </c>
      <c r="T183" s="4">
        <f t="shared" si="94"/>
        <v>6.8978793268934633E-17</v>
      </c>
      <c r="U183" s="4">
        <f t="shared" si="94"/>
        <v>3.27203419424499E-19</v>
      </c>
      <c r="V183" s="4">
        <f t="shared" si="94"/>
        <v>1.4110010513062809E-21</v>
      </c>
      <c r="W183" s="4">
        <f t="shared" si="94"/>
        <v>5.5776110771167369E-24</v>
      </c>
      <c r="X183" s="4">
        <f t="shared" si="94"/>
        <v>2.0351993723296698E-26</v>
      </c>
      <c r="Y183" s="4">
        <f t="shared" si="94"/>
        <v>6.8957412416854367E-29</v>
      </c>
      <c r="Z183" s="4">
        <f t="shared" si="94"/>
        <v>2.1806786786911924E-31</v>
      </c>
      <c r="AA183" s="4">
        <f t="shared" si="94"/>
        <v>6.4650758175966142E-34</v>
      </c>
      <c r="AB183" s="4">
        <f t="shared" si="91"/>
        <v>1.8039586410374832E-36</v>
      </c>
      <c r="AC183" s="4">
        <f t="shared" si="91"/>
        <v>4.7539640627655442E-39</v>
      </c>
      <c r="AD183" s="4">
        <f t="shared" si="91"/>
        <v>1.1868724918983858E-41</v>
      </c>
      <c r="AE183" s="4">
        <f t="shared" si="91"/>
        <v>2.8149830704462204E-44</v>
      </c>
      <c r="AF183" s="6"/>
      <c r="AG183" s="4">
        <f t="shared" si="92"/>
        <v>0.9185448810158644</v>
      </c>
      <c r="AH183" s="4">
        <f t="shared" si="95"/>
        <v>0.9581192549905132</v>
      </c>
      <c r="AI183" s="4">
        <f t="shared" si="95"/>
        <v>4.0703064917914117E-2</v>
      </c>
      <c r="AJ183" s="4">
        <f t="shared" si="95"/>
        <v>1.1527718662025989E-3</v>
      </c>
      <c r="AK183" s="4">
        <f t="shared" si="95"/>
        <v>2.4486169940670035E-5</v>
      </c>
      <c r="AL183" s="4">
        <f t="shared" si="95"/>
        <v>4.1609098602702818E-7</v>
      </c>
      <c r="AM183" s="4">
        <f t="shared" si="95"/>
        <v>5.8921593101780309E-9</v>
      </c>
      <c r="AN183" s="4">
        <f t="shared" si="95"/>
        <v>7.1517748700788741E-11</v>
      </c>
      <c r="AO183" s="4">
        <f t="shared" si="95"/>
        <v>7.5955847349255257E-13</v>
      </c>
      <c r="AP183" s="4">
        <f t="shared" si="95"/>
        <v>7.1706089608134767E-15</v>
      </c>
      <c r="AQ183" s="4">
        <f t="shared" si="95"/>
        <v>6.0924692553176552E-17</v>
      </c>
      <c r="AR183" s="4">
        <f t="shared" si="95"/>
        <v>4.7058484707427416E-19</v>
      </c>
      <c r="AS183" s="4">
        <f t="shared" si="95"/>
        <v>3.3319152103339216E-21</v>
      </c>
      <c r="AT183" s="4">
        <f t="shared" si="95"/>
        <v>2.177648638157898E-23</v>
      </c>
      <c r="AU183" s="4">
        <f t="shared" si="95"/>
        <v>1.3215906651283967E-25</v>
      </c>
      <c r="AV183" s="4">
        <f t="shared" si="95"/>
        <v>7.4858800558989965E-28</v>
      </c>
      <c r="AW183" s="4">
        <f t="shared" si="95"/>
        <v>3.9752094241821122E-30</v>
      </c>
      <c r="AX183" s="4">
        <f t="shared" si="93"/>
        <v>1.9867727491573925E-32</v>
      </c>
      <c r="AY183" s="4">
        <f t="shared" si="93"/>
        <v>9.3780547272702466E-35</v>
      </c>
      <c r="AZ183" s="4">
        <f t="shared" si="93"/>
        <v>4.1936888611692357E-37</v>
      </c>
      <c r="BA183" s="4">
        <f t="shared" si="93"/>
        <v>1.781571372179571E-39</v>
      </c>
    </row>
    <row r="184" spans="1:53">
      <c r="A184" s="1">
        <f t="shared" si="83"/>
        <v>42000</v>
      </c>
      <c r="B184">
        <f t="shared" si="75"/>
        <v>3</v>
      </c>
      <c r="C184">
        <f t="shared" si="68"/>
        <v>5.7069967380518741E-9</v>
      </c>
      <c r="D184" s="3">
        <f t="shared" si="82"/>
        <v>14046942</v>
      </c>
      <c r="E184" s="2">
        <v>28093884</v>
      </c>
      <c r="F184">
        <v>110</v>
      </c>
      <c r="G184" s="3">
        <f t="shared" si="70"/>
        <v>8406989.9999999981</v>
      </c>
      <c r="H184" s="3">
        <f t="shared" si="71"/>
        <v>15594317.300000001</v>
      </c>
      <c r="I184" s="7">
        <f t="shared" si="72"/>
        <v>-1.3797399338044136</v>
      </c>
      <c r="J184" s="7">
        <f t="shared" si="73"/>
        <v>-1.3861271344874702</v>
      </c>
      <c r="K184" s="4">
        <f t="shared" si="90"/>
        <v>0.95315412818299483</v>
      </c>
      <c r="L184" s="4">
        <f t="shared" si="94"/>
        <v>0.97620249526737357</v>
      </c>
      <c r="M184" s="4">
        <f t="shared" si="94"/>
        <v>2.341844056804859E-2</v>
      </c>
      <c r="N184" s="4">
        <f t="shared" si="94"/>
        <v>3.7452836958435157E-4</v>
      </c>
      <c r="O184" s="4">
        <f t="shared" si="94"/>
        <v>4.4923406363504495E-6</v>
      </c>
      <c r="P184" s="4">
        <f t="shared" si="94"/>
        <v>4.3107275456615327E-8</v>
      </c>
      <c r="Q184" s="4">
        <f t="shared" si="94"/>
        <v>3.4470467377692563E-10</v>
      </c>
      <c r="R184" s="4">
        <f t="shared" si="94"/>
        <v>2.36263660298096E-12</v>
      </c>
      <c r="S184" s="4">
        <f t="shared" si="94"/>
        <v>1.4169505213054804E-14</v>
      </c>
      <c r="T184" s="4">
        <f t="shared" si="94"/>
        <v>7.5537023659659436E-17</v>
      </c>
      <c r="U184" s="4">
        <f t="shared" si="94"/>
        <v>3.6241612257992084E-19</v>
      </c>
      <c r="V184" s="4">
        <f t="shared" si="94"/>
        <v>1.5807471731800602E-21</v>
      </c>
      <c r="W184" s="4">
        <f t="shared" si="94"/>
        <v>6.3201692057613348E-24</v>
      </c>
      <c r="X184" s="4">
        <f t="shared" si="94"/>
        <v>2.3325600829291898E-26</v>
      </c>
      <c r="Y184" s="4">
        <f t="shared" si="94"/>
        <v>7.9937808523429848E-29</v>
      </c>
      <c r="Z184" s="4">
        <f t="shared" si="94"/>
        <v>2.556868316915393E-31</v>
      </c>
      <c r="AA184" s="4">
        <f t="shared" si="94"/>
        <v>7.6671808995573554E-34</v>
      </c>
      <c r="AB184" s="4">
        <f t="shared" si="91"/>
        <v>2.1638844607685009E-36</v>
      </c>
      <c r="AC184" s="4">
        <f t="shared" si="91"/>
        <v>5.7677813822332816E-39</v>
      </c>
      <c r="AD184" s="4">
        <f t="shared" si="91"/>
        <v>1.456472758151329E-41</v>
      </c>
      <c r="AE184" s="4">
        <f t="shared" si="91"/>
        <v>3.4939725991892107E-44</v>
      </c>
      <c r="AF184" s="6"/>
      <c r="AG184" s="4">
        <f t="shared" si="92"/>
        <v>0.9148485774701598</v>
      </c>
      <c r="AH184" s="4">
        <f t="shared" si="95"/>
        <v>0.95616159199219786</v>
      </c>
      <c r="AI184" s="4">
        <f t="shared" si="95"/>
        <v>4.2547618460800844E-2</v>
      </c>
      <c r="AJ184" s="4">
        <f t="shared" si="95"/>
        <v>1.2621992877632699E-3</v>
      </c>
      <c r="AK184" s="4">
        <f t="shared" si="95"/>
        <v>2.8082892724110472E-5</v>
      </c>
      <c r="AL184" s="4">
        <f t="shared" si="95"/>
        <v>4.9985692169331085E-7</v>
      </c>
      <c r="AM184" s="4">
        <f t="shared" si="95"/>
        <v>7.4142684360969358E-9</v>
      </c>
      <c r="AN184" s="4">
        <f t="shared" si="95"/>
        <v>9.4263613443378558E-11</v>
      </c>
      <c r="AO184" s="4">
        <f t="shared" si="95"/>
        <v>1.0486435425712687E-12</v>
      </c>
      <c r="AP184" s="4">
        <f t="shared" si="95"/>
        <v>1.0369531606953356E-14</v>
      </c>
      <c r="AQ184" s="4">
        <f t="shared" si="95"/>
        <v>9.2285373473810022E-17</v>
      </c>
      <c r="AR184" s="4">
        <f t="shared" si="95"/>
        <v>7.4664454339351111E-19</v>
      </c>
      <c r="AS184" s="4">
        <f t="shared" si="95"/>
        <v>5.537405506333769E-21</v>
      </c>
      <c r="AT184" s="4">
        <f t="shared" si="95"/>
        <v>3.7908502323363657E-23</v>
      </c>
      <c r="AU184" s="4">
        <f t="shared" si="95"/>
        <v>2.4098067368315337E-25</v>
      </c>
      <c r="AV184" s="4">
        <f t="shared" si="95"/>
        <v>1.4297646337547679E-27</v>
      </c>
      <c r="AW184" s="4">
        <f t="shared" si="95"/>
        <v>7.9527647342156747E-30</v>
      </c>
      <c r="AX184" s="4">
        <f t="shared" si="93"/>
        <v>4.1633483783524224E-32</v>
      </c>
      <c r="AY184" s="4">
        <f t="shared" si="93"/>
        <v>2.058466291521189E-34</v>
      </c>
      <c r="AZ184" s="4">
        <f t="shared" si="93"/>
        <v>9.6419226340356292E-37</v>
      </c>
      <c r="BA184" s="4">
        <f t="shared" si="93"/>
        <v>4.2904920608597724E-39</v>
      </c>
    </row>
    <row r="185" spans="1:53">
      <c r="A185" s="1">
        <f t="shared" si="83"/>
        <v>42004</v>
      </c>
      <c r="B185">
        <f t="shared" si="75"/>
        <v>4</v>
      </c>
      <c r="C185">
        <f t="shared" si="68"/>
        <v>5.7069967380518741E-9</v>
      </c>
      <c r="D185" s="3">
        <f t="shared" si="82"/>
        <v>17571695</v>
      </c>
      <c r="E185" s="2">
        <v>35143390</v>
      </c>
      <c r="F185">
        <v>120</v>
      </c>
      <c r="G185" s="3">
        <f t="shared" si="70"/>
        <v>8731999.9999999981</v>
      </c>
      <c r="H185" s="3">
        <f t="shared" si="71"/>
        <v>16373627.199999999</v>
      </c>
      <c r="I185" s="7">
        <f t="shared" si="72"/>
        <v>-1.3236684633730016</v>
      </c>
      <c r="J185" s="7">
        <f t="shared" si="73"/>
        <v>-1.3310739907058211</v>
      </c>
      <c r="K185" s="4">
        <f t="shared" si="90"/>
        <v>0.95138782694540169</v>
      </c>
      <c r="L185" s="4">
        <f t="shared" si="94"/>
        <v>0.97529019730212407</v>
      </c>
      <c r="M185" s="4">
        <f t="shared" si="94"/>
        <v>2.4301054410061355E-2</v>
      </c>
      <c r="N185" s="4">
        <f t="shared" si="94"/>
        <v>4.0366869228240516E-4</v>
      </c>
      <c r="O185" s="4">
        <f t="shared" si="94"/>
        <v>5.0290532167336038E-6</v>
      </c>
      <c r="P185" s="4">
        <f t="shared" si="94"/>
        <v>5.012303177109807E-8</v>
      </c>
      <c r="Q185" s="4">
        <f t="shared" si="94"/>
        <v>4.1630069616499398E-10</v>
      </c>
      <c r="R185" s="4">
        <f t="shared" si="94"/>
        <v>2.9636717662189986E-12</v>
      </c>
      <c r="S185" s="4">
        <f t="shared" si="94"/>
        <v>1.8461248651037436E-14</v>
      </c>
      <c r="T185" s="4">
        <f t="shared" si="94"/>
        <v>1.0222084543437428E-16</v>
      </c>
      <c r="U185" s="4">
        <f t="shared" si="94"/>
        <v>5.0940162379952274E-19</v>
      </c>
      <c r="V185" s="4">
        <f t="shared" si="94"/>
        <v>2.3077483365439412E-21</v>
      </c>
      <c r="W185" s="4">
        <f t="shared" si="94"/>
        <v>9.583584082944994E-24</v>
      </c>
      <c r="X185" s="4">
        <f t="shared" si="94"/>
        <v>3.6737137395487833E-26</v>
      </c>
      <c r="Y185" s="4">
        <f t="shared" si="94"/>
        <v>1.3076693192279798E-28</v>
      </c>
      <c r="Z185" s="4">
        <f t="shared" si="94"/>
        <v>4.3443747723976864E-31</v>
      </c>
      <c r="AA185" s="4">
        <f t="shared" si="94"/>
        <v>1.3530936580326546E-33</v>
      </c>
      <c r="AB185" s="4">
        <f t="shared" si="91"/>
        <v>3.9664268147236554E-36</v>
      </c>
      <c r="AC185" s="4">
        <f t="shared" si="91"/>
        <v>1.0981139253436038E-38</v>
      </c>
      <c r="AD185" s="4">
        <f t="shared" si="91"/>
        <v>2.8801440324202564E-41</v>
      </c>
      <c r="AE185" s="4">
        <f t="shared" si="91"/>
        <v>7.1763658403317761E-44</v>
      </c>
      <c r="AF185" s="6"/>
      <c r="AG185" s="4">
        <f t="shared" si="92"/>
        <v>0.91078880510433446</v>
      </c>
      <c r="AH185" s="4">
        <f t="shared" si="95"/>
        <v>0.9540054308816257</v>
      </c>
      <c r="AI185" s="4">
        <f t="shared" si="95"/>
        <v>4.4573151788737934E-2</v>
      </c>
      <c r="AJ185" s="4">
        <f t="shared" si="95"/>
        <v>1.3883678748777837E-3</v>
      </c>
      <c r="AK185" s="4">
        <f t="shared" si="95"/>
        <v>3.2433738039294521E-5</v>
      </c>
      <c r="AL185" s="4">
        <f t="shared" si="95"/>
        <v>6.061490289367154E-7</v>
      </c>
      <c r="AM185" s="4">
        <f t="shared" si="95"/>
        <v>9.4401859774391288E-9</v>
      </c>
      <c r="AN185" s="4">
        <f t="shared" si="95"/>
        <v>1.260186638574044E-10</v>
      </c>
      <c r="AO185" s="4">
        <f t="shared" si="95"/>
        <v>1.4719640979431068E-12</v>
      </c>
      <c r="AP185" s="4">
        <f t="shared" si="95"/>
        <v>1.5282943772750333E-14</v>
      </c>
      <c r="AQ185" s="4">
        <f t="shared" si="95"/>
        <v>1.4281022260003501E-16</v>
      </c>
      <c r="AR185" s="4">
        <f t="shared" si="95"/>
        <v>1.2131621865968424E-18</v>
      </c>
      <c r="AS185" s="4">
        <f t="shared" si="95"/>
        <v>9.4469115010213603E-21</v>
      </c>
      <c r="AT185" s="4">
        <f t="shared" si="95"/>
        <v>6.790452190047734E-23</v>
      </c>
      <c r="AU185" s="4">
        <f t="shared" si="95"/>
        <v>4.532343685739367E-25</v>
      </c>
      <c r="AV185" s="4">
        <f t="shared" si="95"/>
        <v>2.8234735516488413E-27</v>
      </c>
      <c r="AW185" s="4">
        <f t="shared" si="95"/>
        <v>1.6489818022563505E-29</v>
      </c>
      <c r="AX185" s="4">
        <f t="shared" si="93"/>
        <v>9.0639820469405054E-32</v>
      </c>
      <c r="AY185" s="4">
        <f t="shared" si="93"/>
        <v>4.705422232520904E-34</v>
      </c>
      <c r="AZ185" s="4">
        <f t="shared" si="93"/>
        <v>2.314179495509174E-36</v>
      </c>
      <c r="BA185" s="4">
        <f t="shared" si="93"/>
        <v>1.0812324247285873E-38</v>
      </c>
    </row>
    <row r="186" spans="1:53">
      <c r="A186" s="1">
        <f t="shared" si="83"/>
        <v>42007</v>
      </c>
      <c r="B186">
        <f t="shared" si="75"/>
        <v>3</v>
      </c>
      <c r="C186">
        <f t="shared" si="68"/>
        <v>5.7069967380518741E-9</v>
      </c>
      <c r="D186" s="3">
        <f t="shared" si="82"/>
        <v>16012307</v>
      </c>
      <c r="E186" s="2">
        <v>32024614</v>
      </c>
      <c r="F186">
        <v>131</v>
      </c>
      <c r="G186" s="3">
        <f t="shared" si="70"/>
        <v>9354953.0999999978</v>
      </c>
      <c r="H186" s="3">
        <f t="shared" si="71"/>
        <v>17324820.5255</v>
      </c>
      <c r="I186" s="7">
        <f t="shared" si="72"/>
        <v>-1.2623320029571121</v>
      </c>
      <c r="J186" s="7">
        <f t="shared" si="73"/>
        <v>-1.2707591472023578</v>
      </c>
      <c r="K186" s="4">
        <f t="shared" si="90"/>
        <v>0.94801146169183437</v>
      </c>
      <c r="L186" s="4">
        <f t="shared" si="94"/>
        <v>0.97354317761044673</v>
      </c>
      <c r="M186" s="4">
        <f t="shared" si="94"/>
        <v>2.5988093003185969E-2</v>
      </c>
      <c r="N186" s="4">
        <f t="shared" si="94"/>
        <v>4.6248995167318482E-4</v>
      </c>
      <c r="O186" s="4">
        <f t="shared" si="94"/>
        <v>6.1729307872225331E-6</v>
      </c>
      <c r="P186" s="4">
        <f t="shared" si="94"/>
        <v>6.5912905208395068E-8</v>
      </c>
      <c r="Q186" s="4">
        <f t="shared" si="94"/>
        <v>5.8650025927120819E-10</v>
      </c>
      <c r="R186" s="4">
        <f t="shared" si="94"/>
        <v>4.4732083466921313E-12</v>
      </c>
      <c r="S186" s="4">
        <f t="shared" si="94"/>
        <v>2.9852317455055378E-14</v>
      </c>
      <c r="T186" s="4">
        <f t="shared" si="94"/>
        <v>1.7708607297449165E-16</v>
      </c>
      <c r="U186" s="4">
        <f t="shared" si="94"/>
        <v>9.4543837485657671E-19</v>
      </c>
      <c r="V186" s="4">
        <f t="shared" si="94"/>
        <v>4.5886962819251339E-21</v>
      </c>
      <c r="W186" s="4">
        <f t="shared" si="94"/>
        <v>2.0415348287647799E-23</v>
      </c>
      <c r="X186" s="4">
        <f t="shared" si="94"/>
        <v>8.3842094817309867E-26</v>
      </c>
      <c r="Y186" s="4">
        <f t="shared" si="94"/>
        <v>3.1972950717403247E-28</v>
      </c>
      <c r="Z186" s="4">
        <f t="shared" si="94"/>
        <v>1.1379941931243804E-30</v>
      </c>
      <c r="AA186" s="4">
        <f t="shared" si="94"/>
        <v>3.7972448666400389E-33</v>
      </c>
      <c r="AB186" s="4">
        <f t="shared" si="91"/>
        <v>1.1925268779058524E-35</v>
      </c>
      <c r="AC186" s="4">
        <f t="shared" si="91"/>
        <v>3.5370737778649436E-38</v>
      </c>
      <c r="AD186" s="4">
        <f t="shared" si="91"/>
        <v>9.9389136798902909E-41</v>
      </c>
      <c r="AE186" s="4">
        <f t="shared" si="91"/>
        <v>2.6531223475004936E-43</v>
      </c>
      <c r="AF186" s="6"/>
      <c r="AG186" s="4">
        <f t="shared" si="92"/>
        <v>0.90585802410071858</v>
      </c>
      <c r="AH186" s="4">
        <f t="shared" si="95"/>
        <v>0.95137817502026278</v>
      </c>
      <c r="AI186" s="4">
        <f t="shared" si="95"/>
        <v>4.7032657823261499E-2</v>
      </c>
      <c r="AJ186" s="4">
        <f t="shared" si="95"/>
        <v>1.5500816480895898E-3</v>
      </c>
      <c r="AK186" s="4">
        <f t="shared" si="95"/>
        <v>3.8315179626111818E-5</v>
      </c>
      <c r="AL186" s="4">
        <f t="shared" si="95"/>
        <v>7.5766481429079892E-7</v>
      </c>
      <c r="AM186" s="4">
        <f t="shared" si="95"/>
        <v>1.2485389674127062E-8</v>
      </c>
      <c r="AN186" s="4">
        <f t="shared" si="95"/>
        <v>1.7635195108907728E-10</v>
      </c>
      <c r="AO186" s="4">
        <f t="shared" si="95"/>
        <v>2.1795481327247324E-12</v>
      </c>
      <c r="AP186" s="4">
        <f t="shared" si="95"/>
        <v>2.3944187918051331E-14</v>
      </c>
      <c r="AQ186" s="4">
        <f t="shared" si="95"/>
        <v>2.3674250823770719E-16</v>
      </c>
      <c r="AR186" s="4">
        <f t="shared" si="95"/>
        <v>2.1279414127336427E-18</v>
      </c>
      <c r="AS186" s="4">
        <f t="shared" si="95"/>
        <v>1.7532930155508493E-20</v>
      </c>
      <c r="AT186" s="4">
        <f t="shared" si="95"/>
        <v>1.3334821528805624E-22</v>
      </c>
      <c r="AU186" s="4">
        <f t="shared" si="95"/>
        <v>9.4174907842173763E-25</v>
      </c>
      <c r="AV186" s="4">
        <f t="shared" si="95"/>
        <v>6.2075460754661838E-27</v>
      </c>
      <c r="AW186" s="4">
        <f t="shared" si="95"/>
        <v>3.8359766156565682E-29</v>
      </c>
      <c r="AX186" s="4">
        <f t="shared" si="93"/>
        <v>2.2310175492300927E-31</v>
      </c>
      <c r="AY186" s="4">
        <f t="shared" si="93"/>
        <v>1.2254805226428217E-33</v>
      </c>
      <c r="AZ186" s="4">
        <f t="shared" si="93"/>
        <v>6.3771806380650027E-36</v>
      </c>
      <c r="BA186" s="4">
        <f t="shared" si="93"/>
        <v>3.1526416211516504E-38</v>
      </c>
    </row>
    <row r="187" spans="1:53">
      <c r="A187" s="1">
        <f t="shared" si="83"/>
        <v>42011</v>
      </c>
      <c r="B187">
        <f t="shared" si="75"/>
        <v>4</v>
      </c>
      <c r="C187">
        <f t="shared" si="68"/>
        <v>5.7069967380518741E-9</v>
      </c>
      <c r="D187" s="3">
        <f t="shared" si="82"/>
        <v>16048021</v>
      </c>
      <c r="E187" s="2">
        <v>32096042</v>
      </c>
      <c r="F187">
        <v>146</v>
      </c>
      <c r="G187" s="3">
        <f t="shared" si="70"/>
        <v>10652583.599999998</v>
      </c>
      <c r="H187" s="3">
        <f t="shared" si="71"/>
        <v>18799933.627999999</v>
      </c>
      <c r="I187" s="7">
        <f t="shared" si="72"/>
        <v>-1.1793988279036607</v>
      </c>
      <c r="J187" s="7">
        <f t="shared" si="73"/>
        <v>-1.1889910454513806</v>
      </c>
      <c r="K187" s="4">
        <f t="shared" si="90"/>
        <v>0.94101682785628149</v>
      </c>
      <c r="L187" s="4">
        <f t="shared" si="94"/>
        <v>0.96991085063031512</v>
      </c>
      <c r="M187" s="4">
        <f t="shared" si="94"/>
        <v>2.9482501885717851E-2</v>
      </c>
      <c r="N187" s="4">
        <f t="shared" si="94"/>
        <v>5.9745548454585883E-4</v>
      </c>
      <c r="O187" s="4">
        <f t="shared" si="94"/>
        <v>9.0804629782347491E-6</v>
      </c>
      <c r="P187" s="4">
        <f t="shared" si="94"/>
        <v>1.1040795813787814E-7</v>
      </c>
      <c r="Q187" s="4">
        <f t="shared" si="94"/>
        <v>1.1186944345126692E-9</v>
      </c>
      <c r="R187" s="4">
        <f t="shared" si="94"/>
        <v>9.7157369147943056E-12</v>
      </c>
      <c r="S187" s="4">
        <f t="shared" si="94"/>
        <v>7.3832577083629501E-14</v>
      </c>
      <c r="T187" s="4">
        <f t="shared" si="94"/>
        <v>4.9873258655964314E-16</v>
      </c>
      <c r="U187" s="4">
        <f t="shared" si="94"/>
        <v>3.0320051315363383E-18</v>
      </c>
      <c r="V187" s="4">
        <f t="shared" si="94"/>
        <v>1.6757120498890295E-20</v>
      </c>
      <c r="W187" s="4">
        <f t="shared" si="94"/>
        <v>8.4894636211506993E-23</v>
      </c>
      <c r="X187" s="4">
        <f t="shared" si="94"/>
        <v>3.9700773070363891E-25</v>
      </c>
      <c r="Y187" s="4">
        <f t="shared" si="94"/>
        <v>1.7239828906836339E-27</v>
      </c>
      <c r="Z187" s="4">
        <f t="shared" si="94"/>
        <v>6.9872080531639658E-30</v>
      </c>
      <c r="AA187" s="4">
        <f t="shared" si="94"/>
        <v>2.6548845151136879E-32</v>
      </c>
      <c r="AB187" s="4">
        <f t="shared" si="91"/>
        <v>9.4942052064588969E-35</v>
      </c>
      <c r="AC187" s="4">
        <f t="shared" si="91"/>
        <v>3.2066234895756555E-37</v>
      </c>
      <c r="AD187" s="4">
        <f t="shared" si="91"/>
        <v>1.0260208548311397E-39</v>
      </c>
      <c r="AE187" s="4">
        <f t="shared" si="91"/>
        <v>3.1188032027778162E-42</v>
      </c>
      <c r="AF187" s="6"/>
      <c r="AG187" s="4">
        <f t="shared" si="92"/>
        <v>0.8982640993801807</v>
      </c>
      <c r="AH187" s="4">
        <f t="shared" si="95"/>
        <v>0.94731352309316375</v>
      </c>
      <c r="AI187" s="4">
        <f t="shared" si="95"/>
        <v>5.0819179225636578E-2</v>
      </c>
      <c r="AJ187" s="4">
        <f t="shared" si="95"/>
        <v>1.8174826509126316E-3</v>
      </c>
      <c r="AK187" s="4">
        <f t="shared" si="95"/>
        <v>4.8749946294837456E-5</v>
      </c>
      <c r="AL187" s="4">
        <f t="shared" si="95"/>
        <v>1.0460874049688849E-6</v>
      </c>
      <c r="AM187" s="4">
        <f t="shared" si="95"/>
        <v>1.8705983011219729E-8</v>
      </c>
      <c r="AN187" s="4">
        <f t="shared" si="95"/>
        <v>2.8671227400703248E-10</v>
      </c>
      <c r="AO187" s="4">
        <f t="shared" si="95"/>
        <v>3.8452100159002676E-12</v>
      </c>
      <c r="AP187" s="4">
        <f t="shared" si="95"/>
        <v>4.5839650627254245E-14</v>
      </c>
      <c r="AQ187" s="4">
        <f t="shared" si="95"/>
        <v>4.9181867940957993E-16</v>
      </c>
      <c r="AR187" s="4">
        <f t="shared" si="95"/>
        <v>4.7970697309186914E-18</v>
      </c>
      <c r="AS187" s="4">
        <f t="shared" si="95"/>
        <v>4.2890238342120156E-20</v>
      </c>
      <c r="AT187" s="4">
        <f t="shared" si="95"/>
        <v>3.5398002730463286E-22</v>
      </c>
      <c r="AU187" s="4">
        <f t="shared" si="95"/>
        <v>2.7127785995415836E-24</v>
      </c>
      <c r="AV187" s="4">
        <f t="shared" si="95"/>
        <v>1.9403795844279669E-26</v>
      </c>
      <c r="AW187" s="4">
        <f t="shared" si="95"/>
        <v>1.3011587773062378E-28</v>
      </c>
      <c r="AX187" s="4">
        <f t="shared" si="93"/>
        <v>8.2119242200607118E-31</v>
      </c>
      <c r="AY187" s="4">
        <f t="shared" si="93"/>
        <v>4.8948114077136129E-33</v>
      </c>
      <c r="AZ187" s="4">
        <f t="shared" si="93"/>
        <v>2.7640498737332639E-35</v>
      </c>
      <c r="BA187" s="4">
        <f t="shared" si="93"/>
        <v>1.4827890451017549E-37</v>
      </c>
    </row>
    <row r="188" spans="1:53">
      <c r="A188" s="1">
        <f t="shared" si="83"/>
        <v>42014</v>
      </c>
      <c r="B188">
        <f t="shared" si="75"/>
        <v>3</v>
      </c>
      <c r="C188">
        <f t="shared" si="68"/>
        <v>5.7069967380518741E-9</v>
      </c>
      <c r="D188" s="3">
        <f t="shared" si="82"/>
        <v>18201593</v>
      </c>
      <c r="E188" s="2">
        <v>36403186</v>
      </c>
      <c r="F188">
        <v>162</v>
      </c>
      <c r="G188" s="3">
        <f t="shared" si="70"/>
        <v>12606676.399999999</v>
      </c>
      <c r="H188" s="3">
        <f t="shared" si="71"/>
        <v>20628607.131999999</v>
      </c>
      <c r="I188" s="7">
        <f t="shared" si="72"/>
        <v>-1.0920280532927675</v>
      </c>
      <c r="J188" s="7">
        <f t="shared" si="73"/>
        <v>-1.1024941038330773</v>
      </c>
      <c r="K188" s="4">
        <f t="shared" si="90"/>
        <v>0.93058090480189659</v>
      </c>
      <c r="L188" s="4">
        <f t="shared" si="94"/>
        <v>0.96445819138454447</v>
      </c>
      <c r="M188" s="4">
        <f t="shared" si="94"/>
        <v>3.4694576770154591E-2</v>
      </c>
      <c r="N188" s="4">
        <f t="shared" si="94"/>
        <v>8.3204820594652226E-4</v>
      </c>
      <c r="O188" s="4">
        <f t="shared" si="94"/>
        <v>1.4965685415825782E-5</v>
      </c>
      <c r="P188" s="4">
        <f t="shared" si="94"/>
        <v>2.1534494813992105E-7</v>
      </c>
      <c r="Q188" s="4">
        <f t="shared" si="94"/>
        <v>2.5822095526310826E-9</v>
      </c>
      <c r="R188" s="4">
        <f t="shared" si="94"/>
        <v>2.6540032773527961E-11</v>
      </c>
      <c r="S188" s="4">
        <f t="shared" si="94"/>
        <v>2.3868187717395416E-13</v>
      </c>
      <c r="T188" s="4">
        <f t="shared" si="94"/>
        <v>1.9080285898983512E-15</v>
      </c>
      <c r="U188" s="4">
        <f t="shared" si="94"/>
        <v>1.3727542152650317E-17</v>
      </c>
      <c r="V188" s="4">
        <f t="shared" si="94"/>
        <v>8.9785865703767132E-20</v>
      </c>
      <c r="W188" s="4">
        <f t="shared" si="94"/>
        <v>5.3831262764632E-22</v>
      </c>
      <c r="X188" s="4">
        <f t="shared" si="94"/>
        <v>2.9791956141851946E-24</v>
      </c>
      <c r="Y188" s="4">
        <f t="shared" si="94"/>
        <v>1.5310125635478054E-26</v>
      </c>
      <c r="Z188" s="4">
        <f t="shared" si="94"/>
        <v>7.3433669627823479E-29</v>
      </c>
      <c r="AA188" s="4">
        <f t="shared" si="94"/>
        <v>3.302044715158506E-31</v>
      </c>
      <c r="AB188" s="4">
        <f t="shared" si="91"/>
        <v>1.3974674324564285E-33</v>
      </c>
      <c r="AC188" s="4">
        <f t="shared" si="91"/>
        <v>5.5856899203657689E-36</v>
      </c>
      <c r="AD188" s="4">
        <f t="shared" si="91"/>
        <v>2.1150995849444808E-38</v>
      </c>
      <c r="AE188" s="4">
        <f t="shared" si="91"/>
        <v>7.6086636834323669E-41</v>
      </c>
      <c r="AF188" s="6"/>
      <c r="AG188" s="4">
        <f t="shared" si="92"/>
        <v>0.88893835023019108</v>
      </c>
      <c r="AH188" s="4">
        <f t="shared" si="95"/>
        <v>0.94229101764318701</v>
      </c>
      <c r="AI188" s="4">
        <f t="shared" si="95"/>
        <v>5.5466730038776807E-2</v>
      </c>
      <c r="AJ188" s="4">
        <f t="shared" si="95"/>
        <v>2.1766509740264741E-3</v>
      </c>
      <c r="AK188" s="4">
        <f t="shared" si="95"/>
        <v>6.4062852133338078E-5</v>
      </c>
      <c r="AL188" s="4">
        <f t="shared" si="95"/>
        <v>1.5083902282841912E-6</v>
      </c>
      <c r="AM188" s="4">
        <f t="shared" si="95"/>
        <v>2.9596467827046033E-8</v>
      </c>
      <c r="AN188" s="4">
        <f t="shared" si="95"/>
        <v>4.9775914308187048E-10</v>
      </c>
      <c r="AO188" s="4">
        <f t="shared" si="95"/>
        <v>7.3249833295619032E-12</v>
      </c>
      <c r="AP188" s="4">
        <f t="shared" si="95"/>
        <v>9.5816762291244257E-14</v>
      </c>
      <c r="AQ188" s="4">
        <f t="shared" si="95"/>
        <v>1.128025275973476E-15</v>
      </c>
      <c r="AR188" s="4">
        <f t="shared" si="95"/>
        <v>1.2072673745595989E-17</v>
      </c>
      <c r="AS188" s="4">
        <f t="shared" si="95"/>
        <v>1.1844030459487041E-19</v>
      </c>
      <c r="AT188" s="4">
        <f t="shared" si="95"/>
        <v>1.0725892490585335E-21</v>
      </c>
      <c r="AU188" s="4">
        <f t="shared" si="95"/>
        <v>9.0195040746474482E-24</v>
      </c>
      <c r="AV188" s="4">
        <f t="shared" si="95"/>
        <v>7.0789465667625628E-26</v>
      </c>
      <c r="AW188" s="4">
        <f t="shared" si="95"/>
        <v>5.2086582641268249E-28</v>
      </c>
      <c r="AX188" s="4">
        <f t="shared" si="93"/>
        <v>3.6070663859931587E-30</v>
      </c>
      <c r="AY188" s="4">
        <f t="shared" si="93"/>
        <v>2.3591676331333372E-32</v>
      </c>
      <c r="AZ188" s="4">
        <f t="shared" si="93"/>
        <v>1.4617811263408956E-34</v>
      </c>
      <c r="BA188" s="4">
        <f t="shared" si="93"/>
        <v>8.6045761706159534E-37</v>
      </c>
    </row>
    <row r="189" spans="1:53">
      <c r="A189" s="1">
        <f t="shared" si="83"/>
        <v>42018</v>
      </c>
      <c r="B189">
        <f t="shared" si="75"/>
        <v>4</v>
      </c>
      <c r="C189">
        <f t="shared" si="68"/>
        <v>5.7069967380518741E-9</v>
      </c>
      <c r="D189" s="3">
        <f t="shared" si="82"/>
        <v>18120895</v>
      </c>
      <c r="E189" s="2">
        <v>36241790</v>
      </c>
      <c r="F189">
        <v>176</v>
      </c>
      <c r="G189" s="3">
        <f t="shared" si="70"/>
        <v>14799129.599999994</v>
      </c>
      <c r="H189" s="3">
        <f t="shared" si="71"/>
        <v>22470939.008000001</v>
      </c>
      <c r="I189" s="7">
        <f t="shared" si="72"/>
        <v>-1.0166751885573055</v>
      </c>
      <c r="J189" s="7">
        <f t="shared" si="73"/>
        <v>-1.0275343414408107</v>
      </c>
      <c r="K189" s="4">
        <f t="shared" si="90"/>
        <v>0.91900971889585792</v>
      </c>
      <c r="L189" s="4">
        <f t="shared" si="94"/>
        <v>0.95836507915156455</v>
      </c>
      <c r="M189" s="4">
        <f t="shared" si="94"/>
        <v>4.0471074794804378E-2</v>
      </c>
      <c r="N189" s="4">
        <f t="shared" si="94"/>
        <v>1.1393763678038732E-3</v>
      </c>
      <c r="O189" s="4">
        <f t="shared" si="94"/>
        <v>2.4057523052674202E-5</v>
      </c>
      <c r="P189" s="4">
        <f t="shared" si="94"/>
        <v>4.063727440213589E-7</v>
      </c>
      <c r="Q189" s="4">
        <f t="shared" si="94"/>
        <v>5.7202756480509154E-9</v>
      </c>
      <c r="R189" s="4">
        <f t="shared" si="94"/>
        <v>6.9018024377253808E-11</v>
      </c>
      <c r="S189" s="4">
        <f t="shared" si="94"/>
        <v>7.2864520918676703E-13</v>
      </c>
      <c r="T189" s="4">
        <f t="shared" si="94"/>
        <v>6.837811939204337E-15</v>
      </c>
      <c r="U189" s="4">
        <f t="shared" si="94"/>
        <v>5.7751154513015299E-17</v>
      </c>
      <c r="V189" s="4">
        <f t="shared" si="94"/>
        <v>4.4341611719645726E-19</v>
      </c>
      <c r="W189" s="4">
        <f t="shared" si="94"/>
        <v>3.12085569973956E-21</v>
      </c>
      <c r="X189" s="4">
        <f t="shared" si="94"/>
        <v>2.0275602419993823E-23</v>
      </c>
      <c r="Y189" s="4">
        <f t="shared" si="94"/>
        <v>1.2231765095571596E-25</v>
      </c>
      <c r="Z189" s="4">
        <f t="shared" si="94"/>
        <v>6.8871770055448738E-28</v>
      </c>
      <c r="AA189" s="4">
        <f t="shared" si="94"/>
        <v>3.6355038139900878E-30</v>
      </c>
      <c r="AB189" s="4">
        <f t="shared" si="91"/>
        <v>1.8061715463470257E-32</v>
      </c>
      <c r="AC189" s="4">
        <f t="shared" si="91"/>
        <v>8.4748061864749392E-35</v>
      </c>
      <c r="AD189" s="4">
        <f t="shared" si="91"/>
        <v>3.7672065140027015E-37</v>
      </c>
      <c r="AE189" s="4">
        <f t="shared" si="91"/>
        <v>1.5908625478285913E-39</v>
      </c>
      <c r="AF189" s="6"/>
      <c r="AG189" s="4">
        <f t="shared" si="92"/>
        <v>0.87964085340918874</v>
      </c>
      <c r="AH189" s="4">
        <f t="shared" si="95"/>
        <v>0.93724933101858721</v>
      </c>
      <c r="AI189" s="4">
        <f t="shared" si="95"/>
        <v>6.009716312626788E-2</v>
      </c>
      <c r="AJ189" s="4">
        <f t="shared" si="95"/>
        <v>2.568984748290995E-3</v>
      </c>
      <c r="AK189" s="4">
        <f t="shared" si="95"/>
        <v>8.2362652410731919E-5</v>
      </c>
      <c r="AL189" s="4">
        <f t="shared" si="95"/>
        <v>2.1124628987416891E-6</v>
      </c>
      <c r="AM189" s="4">
        <f t="shared" si="95"/>
        <v>4.5150918623856123E-8</v>
      </c>
      <c r="AN189" s="4">
        <f t="shared" si="95"/>
        <v>8.2717477570328862E-10</v>
      </c>
      <c r="AO189" s="4">
        <f t="shared" si="95"/>
        <v>1.3259770508978787E-11</v>
      </c>
      <c r="AP189" s="4">
        <f t="shared" si="95"/>
        <v>1.8893925179303845E-13</v>
      </c>
      <c r="AQ189" s="4">
        <f t="shared" si="95"/>
        <v>2.422985777150344E-15</v>
      </c>
      <c r="AR189" s="4">
        <f t="shared" si="95"/>
        <v>2.824794337715085E-17</v>
      </c>
      <c r="AS189" s="4">
        <f t="shared" si="95"/>
        <v>3.0187991773031413E-19</v>
      </c>
      <c r="AT189" s="4">
        <f t="shared" si="95"/>
        <v>2.9779642946829938E-21</v>
      </c>
      <c r="AU189" s="4">
        <f t="shared" si="95"/>
        <v>2.7278472456758872E-23</v>
      </c>
      <c r="AV189" s="4">
        <f t="shared" si="95"/>
        <v>2.3321547517173156E-25</v>
      </c>
      <c r="AW189" s="4">
        <f t="shared" si="95"/>
        <v>1.869243761908625E-27</v>
      </c>
      <c r="AX189" s="4">
        <f t="shared" si="93"/>
        <v>1.4100858578983732E-29</v>
      </c>
      <c r="AY189" s="4">
        <f t="shared" si="93"/>
        <v>1.0046194241023068E-31</v>
      </c>
      <c r="AZ189" s="4">
        <f t="shared" si="93"/>
        <v>6.7807302807297097E-34</v>
      </c>
      <c r="BA189" s="4">
        <f t="shared" si="93"/>
        <v>4.3478540222549893E-36</v>
      </c>
    </row>
    <row r="190" spans="1:53">
      <c r="A190" s="1">
        <f t="shared" si="83"/>
        <v>42021</v>
      </c>
      <c r="B190">
        <f t="shared" si="75"/>
        <v>3</v>
      </c>
      <c r="C190">
        <f t="shared" si="68"/>
        <v>5.7069967380518741E-9</v>
      </c>
      <c r="D190" s="3">
        <f t="shared" si="82"/>
        <v>21495368</v>
      </c>
      <c r="E190" s="2">
        <v>42990736</v>
      </c>
      <c r="F190">
        <v>194</v>
      </c>
      <c r="G190" s="3">
        <f t="shared" si="70"/>
        <v>18279879.599999994</v>
      </c>
      <c r="H190" s="3">
        <f t="shared" si="71"/>
        <v>25210093.148000002</v>
      </c>
      <c r="I190" s="7">
        <f t="shared" si="72"/>
        <v>-0.92154650471785104</v>
      </c>
      <c r="J190" s="7">
        <f t="shared" si="73"/>
        <v>-0.93233579472681827</v>
      </c>
      <c r="K190" s="4">
        <f t="shared" si="90"/>
        <v>0.90093405935035442</v>
      </c>
      <c r="L190" s="4">
        <f t="shared" si="94"/>
        <v>0.94874517752643994</v>
      </c>
      <c r="M190" s="4">
        <f t="shared" si="94"/>
        <v>4.9488068687951255E-2</v>
      </c>
      <c r="N190" s="4">
        <f t="shared" si="94"/>
        <v>1.7209178793912117E-3</v>
      </c>
      <c r="O190" s="4">
        <f t="shared" si="94"/>
        <v>4.4882912146015561E-5</v>
      </c>
      <c r="P190" s="4">
        <f t="shared" si="94"/>
        <v>9.3646569270011213E-7</v>
      </c>
      <c r="Q190" s="4">
        <f t="shared" si="94"/>
        <v>1.6282513464827347E-8</v>
      </c>
      <c r="R190" s="4">
        <f t="shared" si="94"/>
        <v>2.4266336011684799E-10</v>
      </c>
      <c r="S190" s="4">
        <f t="shared" si="94"/>
        <v>3.164426385578411E-12</v>
      </c>
      <c r="T190" s="4">
        <f t="shared" si="94"/>
        <v>3.6680330578605554E-14</v>
      </c>
      <c r="U190" s="4">
        <f t="shared" si="94"/>
        <v>3.8266079612293013E-16</v>
      </c>
      <c r="V190" s="4">
        <f t="shared" si="94"/>
        <v>3.6291255377376506E-18</v>
      </c>
      <c r="W190" s="4">
        <f t="shared" si="94"/>
        <v>3.1550149940816757E-20</v>
      </c>
      <c r="X190" s="4">
        <f t="shared" si="94"/>
        <v>2.5318544387617978E-22</v>
      </c>
      <c r="Y190" s="4">
        <f t="shared" si="94"/>
        <v>1.8866499680568078E-24</v>
      </c>
      <c r="Z190" s="4">
        <f t="shared" si="94"/>
        <v>1.3121415391178078E-26</v>
      </c>
      <c r="AA190" s="4">
        <f t="shared" si="94"/>
        <v>8.5554190975538963E-29</v>
      </c>
      <c r="AB190" s="4">
        <f t="shared" si="91"/>
        <v>5.25016473844975E-31</v>
      </c>
      <c r="AC190" s="4">
        <f t="shared" si="91"/>
        <v>3.0428529521410003E-33</v>
      </c>
      <c r="AD190" s="4">
        <f t="shared" si="91"/>
        <v>1.6707361906551005E-35</v>
      </c>
      <c r="AE190" s="4">
        <f t="shared" si="91"/>
        <v>8.7148191005889132E-38</v>
      </c>
      <c r="AF190" s="6"/>
      <c r="AG190" s="4">
        <f t="shared" si="92"/>
        <v>0.86599692699767461</v>
      </c>
      <c r="AH190" s="4">
        <f t="shared" si="95"/>
        <v>0.92978742375348189</v>
      </c>
      <c r="AI190" s="4">
        <f t="shared" si="95"/>
        <v>6.6886077750184472E-2</v>
      </c>
      <c r="AJ190" s="4">
        <f t="shared" si="95"/>
        <v>3.2077204638775989E-3</v>
      </c>
      <c r="AK190" s="4">
        <f t="shared" si="95"/>
        <v>1.1537681508991475E-4</v>
      </c>
      <c r="AL190" s="4">
        <f t="shared" si="95"/>
        <v>3.319942390781933E-6</v>
      </c>
      <c r="AM190" s="4">
        <f t="shared" si="95"/>
        <v>7.9608838167317531E-8</v>
      </c>
      <c r="AN190" s="4">
        <f t="shared" si="95"/>
        <v>1.6362332621597168E-9</v>
      </c>
      <c r="AO190" s="4">
        <f t="shared" si="95"/>
        <v>2.942640337654899E-11</v>
      </c>
      <c r="AP190" s="4">
        <f t="shared" si="95"/>
        <v>4.7041007136844907E-13</v>
      </c>
      <c r="AQ190" s="4">
        <f t="shared" si="95"/>
        <v>6.7679716502223183E-15</v>
      </c>
      <c r="AR190" s="4">
        <f t="shared" si="95"/>
        <v>8.8521292821683138E-17</v>
      </c>
      <c r="AS190" s="4">
        <f t="shared" si="95"/>
        <v>1.0613249821692104E-18</v>
      </c>
      <c r="AT190" s="4">
        <f t="shared" si="95"/>
        <v>1.1745916322488971E-20</v>
      </c>
      <c r="AU190" s="4">
        <f t="shared" si="95"/>
        <v>1.2070929614948115E-22</v>
      </c>
      <c r="AV190" s="4">
        <f t="shared" si="95"/>
        <v>1.1577939928759956E-24</v>
      </c>
      <c r="AW190" s="4">
        <f t="shared" si="95"/>
        <v>1.0411016276765499E-26</v>
      </c>
      <c r="AX190" s="4">
        <f t="shared" si="93"/>
        <v>8.8110162669444261E-29</v>
      </c>
      <c r="AY190" s="4">
        <f t="shared" si="93"/>
        <v>7.0426366046739418E-31</v>
      </c>
      <c r="AZ190" s="4">
        <f t="shared" si="93"/>
        <v>5.3329000385618192E-33</v>
      </c>
      <c r="BA190" s="4">
        <f t="shared" si="93"/>
        <v>3.8363232586200367E-35</v>
      </c>
    </row>
    <row r="191" spans="1:53">
      <c r="A191" s="1">
        <f t="shared" si="83"/>
        <v>42025</v>
      </c>
      <c r="B191">
        <f t="shared" si="75"/>
        <v>4</v>
      </c>
      <c r="C191">
        <f t="shared" si="68"/>
        <v>5.7069967380518741E-9</v>
      </c>
      <c r="D191" s="3">
        <f t="shared" si="82"/>
        <v>23737012</v>
      </c>
      <c r="E191" s="2">
        <v>47474024</v>
      </c>
      <c r="F191">
        <v>208</v>
      </c>
      <c r="G191" s="3">
        <f t="shared" si="70"/>
        <v>21501926.399999999</v>
      </c>
      <c r="H191" s="3">
        <f t="shared" si="71"/>
        <v>27657158.272</v>
      </c>
      <c r="I191" s="7">
        <f t="shared" si="72"/>
        <v>-0.84910519498162973</v>
      </c>
      <c r="J191" s="7">
        <f t="shared" si="73"/>
        <v>-0.85935895681265007</v>
      </c>
      <c r="K191" s="4">
        <f t="shared" si="90"/>
        <v>0.88451887851687394</v>
      </c>
      <c r="L191" s="4">
        <f t="shared" si="94"/>
        <v>0.9398988180112432</v>
      </c>
      <c r="M191" s="4">
        <f t="shared" si="94"/>
        <v>5.7668157679876292E-2</v>
      </c>
      <c r="N191" s="4">
        <f t="shared" si="94"/>
        <v>2.358846996291109E-3</v>
      </c>
      <c r="O191" s="4">
        <f t="shared" si="94"/>
        <v>7.2364357346354493E-5</v>
      </c>
      <c r="P191" s="4">
        <f t="shared" si="94"/>
        <v>1.7759863115644376E-6</v>
      </c>
      <c r="Q191" s="4">
        <f t="shared" si="94"/>
        <v>3.6322292583411372E-8</v>
      </c>
      <c r="R191" s="4">
        <f t="shared" si="94"/>
        <v>6.3673699119016799E-10</v>
      </c>
      <c r="S191" s="4">
        <f t="shared" si="94"/>
        <v>9.7668595434265625E-12</v>
      </c>
      <c r="T191" s="4">
        <f t="shared" si="94"/>
        <v>1.3316719772413392E-13</v>
      </c>
      <c r="U191" s="4">
        <f t="shared" si="94"/>
        <v>1.634112938913289E-15</v>
      </c>
      <c r="V191" s="4">
        <f t="shared" si="94"/>
        <v>1.8229475416621866E-17</v>
      </c>
      <c r="W191" s="4">
        <f t="shared" si="94"/>
        <v>1.8641364256226867E-19</v>
      </c>
      <c r="X191" s="4">
        <f t="shared" si="94"/>
        <v>1.7596208029371659E-21</v>
      </c>
      <c r="Y191" s="4">
        <f t="shared" si="94"/>
        <v>1.542324577077545E-23</v>
      </c>
      <c r="Z191" s="4">
        <f t="shared" si="94"/>
        <v>1.2617381279113745E-25</v>
      </c>
      <c r="AA191" s="4">
        <f t="shared" si="94"/>
        <v>9.6768482602900811E-28</v>
      </c>
      <c r="AB191" s="4">
        <f t="shared" si="91"/>
        <v>6.985052524994841E-30</v>
      </c>
      <c r="AC191" s="4">
        <f t="shared" si="91"/>
        <v>4.7619169561653519E-32</v>
      </c>
      <c r="AD191" s="4">
        <f t="shared" si="91"/>
        <v>3.0754795427745344E-34</v>
      </c>
      <c r="AE191" s="4">
        <f t="shared" si="91"/>
        <v>1.8869806764667702E-36</v>
      </c>
      <c r="AF191" s="6"/>
      <c r="AG191" s="4">
        <f t="shared" si="92"/>
        <v>0.85398699731138117</v>
      </c>
      <c r="AH191" s="4">
        <f t="shared" si="95"/>
        <v>0.92315558964009059</v>
      </c>
      <c r="AI191" s="4">
        <f t="shared" si="95"/>
        <v>7.2855118653352549E-2</v>
      </c>
      <c r="AJ191" s="4">
        <f t="shared" si="95"/>
        <v>3.833133642651948E-3</v>
      </c>
      <c r="AK191" s="4">
        <f t="shared" si="95"/>
        <v>1.5125477724929514E-4</v>
      </c>
      <c r="AL191" s="4">
        <f t="shared" si="95"/>
        <v>4.7747892865442609E-6</v>
      </c>
      <c r="AM191" s="4">
        <f t="shared" si="95"/>
        <v>1.2560821946245058E-7</v>
      </c>
      <c r="AN191" s="4">
        <f t="shared" si="95"/>
        <v>2.8322729376964162E-9</v>
      </c>
      <c r="AO191" s="4">
        <f t="shared" si="95"/>
        <v>5.5880487126219278E-11</v>
      </c>
      <c r="AP191" s="4">
        <f t="shared" si="95"/>
        <v>9.8001500632157419E-13</v>
      </c>
      <c r="AQ191" s="4">
        <f t="shared" si="95"/>
        <v>1.5468484341374487E-14</v>
      </c>
      <c r="AR191" s="4">
        <f t="shared" si="95"/>
        <v>2.2195763944659099E-16</v>
      </c>
      <c r="AS191" s="4">
        <f t="shared" si="95"/>
        <v>2.9194689195250287E-18</v>
      </c>
      <c r="AT191" s="4">
        <f t="shared" si="95"/>
        <v>3.544667414978582E-20</v>
      </c>
      <c r="AU191" s="4">
        <f t="shared" si="95"/>
        <v>3.9963400064754203E-22</v>
      </c>
      <c r="AV191" s="4">
        <f t="shared" si="95"/>
        <v>4.2051949027019395E-24</v>
      </c>
      <c r="AW191" s="4">
        <f t="shared" si="95"/>
        <v>4.1484044232506962E-26</v>
      </c>
      <c r="AX191" s="4">
        <f t="shared" si="93"/>
        <v>3.8516524631565455E-28</v>
      </c>
      <c r="AY191" s="4">
        <f t="shared" si="93"/>
        <v>3.377454437873213E-30</v>
      </c>
      <c r="AZ191" s="4">
        <f t="shared" si="93"/>
        <v>2.8057617672355308E-32</v>
      </c>
      <c r="BA191" s="4">
        <f t="shared" si="93"/>
        <v>2.2142960051473431E-34</v>
      </c>
    </row>
    <row r="192" spans="1:53">
      <c r="A192" s="1">
        <f t="shared" si="83"/>
        <v>42028</v>
      </c>
      <c r="B192">
        <f t="shared" si="75"/>
        <v>3</v>
      </c>
      <c r="C192">
        <f t="shared" si="68"/>
        <v>5.7069967380518741E-9</v>
      </c>
      <c r="D192" s="3">
        <f t="shared" si="82"/>
        <v>27706330</v>
      </c>
      <c r="E192" s="2">
        <v>55412660</v>
      </c>
      <c r="F192">
        <v>230</v>
      </c>
      <c r="G192" s="3">
        <f t="shared" si="70"/>
        <v>27475229.999999993</v>
      </c>
      <c r="H192" s="3">
        <f t="shared" si="71"/>
        <v>32121397.699999999</v>
      </c>
      <c r="I192" s="7">
        <f t="shared" si="72"/>
        <v>-0.73837982122922408</v>
      </c>
      <c r="J192" s="7">
        <f t="shared" si="73"/>
        <v>-0.74690629859051727</v>
      </c>
      <c r="K192" s="4">
        <f t="shared" si="90"/>
        <v>0.85487412532330864</v>
      </c>
      <c r="L192" s="4">
        <f t="shared" si="94"/>
        <v>0.92364752276402651</v>
      </c>
      <c r="M192" s="4">
        <f t="shared" si="94"/>
        <v>7.2414444912117432E-2</v>
      </c>
      <c r="N192" s="4">
        <f t="shared" si="94"/>
        <v>3.7848865588757247E-3</v>
      </c>
      <c r="O192" s="4">
        <f t="shared" si="94"/>
        <v>1.4836852398252256E-4</v>
      </c>
      <c r="P192" s="4">
        <f t="shared" si="94"/>
        <v>4.6528671895706692E-6</v>
      </c>
      <c r="Q192" s="4">
        <f t="shared" si="94"/>
        <v>1.2159571605172391E-7</v>
      </c>
      <c r="R192" s="4">
        <f t="shared" si="94"/>
        <v>2.7237615655506264E-9</v>
      </c>
      <c r="S192" s="4">
        <f t="shared" si="94"/>
        <v>5.3386068253383375E-11</v>
      </c>
      <c r="T192" s="4">
        <f t="shared" si="94"/>
        <v>9.3010986175046378E-13</v>
      </c>
      <c r="U192" s="4">
        <f t="shared" si="94"/>
        <v>1.4584214881670755E-14</v>
      </c>
      <c r="V192" s="4">
        <f t="shared" si="94"/>
        <v>2.0789266136499948E-16</v>
      </c>
      <c r="W192" s="4">
        <f t="shared" si="94"/>
        <v>2.7164810933006194E-18</v>
      </c>
      <c r="X192" s="4">
        <f t="shared" si="94"/>
        <v>3.2765144858428051E-20</v>
      </c>
      <c r="Y192" s="4">
        <f t="shared" si="94"/>
        <v>3.6697189019336004E-22</v>
      </c>
      <c r="Z192" s="4">
        <f t="shared" si="94"/>
        <v>3.8361030585299905E-24</v>
      </c>
      <c r="AA192" s="4">
        <f t="shared" si="94"/>
        <v>3.7594039557202901E-26</v>
      </c>
      <c r="AB192" s="4">
        <f t="shared" si="91"/>
        <v>3.4675183452647753E-28</v>
      </c>
      <c r="AC192" s="4">
        <f t="shared" si="91"/>
        <v>3.0206119852850413E-30</v>
      </c>
      <c r="AD192" s="4">
        <f t="shared" si="91"/>
        <v>2.4928147369719646E-32</v>
      </c>
      <c r="AE192" s="4">
        <f t="shared" si="91"/>
        <v>1.9543784044810395E-34</v>
      </c>
      <c r="AF192" s="6"/>
      <c r="AG192" s="4">
        <f t="shared" si="92"/>
        <v>0.83250445280780105</v>
      </c>
      <c r="AH192" s="4">
        <f t="shared" si="95"/>
        <v>0.91114049913941875</v>
      </c>
      <c r="AI192" s="4">
        <f t="shared" si="95"/>
        <v>8.3513636245279507E-2</v>
      </c>
      <c r="AJ192" s="4">
        <f t="shared" si="95"/>
        <v>5.1031479984818325E-3</v>
      </c>
      <c r="AK192" s="4">
        <f t="shared" si="95"/>
        <v>2.3387305224487065E-4</v>
      </c>
      <c r="AL192" s="4">
        <f t="shared" si="95"/>
        <v>8.574566582007022E-6</v>
      </c>
      <c r="AM192" s="4">
        <f t="shared" si="95"/>
        <v>2.6197684696401869E-7</v>
      </c>
      <c r="AN192" s="4">
        <f t="shared" si="95"/>
        <v>6.8606749193016946E-9</v>
      </c>
      <c r="AO192" s="4">
        <f t="shared" si="95"/>
        <v>1.5720950916046057E-10</v>
      </c>
      <c r="AP192" s="4">
        <f t="shared" si="95"/>
        <v>3.2021247396547893E-12</v>
      </c>
      <c r="AQ192" s="4">
        <f t="shared" si="95"/>
        <v>5.8700280444018683E-14</v>
      </c>
      <c r="AR192" s="4">
        <f t="shared" si="95"/>
        <v>9.7824898865745227E-16</v>
      </c>
      <c r="AS192" s="4">
        <f t="shared" si="95"/>
        <v>1.4944110309981076E-17</v>
      </c>
      <c r="AT192" s="4">
        <f t="shared" si="95"/>
        <v>2.1073108436404924E-19</v>
      </c>
      <c r="AU192" s="4">
        <f t="shared" si="95"/>
        <v>2.759322373148526E-21</v>
      </c>
      <c r="AV192" s="4">
        <f t="shared" si="95"/>
        <v>3.3721978393653326E-23</v>
      </c>
      <c r="AW192" s="4">
        <f t="shared" si="95"/>
        <v>3.8636245072082827E-25</v>
      </c>
      <c r="AX192" s="4">
        <f t="shared" si="93"/>
        <v>4.1662739792515656E-27</v>
      </c>
      <c r="AY192" s="4">
        <f t="shared" si="93"/>
        <v>4.2430401679990239E-29</v>
      </c>
      <c r="AZ192" s="4">
        <f t="shared" si="93"/>
        <v>4.0937880192452642E-31</v>
      </c>
      <c r="BA192" s="4">
        <f t="shared" si="93"/>
        <v>3.752296514563228E-33</v>
      </c>
    </row>
    <row r="193" spans="1:53">
      <c r="A193" s="1">
        <f t="shared" si="83"/>
        <v>42032</v>
      </c>
      <c r="B193">
        <f t="shared" si="75"/>
        <v>4</v>
      </c>
      <c r="C193">
        <f t="shared" si="68"/>
        <v>5.7069967380518741E-9</v>
      </c>
      <c r="D193" s="3">
        <f t="shared" si="82"/>
        <v>28986142</v>
      </c>
      <c r="E193" s="2">
        <v>57972284</v>
      </c>
      <c r="F193">
        <v>261</v>
      </c>
      <c r="G193" s="3">
        <f t="shared" si="70"/>
        <v>37780129.099999994</v>
      </c>
      <c r="H193" s="3">
        <f t="shared" si="71"/>
        <v>39847907.930500001</v>
      </c>
      <c r="I193" s="7">
        <f t="shared" si="72"/>
        <v>-0.58975087546009619</v>
      </c>
      <c r="J193" s="7">
        <f t="shared" si="73"/>
        <v>-0.59402838018329196</v>
      </c>
      <c r="K193" s="4">
        <f t="shared" si="90"/>
        <v>0.80604873456593329</v>
      </c>
      <c r="L193" s="4">
        <f t="shared" si="94"/>
        <v>0.89606547874630038</v>
      </c>
      <c r="M193" s="4">
        <f t="shared" si="94"/>
        <v>9.6600817654600546E-2</v>
      </c>
      <c r="N193" s="4">
        <f t="shared" si="94"/>
        <v>6.942734986728016E-3</v>
      </c>
      <c r="O193" s="4">
        <f t="shared" si="94"/>
        <v>3.7423260737118373E-4</v>
      </c>
      <c r="P193" s="4">
        <f t="shared" si="94"/>
        <v>1.6137737186348947E-5</v>
      </c>
      <c r="Q193" s="4">
        <f t="shared" si="94"/>
        <v>5.7991239822703027E-7</v>
      </c>
      <c r="R193" s="4">
        <f t="shared" si="94"/>
        <v>1.7862216466335482E-8</v>
      </c>
      <c r="S193" s="4">
        <f t="shared" si="94"/>
        <v>4.8141137078284787E-10</v>
      </c>
      <c r="T193" s="4">
        <f t="shared" si="94"/>
        <v>1.1533066756186309E-11</v>
      </c>
      <c r="U193" s="4">
        <f t="shared" si="94"/>
        <v>2.486656319710641E-13</v>
      </c>
      <c r="V193" s="4">
        <f t="shared" si="94"/>
        <v>4.8740954394305482E-15</v>
      </c>
      <c r="W193" s="4">
        <f t="shared" si="94"/>
        <v>8.757572062098289E-17</v>
      </c>
      <c r="X193" s="4">
        <f t="shared" si="94"/>
        <v>1.45248378454657E-18</v>
      </c>
      <c r="Y193" s="4">
        <f t="shared" si="94"/>
        <v>2.236939151986915E-20</v>
      </c>
      <c r="Z193" s="4">
        <f t="shared" si="94"/>
        <v>3.2153911649708392E-22</v>
      </c>
      <c r="AA193" s="4">
        <f t="shared" si="94"/>
        <v>4.3329604236777291E-24</v>
      </c>
      <c r="AB193" s="4">
        <f t="shared" si="91"/>
        <v>5.4954932691162565E-26</v>
      </c>
      <c r="AC193" s="4">
        <f t="shared" si="91"/>
        <v>6.582714854598601E-28</v>
      </c>
      <c r="AD193" s="4">
        <f t="shared" si="91"/>
        <v>7.4700291827095329E-30</v>
      </c>
      <c r="AE193" s="4">
        <f t="shared" si="91"/>
        <v>8.0531010318363437E-32</v>
      </c>
      <c r="AF193" s="6"/>
      <c r="AG193" s="4">
        <f t="shared" si="92"/>
        <v>0.79659261739911047</v>
      </c>
      <c r="AH193" s="4">
        <f t="shared" si="95"/>
        <v>0.89060003459181758</v>
      </c>
      <c r="AI193" s="4">
        <f t="shared" si="95"/>
        <v>0.10126651002637849</v>
      </c>
      <c r="AJ193" s="4">
        <f t="shared" si="95"/>
        <v>7.6764019741450782E-3</v>
      </c>
      <c r="AK193" s="4">
        <f t="shared" si="95"/>
        <v>4.3642621169506373E-4</v>
      </c>
      <c r="AL193" s="4">
        <f t="shared" si="95"/>
        <v>1.9849698764202129E-5</v>
      </c>
      <c r="AM193" s="4">
        <f t="shared" si="95"/>
        <v>7.5234277980117093E-7</v>
      </c>
      <c r="AN193" s="4">
        <f t="shared" si="95"/>
        <v>2.4441665373289971E-8</v>
      </c>
      <c r="AO193" s="4">
        <f t="shared" si="95"/>
        <v>6.9479050156186691E-10</v>
      </c>
      <c r="AP193" s="4">
        <f t="shared" si="95"/>
        <v>1.7555953339823049E-11</v>
      </c>
      <c r="AQ193" s="4">
        <f t="shared" si="95"/>
        <v>3.9924313921713998E-13</v>
      </c>
      <c r="AR193" s="4">
        <f t="shared" si="95"/>
        <v>8.2538735191174046E-15</v>
      </c>
      <c r="AS193" s="4">
        <f t="shared" si="95"/>
        <v>1.564190289799843E-16</v>
      </c>
      <c r="AT193" s="4">
        <f t="shared" si="95"/>
        <v>2.7362718614326161E-18</v>
      </c>
      <c r="AU193" s="4">
        <f t="shared" si="95"/>
        <v>4.4447179699561509E-20</v>
      </c>
      <c r="AV193" s="4">
        <f t="shared" si="95"/>
        <v>6.7385419948411269E-22</v>
      </c>
      <c r="AW193" s="4">
        <f t="shared" si="95"/>
        <v>9.5776493969159624E-24</v>
      </c>
      <c r="AX193" s="4">
        <f t="shared" si="93"/>
        <v>1.2812178516945902E-25</v>
      </c>
      <c r="AY193" s="4">
        <f t="shared" si="93"/>
        <v>1.6186890646670867E-27</v>
      </c>
      <c r="AZ193" s="4">
        <f t="shared" si="93"/>
        <v>1.9374155341572888E-29</v>
      </c>
      <c r="BA193" s="4">
        <f t="shared" si="93"/>
        <v>2.2029554611465072E-31</v>
      </c>
    </row>
    <row r="194" spans="1:53">
      <c r="A194" s="1">
        <f t="shared" si="83"/>
        <v>42035</v>
      </c>
      <c r="B194">
        <f t="shared" si="75"/>
        <v>3</v>
      </c>
      <c r="C194">
        <f t="shared" si="68"/>
        <v>5.7069967380518741E-9</v>
      </c>
      <c r="D194" s="3">
        <f t="shared" si="82"/>
        <v>36642648</v>
      </c>
      <c r="E194" s="2">
        <v>73285296</v>
      </c>
      <c r="F194">
        <v>289</v>
      </c>
      <c r="G194" s="3">
        <f t="shared" si="70"/>
        <v>48986093.099999994</v>
      </c>
      <c r="H194" s="3">
        <f t="shared" si="71"/>
        <v>48455543.5405</v>
      </c>
      <c r="I194" s="7">
        <f t="shared" si="72"/>
        <v>-0.46403828403901204</v>
      </c>
      <c r="J194" s="7">
        <f t="shared" si="73"/>
        <v>-0.46283226196704597</v>
      </c>
      <c r="K194" s="4">
        <f t="shared" ref="K194:Z225" si="96">_xlfn.BINOM.DIST(K$4,$G194,$C194,FALSE)</f>
        <v>0.75611373291138917</v>
      </c>
      <c r="L194" s="4">
        <f t="shared" si="94"/>
        <v>0.86672277556200694</v>
      </c>
      <c r="M194" s="4">
        <f t="shared" si="94"/>
        <v>0.12115201283343724</v>
      </c>
      <c r="N194" s="4">
        <f t="shared" si="94"/>
        <v>1.1289892091461929E-2</v>
      </c>
      <c r="O194" s="4">
        <f t="shared" si="94"/>
        <v>7.8906031679037091E-4</v>
      </c>
      <c r="P194" s="4">
        <f t="shared" si="94"/>
        <v>4.4118485156762156E-5</v>
      </c>
      <c r="Q194" s="4">
        <f t="shared" si="94"/>
        <v>2.055652623944658E-6</v>
      </c>
      <c r="R194" s="4">
        <f t="shared" si="94"/>
        <v>8.2097902805896978E-8</v>
      </c>
      <c r="S194" s="4">
        <f t="shared" si="94"/>
        <v>2.8689464603100881E-9</v>
      </c>
      <c r="T194" s="4">
        <f t="shared" si="94"/>
        <v>8.9116945530660828E-11</v>
      </c>
      <c r="U194" s="4">
        <f t="shared" si="94"/>
        <v>2.4913838357091601E-12</v>
      </c>
      <c r="V194" s="4">
        <f t="shared" si="94"/>
        <v>6.331816176193154E-14</v>
      </c>
      <c r="W194" s="4">
        <f t="shared" si="94"/>
        <v>1.4751201108138402E-15</v>
      </c>
      <c r="X194" s="4">
        <f t="shared" si="94"/>
        <v>3.1722277118848582E-17</v>
      </c>
      <c r="Y194" s="4">
        <f t="shared" si="94"/>
        <v>6.3345626133423718E-19</v>
      </c>
      <c r="Z194" s="4">
        <f t="shared" si="94"/>
        <v>1.1806078852415268E-20</v>
      </c>
      <c r="AA194" s="4">
        <f t="shared" ref="AA194:AE257" si="97">_xlfn.BINOM.DIST(AA$4,$G194,$C194,FALSE)/(1-$K194)</f>
        <v>2.0628421338806024E-22</v>
      </c>
      <c r="AB194" s="4">
        <f t="shared" si="97"/>
        <v>3.3923242708636005E-24</v>
      </c>
      <c r="AC194" s="4">
        <f t="shared" si="97"/>
        <v>5.2687201714711271E-26</v>
      </c>
      <c r="AD194" s="4">
        <f t="shared" si="97"/>
        <v>7.7523219808815206E-28</v>
      </c>
      <c r="AE194" s="4">
        <f t="shared" si="97"/>
        <v>1.0836326141239832E-29</v>
      </c>
      <c r="AF194" s="6"/>
      <c r="AG194" s="4">
        <f t="shared" ref="AG194:AV225" si="98">_xlfn.BINOM.DIST(AG$4,$H194,$C194,FALSE)</f>
        <v>0.75840659917858499</v>
      </c>
      <c r="AH194" s="4">
        <f t="shared" si="95"/>
        <v>0.86809674448904139</v>
      </c>
      <c r="AI194" s="4">
        <f t="shared" si="95"/>
        <v>0.12002983647203405</v>
      </c>
      <c r="AJ194" s="4">
        <f t="shared" si="95"/>
        <v>1.1064174922620176E-2</v>
      </c>
      <c r="AK194" s="4">
        <f t="shared" si="95"/>
        <v>7.6490959116966989E-4</v>
      </c>
      <c r="AL194" s="4">
        <f t="shared" si="95"/>
        <v>4.230494725042394E-5</v>
      </c>
      <c r="AM194" s="4">
        <f t="shared" si="95"/>
        <v>1.9498039872805319E-6</v>
      </c>
      <c r="AN194" s="4">
        <f t="shared" si="95"/>
        <v>7.7027171743277357E-8</v>
      </c>
      <c r="AO194" s="4">
        <f t="shared" si="95"/>
        <v>2.6625942736546322E-9</v>
      </c>
      <c r="AP194" s="4">
        <f t="shared" si="95"/>
        <v>8.1811339607322523E-11</v>
      </c>
      <c r="AQ194" s="4">
        <f t="shared" si="95"/>
        <v>2.2623745926285299E-12</v>
      </c>
      <c r="AR194" s="4">
        <f t="shared" si="95"/>
        <v>5.687518621066537E-14</v>
      </c>
      <c r="AS194" s="4">
        <f t="shared" si="95"/>
        <v>1.310667644410692E-15</v>
      </c>
      <c r="AT194" s="4">
        <f t="shared" si="95"/>
        <v>2.7880477663548113E-17</v>
      </c>
      <c r="AU194" s="4">
        <f t="shared" si="95"/>
        <v>5.507102367836709E-19</v>
      </c>
      <c r="AV194" s="4">
        <f t="shared" si="95"/>
        <v>1.0152730456987575E-20</v>
      </c>
      <c r="AW194" s="4">
        <f t="shared" ref="AW194:BA257" si="99">_xlfn.BINOM.DIST(AW$4,$H194,$C194,FALSE)/(1-$AG194)</f>
        <v>1.75474426113898E-22</v>
      </c>
      <c r="AX194" s="4">
        <f t="shared" si="99"/>
        <v>2.8544067352123598E-24</v>
      </c>
      <c r="AY194" s="4">
        <f t="shared" si="99"/>
        <v>4.3852493361194285E-26</v>
      </c>
      <c r="AZ194" s="4">
        <f t="shared" si="99"/>
        <v>6.3825117161938515E-28</v>
      </c>
      <c r="BA194" s="4">
        <f t="shared" si="99"/>
        <v>8.8249559493844458E-30</v>
      </c>
    </row>
    <row r="195" spans="1:53">
      <c r="A195" s="1">
        <f t="shared" si="83"/>
        <v>42039</v>
      </c>
      <c r="B195">
        <f t="shared" si="75"/>
        <v>4</v>
      </c>
      <c r="C195">
        <f t="shared" si="68"/>
        <v>5.7069967380518741E-9</v>
      </c>
      <c r="D195" s="3">
        <f t="shared" si="82"/>
        <v>48380005</v>
      </c>
      <c r="E195" s="2">
        <v>96760010</v>
      </c>
      <c r="F195">
        <v>317</v>
      </c>
      <c r="G195" s="3">
        <f t="shared" si="70"/>
        <v>61993845.899999991</v>
      </c>
      <c r="H195" s="3">
        <f t="shared" si="71"/>
        <v>58797803.454500005</v>
      </c>
      <c r="I195" s="7">
        <f t="shared" si="72"/>
        <v>-0.34748384878737526</v>
      </c>
      <c r="J195" s="7">
        <f t="shared" si="73"/>
        <v>-0.33958933367251509</v>
      </c>
      <c r="K195" s="4">
        <f t="shared" si="96"/>
        <v>0.70201628852120146</v>
      </c>
      <c r="L195" s="4">
        <f t="shared" ref="L195:AA226" si="100">_xlfn.BINOM.DIST(L$4,$G195,$C195,FALSE)/(1-$K195)</f>
        <v>0.83351009429481249</v>
      </c>
      <c r="M195" s="4">
        <f t="shared" si="100"/>
        <v>0.14744738035732949</v>
      </c>
      <c r="N195" s="4">
        <f t="shared" si="100"/>
        <v>1.7388895285418149E-2</v>
      </c>
      <c r="O195" s="4">
        <f t="shared" si="100"/>
        <v>1.5380419457282375E-3</v>
      </c>
      <c r="P195" s="4">
        <f t="shared" si="100"/>
        <v>1.0883143292696757E-4</v>
      </c>
      <c r="Q195" s="4">
        <f t="shared" si="100"/>
        <v>6.4174022446622424E-6</v>
      </c>
      <c r="R195" s="4">
        <f t="shared" si="100"/>
        <v>3.2435259712768107E-7</v>
      </c>
      <c r="S195" s="4">
        <f t="shared" si="100"/>
        <v>1.4344438194943245E-8</v>
      </c>
      <c r="T195" s="4">
        <f t="shared" si="100"/>
        <v>5.6389361627261952E-10</v>
      </c>
      <c r="U195" s="4">
        <f t="shared" si="100"/>
        <v>1.9950478430751862E-11</v>
      </c>
      <c r="V195" s="4">
        <f t="shared" si="100"/>
        <v>6.4167742365453154E-13</v>
      </c>
      <c r="W195" s="4">
        <f t="shared" si="100"/>
        <v>1.8918715069784848E-14</v>
      </c>
      <c r="X195" s="4">
        <f t="shared" si="100"/>
        <v>5.1487807653569835E-16</v>
      </c>
      <c r="Y195" s="4">
        <f t="shared" si="100"/>
        <v>1.3011653010407947E-17</v>
      </c>
      <c r="Z195" s="4">
        <f t="shared" si="100"/>
        <v>3.0690030211942126E-19</v>
      </c>
      <c r="AA195" s="4">
        <f t="shared" si="100"/>
        <v>6.7863058391539856E-21</v>
      </c>
      <c r="AB195" s="4">
        <f t="shared" si="97"/>
        <v>1.4123443424954905E-22</v>
      </c>
      <c r="AC195" s="4">
        <f t="shared" si="97"/>
        <v>2.7760300970624047E-24</v>
      </c>
      <c r="AD195" s="4">
        <f t="shared" si="97"/>
        <v>5.1692393682678224E-26</v>
      </c>
      <c r="AE195" s="4">
        <f t="shared" si="97"/>
        <v>9.1443473474996402E-28</v>
      </c>
      <c r="AF195" s="6"/>
      <c r="AG195" s="4">
        <f t="shared" si="98"/>
        <v>0.71493841641684874</v>
      </c>
      <c r="AH195" s="4">
        <f t="shared" ref="AH195:AW226" si="101">_xlfn.BINOM.DIST(AH$4,$H195,$C195,FALSE)/(1-$AG195)</f>
        <v>0.84158631771018533</v>
      </c>
      <c r="AI195" s="4">
        <f t="shared" si="101"/>
        <v>0.14120087526221337</v>
      </c>
      <c r="AJ195" s="4">
        <f t="shared" si="101"/>
        <v>1.579373493141157E-2</v>
      </c>
      <c r="AK195" s="4">
        <f t="shared" si="101"/>
        <v>1.3249319013325892E-3</v>
      </c>
      <c r="AL195" s="4">
        <f t="shared" si="101"/>
        <v>8.8918524766264464E-5</v>
      </c>
      <c r="AM195" s="4">
        <f t="shared" si="101"/>
        <v>4.9728995531690142E-6</v>
      </c>
      <c r="AN195" s="4">
        <f t="shared" si="101"/>
        <v>2.3838577050804709E-7</v>
      </c>
      <c r="AO195" s="4">
        <f t="shared" si="101"/>
        <v>9.999056336409586E-9</v>
      </c>
      <c r="AP195" s="4">
        <f t="shared" si="101"/>
        <v>3.7280795635555936E-10</v>
      </c>
      <c r="AQ195" s="4">
        <f t="shared" si="101"/>
        <v>1.2509899809936563E-11</v>
      </c>
      <c r="AR195" s="4">
        <f t="shared" si="101"/>
        <v>3.8161883210202731E-13</v>
      </c>
      <c r="AS195" s="4">
        <f t="shared" si="101"/>
        <v>1.0671296734702563E-14</v>
      </c>
      <c r="AT195" s="4">
        <f t="shared" si="101"/>
        <v>2.754498125046884E-16</v>
      </c>
      <c r="AU195" s="4">
        <f t="shared" si="101"/>
        <v>6.6021148497790198E-18</v>
      </c>
      <c r="AV195" s="4">
        <f t="shared" si="101"/>
        <v>1.4769317888391925E-19</v>
      </c>
      <c r="AW195" s="4">
        <f t="shared" si="101"/>
        <v>3.0974839900987401E-21</v>
      </c>
      <c r="AX195" s="4">
        <f t="shared" si="99"/>
        <v>6.1140467672041482E-23</v>
      </c>
      <c r="AY195" s="4">
        <f t="shared" si="99"/>
        <v>1.1397900235586843E-24</v>
      </c>
      <c r="AZ195" s="4">
        <f t="shared" si="99"/>
        <v>2.0129817755503949E-26</v>
      </c>
      <c r="BA195" s="4">
        <f t="shared" si="99"/>
        <v>3.3773683768297428E-28</v>
      </c>
    </row>
    <row r="196" spans="1:53">
      <c r="A196" s="1">
        <f t="shared" si="83"/>
        <v>42042</v>
      </c>
      <c r="B196">
        <f t="shared" si="75"/>
        <v>3</v>
      </c>
      <c r="C196">
        <f t="shared" si="68"/>
        <v>5.7069967380518741E-9</v>
      </c>
      <c r="D196" s="3">
        <f t="shared" si="82"/>
        <v>73133684</v>
      </c>
      <c r="E196" s="2">
        <v>146267368</v>
      </c>
      <c r="F196">
        <v>360</v>
      </c>
      <c r="G196" s="3">
        <f t="shared" si="70"/>
        <v>85478240</v>
      </c>
      <c r="H196" s="3">
        <f t="shared" si="71"/>
        <v>78475844.799999997</v>
      </c>
      <c r="I196" s="7">
        <f t="shared" si="72"/>
        <v>-0.18846278717023335</v>
      </c>
      <c r="J196" s="7">
        <f t="shared" si="73"/>
        <v>-0.16917944017695108</v>
      </c>
      <c r="K196" s="4">
        <f t="shared" si="96"/>
        <v>0.61396089717457669</v>
      </c>
      <c r="L196" s="4">
        <f t="shared" si="100"/>
        <v>0.7758407965609061</v>
      </c>
      <c r="M196" s="4">
        <f t="shared" si="100"/>
        <v>0.18923689353345696</v>
      </c>
      <c r="N196" s="4">
        <f t="shared" si="100"/>
        <v>3.0771434564056347E-2</v>
      </c>
      <c r="O196" s="4">
        <f t="shared" si="100"/>
        <v>3.7527612469175028E-3</v>
      </c>
      <c r="P196" s="4">
        <f t="shared" si="100"/>
        <v>3.6613741312036913E-4</v>
      </c>
      <c r="Q196" s="4">
        <f t="shared" si="100"/>
        <v>2.976843691390258E-5</v>
      </c>
      <c r="R196" s="4">
        <f t="shared" si="100"/>
        <v>2.0745368756759088E-6</v>
      </c>
      <c r="S196" s="4">
        <f t="shared" si="100"/>
        <v>1.2650110952443434E-7</v>
      </c>
      <c r="T196" s="4">
        <f t="shared" si="100"/>
        <v>6.85669738793569E-9</v>
      </c>
      <c r="U196" s="4">
        <f t="shared" si="100"/>
        <v>3.3448614661806836E-10</v>
      </c>
      <c r="V196" s="4">
        <f t="shared" si="100"/>
        <v>1.4833669468836559E-11</v>
      </c>
      <c r="W196" s="4">
        <f t="shared" si="100"/>
        <v>6.0301830264469162E-13</v>
      </c>
      <c r="X196" s="4">
        <f t="shared" si="100"/>
        <v>2.2628214082689243E-14</v>
      </c>
      <c r="Y196" s="4">
        <f t="shared" si="100"/>
        <v>7.8847036605797154E-16</v>
      </c>
      <c r="Z196" s="4">
        <f t="shared" si="100"/>
        <v>2.5642315740561258E-17</v>
      </c>
      <c r="AA196" s="4">
        <f t="shared" si="100"/>
        <v>7.8180849094595897E-19</v>
      </c>
      <c r="AB196" s="4">
        <f t="shared" si="97"/>
        <v>2.2434406169907096E-20</v>
      </c>
      <c r="AC196" s="4">
        <f t="shared" si="97"/>
        <v>6.0800224822949233E-22</v>
      </c>
      <c r="AD196" s="4">
        <f t="shared" si="97"/>
        <v>1.5610423704365901E-23</v>
      </c>
      <c r="AE196" s="4">
        <f t="shared" si="97"/>
        <v>3.8075691296235328E-25</v>
      </c>
      <c r="AF196" s="6"/>
      <c r="AG196" s="4">
        <f t="shared" si="98"/>
        <v>0.63899325066381008</v>
      </c>
      <c r="AH196" s="4">
        <f t="shared" si="101"/>
        <v>0.79272868130566843</v>
      </c>
      <c r="AI196" s="4">
        <f t="shared" si="101"/>
        <v>0.1775162816073402</v>
      </c>
      <c r="AJ196" s="4">
        <f t="shared" si="101"/>
        <v>2.6500895432254507E-2</v>
      </c>
      <c r="AK196" s="4">
        <f t="shared" si="101"/>
        <v>2.9671818413065112E-3</v>
      </c>
      <c r="AL196" s="4">
        <f t="shared" si="101"/>
        <v>2.657772221982783E-4</v>
      </c>
      <c r="AM196" s="4">
        <f t="shared" si="101"/>
        <v>1.9838558020487422E-5</v>
      </c>
      <c r="AN196" s="4">
        <f t="shared" si="101"/>
        <v>1.2692747796019363E-6</v>
      </c>
      <c r="AO196" s="4">
        <f t="shared" si="101"/>
        <v>7.105738927435562E-8</v>
      </c>
      <c r="AP196" s="4">
        <f t="shared" si="101"/>
        <v>3.5359841959730463E-9</v>
      </c>
      <c r="AQ196" s="4">
        <f t="shared" si="101"/>
        <v>1.5836306093253053E-10</v>
      </c>
      <c r="AR196" s="4">
        <f t="shared" si="101"/>
        <v>6.447699207609913E-12</v>
      </c>
      <c r="AS196" s="4">
        <f t="shared" si="101"/>
        <v>2.4063959279698579E-13</v>
      </c>
      <c r="AT196" s="4">
        <f t="shared" si="101"/>
        <v>8.290243509630263E-15</v>
      </c>
      <c r="AU196" s="4">
        <f t="shared" si="101"/>
        <v>2.6520566802425789E-16</v>
      </c>
      <c r="AV196" s="4">
        <f t="shared" si="101"/>
        <v>7.9183571647752463E-18</v>
      </c>
      <c r="AW196" s="4">
        <f t="shared" si="101"/>
        <v>2.2164535967881571E-19</v>
      </c>
      <c r="AX196" s="4">
        <f t="shared" si="99"/>
        <v>5.839198720744848E-21</v>
      </c>
      <c r="AY196" s="4">
        <f t="shared" si="99"/>
        <v>1.4528617105564524E-22</v>
      </c>
      <c r="AZ196" s="4">
        <f t="shared" si="99"/>
        <v>3.4246342811674182E-24</v>
      </c>
      <c r="BA196" s="4">
        <f t="shared" si="99"/>
        <v>7.6688054608554894E-26</v>
      </c>
    </row>
    <row r="197" spans="1:53">
      <c r="A197" s="1">
        <f t="shared" si="83"/>
        <v>42046</v>
      </c>
      <c r="B197">
        <f t="shared" si="75"/>
        <v>4</v>
      </c>
      <c r="C197">
        <f t="shared" si="68"/>
        <v>5.7069967380518741E-9</v>
      </c>
      <c r="D197" s="3">
        <f t="shared" si="82"/>
        <v>189525246</v>
      </c>
      <c r="E197" s="2">
        <v>379050492</v>
      </c>
      <c r="F197">
        <v>450</v>
      </c>
      <c r="G197" s="3">
        <f t="shared" si="70"/>
        <v>148386349.99999997</v>
      </c>
      <c r="H197" s="3">
        <f t="shared" si="71"/>
        <v>137207057.5</v>
      </c>
      <c r="I197" s="7">
        <f t="shared" si="72"/>
        <v>5.4960798268965938E-2</v>
      </c>
      <c r="J197" s="7">
        <f t="shared" si="73"/>
        <v>9.121276264733158E-2</v>
      </c>
      <c r="K197" s="4">
        <f t="shared" si="96"/>
        <v>0.42876752267216939</v>
      </c>
      <c r="L197" s="4">
        <f t="shared" si="100"/>
        <v>0.63563904549452799</v>
      </c>
      <c r="M197" s="4">
        <f t="shared" si="100"/>
        <v>0.26914241458073701</v>
      </c>
      <c r="N197" s="4">
        <f t="shared" si="100"/>
        <v>7.5973556954611374E-2</v>
      </c>
      <c r="O197" s="4">
        <f t="shared" si="100"/>
        <v>1.608436929133418E-2</v>
      </c>
      <c r="P197" s="4">
        <f t="shared" si="100"/>
        <v>2.7241787182464444E-3</v>
      </c>
      <c r="Q197" s="4">
        <f t="shared" si="100"/>
        <v>3.8449075955441109E-4</v>
      </c>
      <c r="R197" s="4">
        <f t="shared" si="100"/>
        <v>4.6514614434993697E-5</v>
      </c>
      <c r="S197" s="4">
        <f t="shared" si="100"/>
        <v>4.9238066890535539E-6</v>
      </c>
      <c r="T197" s="4">
        <f t="shared" si="100"/>
        <v>4.6329758587865708E-7</v>
      </c>
      <c r="U197" s="4">
        <f t="shared" si="100"/>
        <v>3.9233909588792381E-8</v>
      </c>
      <c r="V197" s="4">
        <f t="shared" si="100"/>
        <v>3.0204416383098213E-9</v>
      </c>
      <c r="W197" s="4">
        <f t="shared" si="100"/>
        <v>2.1315265495734956E-10</v>
      </c>
      <c r="X197" s="4">
        <f t="shared" si="100"/>
        <v>1.3885097545262223E-11</v>
      </c>
      <c r="Y197" s="4">
        <f t="shared" si="100"/>
        <v>8.3989005222224737E-13</v>
      </c>
      <c r="Z197" s="4">
        <f t="shared" si="100"/>
        <v>4.741685152617177E-14</v>
      </c>
      <c r="AA197" s="4">
        <f t="shared" si="100"/>
        <v>2.5096563839897438E-15</v>
      </c>
      <c r="AB197" s="4">
        <f t="shared" si="97"/>
        <v>1.2501636608397963E-16</v>
      </c>
      <c r="AC197" s="4">
        <f t="shared" si="97"/>
        <v>5.8816055083779293E-18</v>
      </c>
      <c r="AD197" s="4">
        <f t="shared" si="97"/>
        <v>2.6214634961711657E-19</v>
      </c>
      <c r="AE197" s="4">
        <f t="shared" si="97"/>
        <v>1.1099804747826801E-20</v>
      </c>
      <c r="AF197" s="6"/>
      <c r="AG197" s="4">
        <f t="shared" si="98"/>
        <v>0.45701446844541954</v>
      </c>
      <c r="AH197" s="4">
        <f t="shared" si="101"/>
        <v>0.65906123504101355</v>
      </c>
      <c r="AI197" s="4">
        <f t="shared" si="101"/>
        <v>0.25803572905192029</v>
      </c>
      <c r="AJ197" s="4">
        <f t="shared" si="101"/>
        <v>6.7350784663626123E-2</v>
      </c>
      <c r="AK197" s="4">
        <f t="shared" si="101"/>
        <v>1.3184593210441499E-2</v>
      </c>
      <c r="AL197" s="4">
        <f t="shared" si="101"/>
        <v>2.064813322975386E-3</v>
      </c>
      <c r="AM197" s="4">
        <f t="shared" si="101"/>
        <v>2.6947197381657287E-4</v>
      </c>
      <c r="AN197" s="4">
        <f t="shared" si="101"/>
        <v>3.0143912493354232E-5</v>
      </c>
      <c r="AO197" s="4">
        <f t="shared" si="101"/>
        <v>2.950486875502013E-6</v>
      </c>
      <c r="AP197" s="4">
        <f t="shared" si="101"/>
        <v>2.5670553227272806E-7</v>
      </c>
      <c r="AQ197" s="4">
        <f t="shared" si="101"/>
        <v>2.0101074615741105E-8</v>
      </c>
      <c r="AR197" s="4">
        <f t="shared" si="101"/>
        <v>1.4309044515837604E-9</v>
      </c>
      <c r="AS197" s="4">
        <f t="shared" si="101"/>
        <v>9.3371305231108273E-11</v>
      </c>
      <c r="AT197" s="4">
        <f t="shared" si="101"/>
        <v>5.6241140032069233E-12</v>
      </c>
      <c r="AU197" s="4">
        <f t="shared" si="101"/>
        <v>3.1456479372420333E-13</v>
      </c>
      <c r="AV197" s="4">
        <f t="shared" si="101"/>
        <v>1.642112424492189E-14</v>
      </c>
      <c r="AW197" s="4">
        <f t="shared" si="101"/>
        <v>8.0364996997927422E-16</v>
      </c>
      <c r="AX197" s="4">
        <f t="shared" si="99"/>
        <v>3.7017069701060173E-17</v>
      </c>
      <c r="AY197" s="4">
        <f t="shared" si="99"/>
        <v>1.6103250681061789E-18</v>
      </c>
      <c r="AZ197" s="4">
        <f t="shared" si="99"/>
        <v>6.6365744643354739E-20</v>
      </c>
      <c r="BA197" s="4">
        <f t="shared" si="99"/>
        <v>2.5983520416712441E-21</v>
      </c>
    </row>
    <row r="198" spans="1:53">
      <c r="A198" s="1">
        <f t="shared" si="83"/>
        <v>42049</v>
      </c>
      <c r="B198">
        <f t="shared" si="75"/>
        <v>3</v>
      </c>
      <c r="C198">
        <f t="shared" ref="C198:C261" si="102">1/175223510</f>
        <v>5.7069967380518741E-9</v>
      </c>
      <c r="D198" s="3">
        <f t="shared" si="82"/>
        <v>14505807</v>
      </c>
      <c r="E198" s="2">
        <v>29011614</v>
      </c>
      <c r="F198">
        <v>40</v>
      </c>
      <c r="G198" s="3">
        <f t="shared" ref="G198:G261" si="103">1149.1*POWER(F198,2) - 231792*F198 + 20000000</f>
        <v>12566880</v>
      </c>
      <c r="H198" s="3">
        <f t="shared" ref="H198:H261" si="104">1.3825*POWER(F198,3)-92.362*POWER(F198,2)+44289*F198+10000000</f>
        <v>11712260.800000001</v>
      </c>
      <c r="I198" s="7">
        <f t="shared" ref="I198:I261" si="105">$C198*(F198*1000000*L198+F198*1000000*M198/2+F198*1000000*N198/3+F198*1000000*O198/4+F198*1000000*P198/5+F198*1000000*Q198/6+F198*1000000*R198/7+F198*1000000*S198/8+F198*1000000*T198/9+F198*1000000*U198/10+F198*1000000*V198/11+F198*1000000*W198/12+F198*1000000*X198/13+F198*1000000*Y198/14+F198*1000000*Z198/15+F198*1000000*AA198/16+F198*1000000*AB198/17+F198*1000000*AC198/18+F198*1000000*AD198/19+F198*1000000*AE198/20)-2</f>
        <v>-1.7757965406063383</v>
      </c>
      <c r="J198" s="7">
        <f t="shared" ref="J198:J261" si="106">F198*1000000*$C198*AH198+F198*1000000*$C198*AI198/2+F198*1000000*$C198*AJ198/3+F198*1000000*$C198*AK198/4+F198*1000000*$C198*AL198/5+F198*1000000*$C198*AM198/6+F198*1000000*$C198*AN198/7+F198*1000000*$C198*AO198/8+F198*1000000*$C198*AP198/9+F198*1000000*$C198*AQ198/10+F198*1000000*$C198*AR198/11+F198*1000000*$C198*AS198/12+F198*1000000*$C198*AT198/13+F198*1000000*$C198*AU198/14+F198*1000000*$C198*AV198/15+F198*1000000*$C198*AW198/16+F198*1000000*$C198*AX198/17+F198*1000000*$C198*AY198/18+F198*1000000*$C198*AZ198/19+F198*1000000*$C198*BA198/20-2</f>
        <v>-1.7755203903906029</v>
      </c>
      <c r="K198" s="4">
        <f t="shared" si="96"/>
        <v>0.93079227828450484</v>
      </c>
      <c r="L198" s="4">
        <f t="shared" si="100"/>
        <v>0.96456903061884769</v>
      </c>
      <c r="M198" s="4">
        <f t="shared" si="100"/>
        <v>3.4589029645943133E-2</v>
      </c>
      <c r="N198" s="4">
        <f t="shared" si="100"/>
        <v>8.2689839618676608E-4</v>
      </c>
      <c r="O198" s="4">
        <f t="shared" si="100"/>
        <v>1.4826107660554173E-5</v>
      </c>
      <c r="P198" s="4">
        <f t="shared" si="100"/>
        <v>2.1266308110840829E-7</v>
      </c>
      <c r="Q198" s="4">
        <f t="shared" si="100"/>
        <v>2.542001329859814E-9</v>
      </c>
      <c r="R198" s="4">
        <f t="shared" si="100"/>
        <v>2.6044295900778435E-11</v>
      </c>
      <c r="S198" s="4">
        <f t="shared" si="100"/>
        <v>2.3348419457766845E-13</v>
      </c>
      <c r="T198" s="4">
        <f t="shared" si="100"/>
        <v>1.860586201542059E-15</v>
      </c>
      <c r="U198" s="4">
        <f t="shared" si="100"/>
        <v>1.334395533601551E-17</v>
      </c>
      <c r="V198" s="4">
        <f t="shared" si="100"/>
        <v>8.7001480644261722E-20</v>
      </c>
      <c r="W198" s="4">
        <f t="shared" si="100"/>
        <v>5.1997218500251735E-22</v>
      </c>
      <c r="X198" s="4">
        <f t="shared" si="100"/>
        <v>2.868609552490623E-24</v>
      </c>
      <c r="Y198" s="4">
        <f t="shared" si="100"/>
        <v>1.469528625256681E-26</v>
      </c>
      <c r="Z198" s="4">
        <f t="shared" si="100"/>
        <v>7.0262144701770978E-29</v>
      </c>
      <c r="AA198" s="4">
        <f t="shared" si="100"/>
        <v>3.1494592681825164E-31</v>
      </c>
      <c r="AB198" s="4">
        <f t="shared" si="97"/>
        <v>1.3286837285927827E-33</v>
      </c>
      <c r="AC198" s="4">
        <f t="shared" si="97"/>
        <v>5.2939961217553917E-36</v>
      </c>
      <c r="AD198" s="4">
        <f t="shared" si="97"/>
        <v>1.9983174953705515E-38</v>
      </c>
      <c r="AE198" s="4">
        <f t="shared" si="97"/>
        <v>7.1658701339527806E-41</v>
      </c>
      <c r="AF198" s="6"/>
      <c r="AG198" s="4">
        <f t="shared" si="98"/>
        <v>0.9353431330421329</v>
      </c>
      <c r="AH198" s="4">
        <f t="shared" si="101"/>
        <v>0.96695137931917197</v>
      </c>
      <c r="AI198" s="4">
        <f t="shared" si="101"/>
        <v>3.2316397096560139E-2</v>
      </c>
      <c r="AJ198" s="4">
        <f t="shared" si="101"/>
        <v>7.2002891732479376E-4</v>
      </c>
      <c r="AK198" s="4">
        <f t="shared" si="101"/>
        <v>1.2032009539227621E-5</v>
      </c>
      <c r="AL198" s="4">
        <f t="shared" si="101"/>
        <v>1.6084825229458887E-7</v>
      </c>
      <c r="AM198" s="4">
        <f t="shared" si="101"/>
        <v>1.7918978242226629E-9</v>
      </c>
      <c r="AN198" s="4">
        <f t="shared" si="101"/>
        <v>1.7110524054283438E-11</v>
      </c>
      <c r="AO198" s="4">
        <f t="shared" si="101"/>
        <v>1.42962257055326E-13</v>
      </c>
      <c r="AP198" s="4">
        <f t="shared" si="101"/>
        <v>1.061761372772547E-15</v>
      </c>
      <c r="AQ198" s="4">
        <f t="shared" si="101"/>
        <v>7.0970018640686448E-18</v>
      </c>
      <c r="AR198" s="4">
        <f t="shared" si="101"/>
        <v>4.3125107914412942E-20</v>
      </c>
      <c r="AS198" s="4">
        <f t="shared" si="101"/>
        <v>2.4021320204503172E-22</v>
      </c>
      <c r="AT198" s="4">
        <f t="shared" si="101"/>
        <v>1.2350979664077719E-24</v>
      </c>
      <c r="AU198" s="4">
        <f t="shared" si="101"/>
        <v>5.8968654761980735E-27</v>
      </c>
      <c r="AV198" s="4">
        <f t="shared" si="101"/>
        <v>2.6277120568389184E-29</v>
      </c>
      <c r="AW198" s="4">
        <f t="shared" si="101"/>
        <v>1.0977553602393415E-31</v>
      </c>
      <c r="AX198" s="4">
        <f t="shared" si="99"/>
        <v>4.3162280546401674E-34</v>
      </c>
      <c r="AY198" s="4">
        <f t="shared" si="99"/>
        <v>1.602800906107085E-36</v>
      </c>
      <c r="AZ198" s="4">
        <f t="shared" si="99"/>
        <v>5.6386305808055328E-39</v>
      </c>
      <c r="BA198" s="4">
        <f t="shared" si="99"/>
        <v>1.8844788764150276E-41</v>
      </c>
    </row>
    <row r="199" spans="1:53">
      <c r="A199" s="1">
        <f t="shared" si="83"/>
        <v>42053</v>
      </c>
      <c r="B199">
        <f t="shared" si="75"/>
        <v>4</v>
      </c>
      <c r="C199">
        <f t="shared" si="102"/>
        <v>5.7069967380518741E-9</v>
      </c>
      <c r="D199" s="3">
        <f t="shared" si="82"/>
        <v>12375218</v>
      </c>
      <c r="E199" s="2">
        <v>24750436</v>
      </c>
      <c r="F199">
        <v>50</v>
      </c>
      <c r="G199" s="3">
        <f t="shared" si="103"/>
        <v>11283150</v>
      </c>
      <c r="H199" s="3">
        <f t="shared" si="104"/>
        <v>12156357.5</v>
      </c>
      <c r="I199" s="7">
        <f t="shared" si="105"/>
        <v>-1.7192270923995994</v>
      </c>
      <c r="J199" s="7">
        <f t="shared" si="106"/>
        <v>-1.7195798870161125</v>
      </c>
      <c r="K199" s="4">
        <f t="shared" si="96"/>
        <v>0.93763652935508079</v>
      </c>
      <c r="L199" s="4">
        <f t="shared" si="100"/>
        <v>0.96814906580690685</v>
      </c>
      <c r="M199" s="4">
        <f t="shared" si="100"/>
        <v>3.1170960523653646E-2</v>
      </c>
      <c r="N199" s="4">
        <f t="shared" si="100"/>
        <v>6.6906273573626033E-4</v>
      </c>
      <c r="O199" s="4">
        <f t="shared" si="100"/>
        <v>1.0770719697683907E-5</v>
      </c>
      <c r="P199" s="4">
        <f t="shared" si="100"/>
        <v>1.3871152742871197E-7</v>
      </c>
      <c r="Q199" s="4">
        <f t="shared" si="100"/>
        <v>1.4886722735642617E-9</v>
      </c>
      <c r="R199" s="4">
        <f t="shared" si="100"/>
        <v>1.369426782586175E-11</v>
      </c>
      <c r="S199" s="4">
        <f t="shared" si="100"/>
        <v>1.1022663499985657E-13</v>
      </c>
      <c r="T199" s="4">
        <f t="shared" si="100"/>
        <v>7.8864530220944652E-16</v>
      </c>
      <c r="U199" s="4">
        <f t="shared" si="100"/>
        <v>5.078311805647498E-18</v>
      </c>
      <c r="V199" s="4">
        <f t="shared" si="100"/>
        <v>2.9727903414631721E-20</v>
      </c>
      <c r="W199" s="4">
        <f t="shared" si="100"/>
        <v>1.5952200531392598E-22</v>
      </c>
      <c r="X199" s="4">
        <f t="shared" si="100"/>
        <v>7.9015951607521128E-25</v>
      </c>
      <c r="Y199" s="4">
        <f t="shared" si="100"/>
        <v>3.6343288974223483E-27</v>
      </c>
      <c r="Z199" s="4">
        <f t="shared" si="100"/>
        <v>1.5601645940612794E-29</v>
      </c>
      <c r="AA199" s="4">
        <f t="shared" si="100"/>
        <v>6.2789618804138486E-32</v>
      </c>
      <c r="AB199" s="4">
        <f t="shared" si="97"/>
        <v>2.3783529115914718E-34</v>
      </c>
      <c r="AC199" s="4">
        <f t="shared" si="97"/>
        <v>8.5082673284515579E-37</v>
      </c>
      <c r="AD199" s="4">
        <f t="shared" si="97"/>
        <v>2.8835323076067034E-39</v>
      </c>
      <c r="AE199" s="4">
        <f t="shared" si="97"/>
        <v>9.2839348313297677E-42</v>
      </c>
      <c r="AF199" s="6"/>
      <c r="AG199" s="4">
        <f t="shared" si="98"/>
        <v>0.93297554470293154</v>
      </c>
      <c r="AH199" s="4">
        <f t="shared" si="101"/>
        <v>0.96571291474692955</v>
      </c>
      <c r="AI199" s="4">
        <f t="shared" si="101"/>
        <v>3.3498786927789841E-2</v>
      </c>
      <c r="AJ199" s="4">
        <f t="shared" si="101"/>
        <v>7.7467372631216907E-4</v>
      </c>
      <c r="AK199" s="4">
        <f t="shared" si="101"/>
        <v>1.3435993984616881E-5</v>
      </c>
      <c r="AL199" s="4">
        <f t="shared" si="101"/>
        <v>1.8642782205997162E-7</v>
      </c>
      <c r="AM199" s="4">
        <f t="shared" si="101"/>
        <v>2.1556108923283639E-9</v>
      </c>
      <c r="AN199" s="4">
        <f t="shared" si="101"/>
        <v>2.1364030412288163E-11</v>
      </c>
      <c r="AO199" s="4">
        <f t="shared" si="101"/>
        <v>1.8526953987551044E-13</v>
      </c>
      <c r="AP199" s="4">
        <f t="shared" si="101"/>
        <v>1.4281449882365222E-15</v>
      </c>
      <c r="AQ199" s="4">
        <f t="shared" si="101"/>
        <v>9.9079327714291939E-18</v>
      </c>
      <c r="AR199" s="4">
        <f t="shared" si="101"/>
        <v>6.2488641200725642E-20</v>
      </c>
      <c r="AS199" s="4">
        <f t="shared" si="101"/>
        <v>3.6126884830366463E-22</v>
      </c>
      <c r="AT199" s="4">
        <f t="shared" si="101"/>
        <v>1.9279590536836512E-24</v>
      </c>
      <c r="AU199" s="4">
        <f t="shared" si="101"/>
        <v>9.5538931180148451E-27</v>
      </c>
      <c r="AV199" s="4">
        <f t="shared" si="101"/>
        <v>4.4187526506665448E-29</v>
      </c>
      <c r="AW199" s="4">
        <f t="shared" si="101"/>
        <v>1.9159767980573049E-31</v>
      </c>
      <c r="AX199" s="4">
        <f t="shared" si="99"/>
        <v>7.8190110173458167E-34</v>
      </c>
      <c r="AY199" s="4">
        <f t="shared" si="99"/>
        <v>3.0136289909274746E-36</v>
      </c>
      <c r="AZ199" s="4">
        <f t="shared" si="99"/>
        <v>1.1003899456611327E-38</v>
      </c>
      <c r="BA199" s="4">
        <f t="shared" si="99"/>
        <v>3.8170426410244804E-41</v>
      </c>
    </row>
    <row r="200" spans="1:53">
      <c r="A200" s="1">
        <f t="shared" si="83"/>
        <v>42056</v>
      </c>
      <c r="B200">
        <f t="shared" ref="B200:B263" si="107">A200-A199</f>
        <v>3</v>
      </c>
      <c r="C200">
        <f t="shared" si="102"/>
        <v>5.7069967380518741E-9</v>
      </c>
      <c r="D200" s="3">
        <f t="shared" si="82"/>
        <v>13882374</v>
      </c>
      <c r="E200" s="2">
        <v>27764748</v>
      </c>
      <c r="F200">
        <v>60</v>
      </c>
      <c r="G200" s="3">
        <f t="shared" si="103"/>
        <v>10229240</v>
      </c>
      <c r="H200" s="3">
        <f t="shared" si="104"/>
        <v>12623456.800000001</v>
      </c>
      <c r="I200" s="7">
        <f t="shared" si="105"/>
        <v>-1.6625612182744247</v>
      </c>
      <c r="J200" s="7">
        <f t="shared" si="106"/>
        <v>-1.6637222243011942</v>
      </c>
      <c r="K200" s="4">
        <f t="shared" si="96"/>
        <v>0.9432930892651874</v>
      </c>
      <c r="L200" s="4">
        <f t="shared" si="100"/>
        <v>0.97109486847167426</v>
      </c>
      <c r="M200" s="4">
        <f t="shared" si="100"/>
        <v>2.8345401704260819E-2</v>
      </c>
      <c r="N200" s="4">
        <f t="shared" si="100"/>
        <v>5.5158477667227037E-4</v>
      </c>
      <c r="O200" s="4">
        <f t="shared" si="100"/>
        <v>8.0501347084835621E-6</v>
      </c>
      <c r="P200" s="4">
        <f t="shared" si="100"/>
        <v>9.3990501885074773E-8</v>
      </c>
      <c r="Q200" s="4">
        <f t="shared" si="100"/>
        <v>9.1449956024486459E-10</v>
      </c>
      <c r="R200" s="4">
        <f t="shared" si="100"/>
        <v>7.6266918813973902E-12</v>
      </c>
      <c r="S200" s="4">
        <f t="shared" si="100"/>
        <v>5.5654067709902619E-14</v>
      </c>
      <c r="T200" s="4">
        <f t="shared" si="100"/>
        <v>3.6099821789977728E-16</v>
      </c>
      <c r="U200" s="4">
        <f t="shared" si="100"/>
        <v>2.1074421934359978E-18</v>
      </c>
      <c r="V200" s="4">
        <f t="shared" si="100"/>
        <v>1.1184422285150869E-20</v>
      </c>
      <c r="W200" s="4">
        <f t="shared" si="100"/>
        <v>5.4410515194963008E-23</v>
      </c>
      <c r="X200" s="4">
        <f t="shared" si="100"/>
        <v>2.4433741300473893E-25</v>
      </c>
      <c r="Y200" s="4">
        <f t="shared" si="100"/>
        <v>1.0188549945161787E-27</v>
      </c>
      <c r="Z200" s="4">
        <f t="shared" si="100"/>
        <v>3.9652586419914971E-30</v>
      </c>
      <c r="AA200" s="4">
        <f t="shared" si="100"/>
        <v>1.4467779988402288E-32</v>
      </c>
      <c r="AB200" s="4">
        <f t="shared" si="97"/>
        <v>4.9682482719184212E-35</v>
      </c>
      <c r="AC200" s="4">
        <f t="shared" si="97"/>
        <v>1.6113172568013923E-37</v>
      </c>
      <c r="AD200" s="4">
        <f t="shared" si="97"/>
        <v>4.9508262862666355E-40</v>
      </c>
      <c r="AE200" s="4">
        <f t="shared" si="97"/>
        <v>1.4450999327615731E-42</v>
      </c>
      <c r="AF200" s="6"/>
      <c r="AG200" s="4">
        <f t="shared" si="98"/>
        <v>0.93049179347219468</v>
      </c>
      <c r="AH200" s="4">
        <f t="shared" si="101"/>
        <v>0.96441145855050237</v>
      </c>
      <c r="AI200" s="4">
        <f t="shared" si="101"/>
        <v>3.4739073306928867E-2</v>
      </c>
      <c r="AJ200" s="4">
        <f t="shared" si="101"/>
        <v>8.3422423622514356E-4</v>
      </c>
      <c r="AK200" s="4">
        <f t="shared" si="101"/>
        <v>1.5024796754653809E-5</v>
      </c>
      <c r="AL200" s="4">
        <f t="shared" si="101"/>
        <v>2.1648328095304617E-7</v>
      </c>
      <c r="AM200" s="4">
        <f t="shared" si="101"/>
        <v>2.5993145412069166E-9</v>
      </c>
      <c r="AN200" s="4">
        <f t="shared" si="101"/>
        <v>2.6751398283466072E-11</v>
      </c>
      <c r="AO200" s="4">
        <f t="shared" si="101"/>
        <v>2.4090297146573403E-13</v>
      </c>
      <c r="AP200" s="4">
        <f t="shared" si="101"/>
        <v>1.9283473691517205E-15</v>
      </c>
      <c r="AQ200" s="4">
        <f t="shared" si="101"/>
        <v>1.3892194575373137E-17</v>
      </c>
      <c r="AR200" s="4">
        <f t="shared" si="101"/>
        <v>9.0983727554354583E-20</v>
      </c>
      <c r="AS200" s="4">
        <f t="shared" si="101"/>
        <v>5.4622050394951431E-22</v>
      </c>
      <c r="AT200" s="4">
        <f t="shared" si="101"/>
        <v>3.0269840382321585E-24</v>
      </c>
      <c r="AU200" s="4">
        <f t="shared" si="101"/>
        <v>1.5576416285448218E-26</v>
      </c>
      <c r="AV200" s="4">
        <f t="shared" si="101"/>
        <v>7.4810352663051159E-29</v>
      </c>
      <c r="AW200" s="4">
        <f t="shared" si="101"/>
        <v>3.3684266969251944E-31</v>
      </c>
      <c r="AX200" s="4">
        <f t="shared" si="99"/>
        <v>1.4274586160975852E-33</v>
      </c>
      <c r="AY200" s="4">
        <f t="shared" si="99"/>
        <v>5.7131593015652286E-36</v>
      </c>
      <c r="AZ200" s="4">
        <f t="shared" si="99"/>
        <v>2.1662471830532614E-38</v>
      </c>
      <c r="BA200" s="4">
        <f t="shared" si="99"/>
        <v>7.8030296841332048E-41</v>
      </c>
    </row>
    <row r="201" spans="1:53">
      <c r="A201" s="1">
        <f t="shared" si="83"/>
        <v>42060</v>
      </c>
      <c r="B201">
        <f t="shared" si="107"/>
        <v>4</v>
      </c>
      <c r="C201">
        <f t="shared" si="102"/>
        <v>5.7069967380518741E-9</v>
      </c>
      <c r="D201" s="3">
        <f t="shared" si="82"/>
        <v>13350950</v>
      </c>
      <c r="E201" s="2">
        <v>26701900</v>
      </c>
      <c r="F201">
        <v>70</v>
      </c>
      <c r="G201" s="3">
        <f t="shared" si="103"/>
        <v>9405150</v>
      </c>
      <c r="H201" s="3">
        <f t="shared" si="104"/>
        <v>13121853.699999999</v>
      </c>
      <c r="I201" s="7">
        <f t="shared" si="105"/>
        <v>-1.605854698420029</v>
      </c>
      <c r="J201" s="7">
        <f t="shared" si="106"/>
        <v>-1.6079576184152089</v>
      </c>
      <c r="K201" s="4">
        <f t="shared" si="96"/>
        <v>0.94773991984302752</v>
      </c>
      <c r="L201" s="4">
        <f t="shared" si="100"/>
        <v>0.97340249622628994</v>
      </c>
      <c r="M201" s="4">
        <f t="shared" si="100"/>
        <v>2.6123764916670504E-2</v>
      </c>
      <c r="N201" s="4">
        <f t="shared" si="100"/>
        <v>4.673989937398441E-4</v>
      </c>
      <c r="O201" s="4">
        <f t="shared" si="100"/>
        <v>6.2719270217550127E-6</v>
      </c>
      <c r="P201" s="4">
        <f t="shared" si="100"/>
        <v>6.7329309494596596E-8</v>
      </c>
      <c r="Q201" s="4">
        <f t="shared" si="100"/>
        <v>6.0231826402791355E-10</v>
      </c>
      <c r="R201" s="4">
        <f t="shared" si="100"/>
        <v>4.6185012822782242E-12</v>
      </c>
      <c r="S201" s="4">
        <f t="shared" si="100"/>
        <v>3.0987326738724286E-14</v>
      </c>
      <c r="T201" s="4">
        <f t="shared" si="100"/>
        <v>1.8480536965574552E-16</v>
      </c>
      <c r="U201" s="4">
        <f t="shared" si="100"/>
        <v>9.9194484181309929E-19</v>
      </c>
      <c r="V201" s="4">
        <f t="shared" si="100"/>
        <v>4.8402492869990806E-21</v>
      </c>
      <c r="W201" s="4">
        <f t="shared" si="100"/>
        <v>2.1650071195106798E-23</v>
      </c>
      <c r="X201" s="4">
        <f t="shared" si="100"/>
        <v>8.9389966722139955E-26</v>
      </c>
      <c r="Y201" s="4">
        <f t="shared" si="100"/>
        <v>3.4271529962959134E-28</v>
      </c>
      <c r="Z201" s="4">
        <f t="shared" si="100"/>
        <v>1.2263514261270533E-30</v>
      </c>
      <c r="AA201" s="4">
        <f t="shared" si="100"/>
        <v>4.1140315538964552E-33</v>
      </c>
      <c r="AB201" s="4">
        <f t="shared" si="97"/>
        <v>1.2989466413310666E-35</v>
      </c>
      <c r="AC201" s="4">
        <f t="shared" si="97"/>
        <v>3.8733913145631649E-38</v>
      </c>
      <c r="AD201" s="4">
        <f t="shared" si="97"/>
        <v>1.094234227774364E-40</v>
      </c>
      <c r="AE201" s="4">
        <f t="shared" si="97"/>
        <v>2.9366539671630704E-43</v>
      </c>
      <c r="AF201" s="6"/>
      <c r="AG201" s="4">
        <f t="shared" si="98"/>
        <v>0.92784890950772603</v>
      </c>
      <c r="AH201" s="4">
        <f t="shared" si="101"/>
        <v>0.96302410356523294</v>
      </c>
      <c r="AI201" s="4">
        <f t="shared" si="101"/>
        <v>3.6058688219215096E-2</v>
      </c>
      <c r="AJ201" s="4">
        <f t="shared" si="101"/>
        <v>9.0010131777465148E-4</v>
      </c>
      <c r="AK201" s="4">
        <f t="shared" si="101"/>
        <v>1.6851326834005591E-5</v>
      </c>
      <c r="AL201" s="4">
        <f t="shared" si="101"/>
        <v>2.5238687140487474E-7</v>
      </c>
      <c r="AM201" s="4">
        <f t="shared" si="101"/>
        <v>3.1500550189399551E-9</v>
      </c>
      <c r="AN201" s="4">
        <f t="shared" si="101"/>
        <v>3.3699440899396211E-11</v>
      </c>
      <c r="AO201" s="4">
        <f t="shared" si="101"/>
        <v>3.1545344307079884E-13</v>
      </c>
      <c r="AP201" s="4">
        <f t="shared" si="101"/>
        <v>2.6247944115074684E-15</v>
      </c>
      <c r="AQ201" s="4">
        <f t="shared" si="101"/>
        <v>1.9656119773216459E-17</v>
      </c>
      <c r="AR201" s="4">
        <f t="shared" si="101"/>
        <v>1.3381585357379887E-19</v>
      </c>
      <c r="AS201" s="4">
        <f t="shared" si="101"/>
        <v>8.3508129022921436E-22</v>
      </c>
      <c r="AT201" s="4">
        <f t="shared" si="101"/>
        <v>4.8104731955022479E-24</v>
      </c>
      <c r="AU201" s="4">
        <f t="shared" si="101"/>
        <v>2.5731323690487481E-26</v>
      </c>
      <c r="AV201" s="4">
        <f t="shared" si="101"/>
        <v>1.284615626637445E-28</v>
      </c>
      <c r="AW201" s="4">
        <f t="shared" si="101"/>
        <v>6.0125059135918134E-31</v>
      </c>
      <c r="AX201" s="4">
        <f t="shared" si="99"/>
        <v>2.6485541745055053E-33</v>
      </c>
      <c r="AY201" s="4">
        <f t="shared" si="99"/>
        <v>1.1018908780917018E-35</v>
      </c>
      <c r="AZ201" s="4">
        <f t="shared" si="99"/>
        <v>4.3429735670446412E-38</v>
      </c>
      <c r="BA201" s="4">
        <f t="shared" si="99"/>
        <v>1.6261453311366383E-40</v>
      </c>
    </row>
    <row r="202" spans="1:53">
      <c r="A202" s="1">
        <f t="shared" si="83"/>
        <v>42063</v>
      </c>
      <c r="B202">
        <f t="shared" si="107"/>
        <v>3</v>
      </c>
      <c r="C202">
        <f t="shared" si="102"/>
        <v>5.7069967380518741E-9</v>
      </c>
      <c r="D202" s="3">
        <f t="shared" si="82"/>
        <v>14984034</v>
      </c>
      <c r="E202" s="2">
        <v>29968068</v>
      </c>
      <c r="F202">
        <v>80</v>
      </c>
      <c r="G202" s="3">
        <f t="shared" si="103"/>
        <v>8810880</v>
      </c>
      <c r="H202" s="3">
        <f t="shared" si="104"/>
        <v>13659843.199999999</v>
      </c>
      <c r="I202" s="7">
        <f t="shared" si="105"/>
        <v>-1.549163400574215</v>
      </c>
      <c r="J202" s="7">
        <f t="shared" si="106"/>
        <v>-1.5522989483237362</v>
      </c>
      <c r="K202" s="4">
        <f t="shared" si="96"/>
        <v>0.95095963363979907</v>
      </c>
      <c r="L202" s="4">
        <f t="shared" si="100"/>
        <v>0.97506886602401566</v>
      </c>
      <c r="M202" s="4">
        <f t="shared" si="100"/>
        <v>2.4515014692477174E-2</v>
      </c>
      <c r="N202" s="4">
        <f t="shared" si="100"/>
        <v>4.1090149157938937E-4</v>
      </c>
      <c r="O202" s="4">
        <f t="shared" si="100"/>
        <v>5.1654063459922722E-6</v>
      </c>
      <c r="P202" s="4">
        <f t="shared" si="100"/>
        <v>5.1947087538523226E-8</v>
      </c>
      <c r="Q202" s="4">
        <f t="shared" si="100"/>
        <v>4.3534806633355604E-10</v>
      </c>
      <c r="R202" s="4">
        <f t="shared" si="100"/>
        <v>3.1272686936485461E-12</v>
      </c>
      <c r="S202" s="4">
        <f t="shared" si="100"/>
        <v>1.9656300297448595E-14</v>
      </c>
      <c r="T202" s="4">
        <f t="shared" si="100"/>
        <v>1.0982109960445597E-16</v>
      </c>
      <c r="U202" s="4">
        <f t="shared" si="100"/>
        <v>5.5222015996324288E-19</v>
      </c>
      <c r="V202" s="4">
        <f t="shared" si="100"/>
        <v>2.5243292091148791E-21</v>
      </c>
      <c r="W202" s="4">
        <f t="shared" si="100"/>
        <v>1.0577696880457382E-23</v>
      </c>
      <c r="X202" s="4">
        <f t="shared" si="100"/>
        <v>4.0914202178606053E-26</v>
      </c>
      <c r="Y202" s="4">
        <f t="shared" si="100"/>
        <v>1.4695092483558468E-28</v>
      </c>
      <c r="Z202" s="4">
        <f t="shared" si="100"/>
        <v>4.9261460964593548E-31</v>
      </c>
      <c r="AA202" s="4">
        <f t="shared" si="100"/>
        <v>1.5481515748758916E-33</v>
      </c>
      <c r="AB202" s="4">
        <f t="shared" si="97"/>
        <v>4.5792112819268488E-36</v>
      </c>
      <c r="AC202" s="4">
        <f t="shared" si="97"/>
        <v>1.2792170881689907E-38</v>
      </c>
      <c r="AD202" s="4">
        <f t="shared" si="97"/>
        <v>3.3854521294793069E-41</v>
      </c>
      <c r="AE202" s="4">
        <f t="shared" si="97"/>
        <v>8.5116284639053476E-44</v>
      </c>
      <c r="AF202" s="6"/>
      <c r="AG202" s="4">
        <f t="shared" si="98"/>
        <v>0.92500449717959687</v>
      </c>
      <c r="AH202" s="4">
        <f t="shared" si="101"/>
        <v>0.96152804861462116</v>
      </c>
      <c r="AI202" s="4">
        <f t="shared" si="101"/>
        <v>3.7478764400968687E-2</v>
      </c>
      <c r="AJ202" s="4">
        <f t="shared" si="101"/>
        <v>9.739065370763957E-4</v>
      </c>
      <c r="AK202" s="4">
        <f t="shared" si="101"/>
        <v>1.8980625869411213E-5</v>
      </c>
      <c r="AL202" s="4">
        <f t="shared" si="101"/>
        <v>2.9593322833797624E-7</v>
      </c>
      <c r="AM202" s="4">
        <f t="shared" si="101"/>
        <v>3.8449939175625056E-9</v>
      </c>
      <c r="AN202" s="4">
        <f t="shared" si="101"/>
        <v>4.2820404049041149E-11</v>
      </c>
      <c r="AO202" s="4">
        <f t="shared" si="101"/>
        <v>4.1726685256288589E-13</v>
      </c>
      <c r="AP202" s="4">
        <f t="shared" si="101"/>
        <v>3.6143021558307447E-15</v>
      </c>
      <c r="AQ202" s="4">
        <f t="shared" si="101"/>
        <v>2.8175881054002743E-17</v>
      </c>
      <c r="AR202" s="4">
        <f t="shared" si="101"/>
        <v>1.9968150289984033E-19</v>
      </c>
      <c r="AS202" s="4">
        <f t="shared" si="101"/>
        <v>1.2972078721465695E-21</v>
      </c>
      <c r="AT202" s="4">
        <f t="shared" si="101"/>
        <v>7.7789176922652142E-24</v>
      </c>
      <c r="AU202" s="4">
        <f t="shared" si="101"/>
        <v>4.3315572806229623E-26</v>
      </c>
      <c r="AV202" s="4">
        <f t="shared" si="101"/>
        <v>2.2511565217357256E-28</v>
      </c>
      <c r="AW202" s="4">
        <f t="shared" si="101"/>
        <v>1.0968280977064814E-30</v>
      </c>
      <c r="AX202" s="4">
        <f t="shared" si="99"/>
        <v>5.0297045148103369E-33</v>
      </c>
      <c r="AY202" s="4">
        <f t="shared" si="99"/>
        <v>2.1783254267593029E-35</v>
      </c>
      <c r="AZ202" s="4">
        <f t="shared" si="99"/>
        <v>8.9376207481930014E-38</v>
      </c>
      <c r="BA202" s="4">
        <f t="shared" si="99"/>
        <v>3.4837313524826993E-40</v>
      </c>
    </row>
    <row r="203" spans="1:53">
      <c r="A203" s="1">
        <f t="shared" si="83"/>
        <v>42067</v>
      </c>
      <c r="B203">
        <f t="shared" si="107"/>
        <v>4</v>
      </c>
      <c r="C203">
        <f t="shared" si="102"/>
        <v>5.7069967380518741E-9</v>
      </c>
      <c r="D203" s="3">
        <f t="shared" si="82"/>
        <v>15069326</v>
      </c>
      <c r="E203" s="2">
        <v>30138652</v>
      </c>
      <c r="F203">
        <v>90</v>
      </c>
      <c r="G203" s="3">
        <f t="shared" si="103"/>
        <v>8446430</v>
      </c>
      <c r="H203" s="3">
        <f t="shared" si="104"/>
        <v>14245720.300000001</v>
      </c>
      <c r="I203" s="7">
        <f t="shared" si="105"/>
        <v>-1.4925432372656657</v>
      </c>
      <c r="J203" s="7">
        <f t="shared" si="106"/>
        <v>-1.4967617486644227</v>
      </c>
      <c r="K203" s="4">
        <f t="shared" si="96"/>
        <v>0.9529396071894537</v>
      </c>
      <c r="L203" s="4">
        <f t="shared" si="100"/>
        <v>0.97609175443726415</v>
      </c>
      <c r="M203" s="4">
        <f t="shared" si="100"/>
        <v>2.3525638050484972E-2</v>
      </c>
      <c r="N203" s="4">
        <f t="shared" si="100"/>
        <v>3.7800789228474536E-4</v>
      </c>
      <c r="O203" s="4">
        <f t="shared" si="100"/>
        <v>4.5553477467554996E-6</v>
      </c>
      <c r="P203" s="4">
        <f t="shared" si="100"/>
        <v>4.3916946837581163E-8</v>
      </c>
      <c r="Q203" s="4">
        <f t="shared" si="100"/>
        <v>3.5282670288705151E-10</v>
      </c>
      <c r="R203" s="4">
        <f t="shared" si="100"/>
        <v>2.4296510929820903E-12</v>
      </c>
      <c r="S203" s="4">
        <f t="shared" si="100"/>
        <v>1.4639774216696886E-14</v>
      </c>
      <c r="T203" s="4">
        <f t="shared" si="100"/>
        <v>7.8410147717832808E-17</v>
      </c>
      <c r="U203" s="4">
        <f t="shared" si="100"/>
        <v>3.7796590313517965E-19</v>
      </c>
      <c r="V203" s="4">
        <f t="shared" si="100"/>
        <v>1.6563047139976793E-21</v>
      </c>
      <c r="W203" s="4">
        <f t="shared" si="100"/>
        <v>6.6533326901260335E-24</v>
      </c>
      <c r="X203" s="4">
        <f t="shared" si="100"/>
        <v>2.4670393968245666E-26</v>
      </c>
      <c r="Y203" s="4">
        <f t="shared" si="100"/>
        <v>8.4943117262587023E-29</v>
      </c>
      <c r="Z203" s="4">
        <f t="shared" si="100"/>
        <v>2.7297132629107735E-31</v>
      </c>
      <c r="AA203" s="4">
        <f t="shared" si="100"/>
        <v>8.2238861601428706E-34</v>
      </c>
      <c r="AB203" s="4">
        <f t="shared" si="97"/>
        <v>2.3318905360915677E-36</v>
      </c>
      <c r="AC203" s="4">
        <f t="shared" si="97"/>
        <v>6.2447577354288273E-39</v>
      </c>
      <c r="AD203" s="4">
        <f t="shared" si="97"/>
        <v>1.584316269895821E-41</v>
      </c>
      <c r="AE203" s="4">
        <f t="shared" si="97"/>
        <v>3.8184905798019763E-44</v>
      </c>
      <c r="AF203" s="6"/>
      <c r="AG203" s="4">
        <f t="shared" si="98"/>
        <v>0.92191681872027198</v>
      </c>
      <c r="AH203" s="4">
        <f t="shared" si="101"/>
        <v>0.95990061443265839</v>
      </c>
      <c r="AI203" s="4">
        <f t="shared" si="101"/>
        <v>3.90200906806831E-2</v>
      </c>
      <c r="AJ203" s="4">
        <f t="shared" si="101"/>
        <v>1.0574479253074791E-3</v>
      </c>
      <c r="AK203" s="4">
        <f t="shared" si="101"/>
        <v>2.1492698057666873E-5</v>
      </c>
      <c r="AL203" s="4">
        <f t="shared" si="101"/>
        <v>3.4947236743589441E-7</v>
      </c>
      <c r="AM203" s="4">
        <f t="shared" si="101"/>
        <v>4.7353651109937602E-9</v>
      </c>
      <c r="AN203" s="4">
        <f t="shared" si="101"/>
        <v>5.4998048281944216E-11</v>
      </c>
      <c r="AO203" s="4">
        <f t="shared" si="101"/>
        <v>5.589193024498204E-13</v>
      </c>
      <c r="AP203" s="4">
        <f t="shared" si="101"/>
        <v>5.0489187967104889E-15</v>
      </c>
      <c r="AQ203" s="4">
        <f t="shared" si="101"/>
        <v>4.1047824262214233E-17</v>
      </c>
      <c r="AR203" s="4">
        <f t="shared" si="101"/>
        <v>3.0338156205993166E-19</v>
      </c>
      <c r="AS203" s="4">
        <f t="shared" si="101"/>
        <v>2.0554155250705453E-21</v>
      </c>
      <c r="AT203" s="4">
        <f t="shared" si="101"/>
        <v>1.2854285607927957E-23</v>
      </c>
      <c r="AU203" s="4">
        <f t="shared" si="101"/>
        <v>7.4646860014029999E-26</v>
      </c>
      <c r="AV203" s="4">
        <f t="shared" si="101"/>
        <v>4.0458696729748963E-28</v>
      </c>
      <c r="AW203" s="4">
        <f t="shared" si="101"/>
        <v>2.0558123935030402E-30</v>
      </c>
      <c r="AX203" s="4">
        <f t="shared" si="99"/>
        <v>9.831643027043288E-33</v>
      </c>
      <c r="AY203" s="4">
        <f t="shared" si="99"/>
        <v>4.4406353210311924E-35</v>
      </c>
      <c r="AZ203" s="4">
        <f t="shared" si="99"/>
        <v>1.9001285793907288E-37</v>
      </c>
      <c r="BA203" s="4">
        <f t="shared" si="99"/>
        <v>7.7240387885266559E-40</v>
      </c>
    </row>
    <row r="204" spans="1:53">
      <c r="A204" s="1">
        <f t="shared" si="83"/>
        <v>42070</v>
      </c>
      <c r="B204">
        <f t="shared" si="107"/>
        <v>3</v>
      </c>
      <c r="C204">
        <f t="shared" si="102"/>
        <v>5.7069967380518741E-9</v>
      </c>
      <c r="D204" s="3">
        <f t="shared" si="82"/>
        <v>17732008</v>
      </c>
      <c r="E204" s="2">
        <v>35464016</v>
      </c>
      <c r="F204">
        <v>100</v>
      </c>
      <c r="G204" s="3">
        <f t="shared" si="103"/>
        <v>8311800</v>
      </c>
      <c r="H204" s="3">
        <f t="shared" si="104"/>
        <v>14887780</v>
      </c>
      <c r="I204" s="7">
        <f t="shared" si="105"/>
        <v>-1.4360501235116545</v>
      </c>
      <c r="J204" s="7">
        <f t="shared" si="106"/>
        <v>-1.4413642036441194</v>
      </c>
      <c r="K204" s="4">
        <f t="shared" si="96"/>
        <v>0.95367206346008881</v>
      </c>
      <c r="L204" s="4">
        <f t="shared" si="100"/>
        <v>0.97646979783133403</v>
      </c>
      <c r="M204" s="4">
        <f t="shared" si="100"/>
        <v>2.3159622631300794E-2</v>
      </c>
      <c r="N204" s="4">
        <f t="shared" si="100"/>
        <v>3.6619535465719731E-4</v>
      </c>
      <c r="O204" s="4">
        <f t="shared" si="100"/>
        <v>4.3426556568012136E-6</v>
      </c>
      <c r="P204" s="4">
        <f t="shared" si="100"/>
        <v>4.1199115488068031E-8</v>
      </c>
      <c r="Q204" s="4">
        <f t="shared" si="100"/>
        <v>3.2571599940407836E-10</v>
      </c>
      <c r="R204" s="4">
        <f t="shared" si="100"/>
        <v>2.2072089568030618E-12</v>
      </c>
      <c r="S204" s="4">
        <f t="shared" si="100"/>
        <v>1.3087473294388864E-14</v>
      </c>
      <c r="T204" s="4">
        <f t="shared" si="100"/>
        <v>6.8978793268934633E-17</v>
      </c>
      <c r="U204" s="4">
        <f t="shared" si="100"/>
        <v>3.27203419424499E-19</v>
      </c>
      <c r="V204" s="4">
        <f t="shared" si="100"/>
        <v>1.4110010513062809E-21</v>
      </c>
      <c r="W204" s="4">
        <f t="shared" si="100"/>
        <v>5.5776110771167369E-24</v>
      </c>
      <c r="X204" s="4">
        <f t="shared" si="100"/>
        <v>2.0351993723296698E-26</v>
      </c>
      <c r="Y204" s="4">
        <f t="shared" si="100"/>
        <v>6.8957412416854367E-29</v>
      </c>
      <c r="Z204" s="4">
        <f t="shared" si="100"/>
        <v>2.1806786786911924E-31</v>
      </c>
      <c r="AA204" s="4">
        <f t="shared" si="100"/>
        <v>6.4650758175966142E-34</v>
      </c>
      <c r="AB204" s="4">
        <f t="shared" si="97"/>
        <v>1.8039586410374832E-36</v>
      </c>
      <c r="AC204" s="4">
        <f t="shared" si="97"/>
        <v>4.7539640627655442E-39</v>
      </c>
      <c r="AD204" s="4">
        <f t="shared" si="97"/>
        <v>1.1868724918983858E-41</v>
      </c>
      <c r="AE204" s="4">
        <f t="shared" si="97"/>
        <v>2.8149830704462204E-44</v>
      </c>
      <c r="AF204" s="6"/>
      <c r="AG204" s="4">
        <f t="shared" si="98"/>
        <v>0.9185448810158644</v>
      </c>
      <c r="AH204" s="4">
        <f t="shared" si="101"/>
        <v>0.9581192549905132</v>
      </c>
      <c r="AI204" s="4">
        <f t="shared" si="101"/>
        <v>4.0703064917914117E-2</v>
      </c>
      <c r="AJ204" s="4">
        <f t="shared" si="101"/>
        <v>1.1527718662025989E-3</v>
      </c>
      <c r="AK204" s="4">
        <f t="shared" si="101"/>
        <v>2.4486169940670035E-5</v>
      </c>
      <c r="AL204" s="4">
        <f t="shared" si="101"/>
        <v>4.1609098602702818E-7</v>
      </c>
      <c r="AM204" s="4">
        <f t="shared" si="101"/>
        <v>5.8921593101780309E-9</v>
      </c>
      <c r="AN204" s="4">
        <f t="shared" si="101"/>
        <v>7.1517748700788741E-11</v>
      </c>
      <c r="AO204" s="4">
        <f t="shared" si="101"/>
        <v>7.5955847349255257E-13</v>
      </c>
      <c r="AP204" s="4">
        <f t="shared" si="101"/>
        <v>7.1706089608134767E-15</v>
      </c>
      <c r="AQ204" s="4">
        <f t="shared" si="101"/>
        <v>6.0924692553176552E-17</v>
      </c>
      <c r="AR204" s="4">
        <f t="shared" si="101"/>
        <v>4.7058484707427416E-19</v>
      </c>
      <c r="AS204" s="4">
        <f t="shared" si="101"/>
        <v>3.3319152103339216E-21</v>
      </c>
      <c r="AT204" s="4">
        <f t="shared" si="101"/>
        <v>2.177648638157898E-23</v>
      </c>
      <c r="AU204" s="4">
        <f t="shared" si="101"/>
        <v>1.3215906651283967E-25</v>
      </c>
      <c r="AV204" s="4">
        <f t="shared" si="101"/>
        <v>7.4858800558989965E-28</v>
      </c>
      <c r="AW204" s="4">
        <f t="shared" si="101"/>
        <v>3.9752094241821122E-30</v>
      </c>
      <c r="AX204" s="4">
        <f t="shared" si="99"/>
        <v>1.9867727491573925E-32</v>
      </c>
      <c r="AY204" s="4">
        <f t="shared" si="99"/>
        <v>9.3780547272702466E-35</v>
      </c>
      <c r="AZ204" s="4">
        <f t="shared" si="99"/>
        <v>4.1936888611692357E-37</v>
      </c>
      <c r="BA204" s="4">
        <f t="shared" si="99"/>
        <v>1.781571372179571E-39</v>
      </c>
    </row>
    <row r="205" spans="1:53">
      <c r="A205" s="1">
        <f t="shared" si="83"/>
        <v>42074</v>
      </c>
      <c r="B205">
        <f t="shared" si="107"/>
        <v>4</v>
      </c>
      <c r="C205">
        <f t="shared" si="102"/>
        <v>5.7069967380518741E-9</v>
      </c>
      <c r="D205" s="3">
        <f t="shared" si="82"/>
        <v>17288254</v>
      </c>
      <c r="E205" s="2">
        <v>34576508</v>
      </c>
      <c r="F205">
        <v>119</v>
      </c>
      <c r="G205" s="3">
        <f t="shared" si="103"/>
        <v>8689157.0999999996</v>
      </c>
      <c r="H205" s="3">
        <f t="shared" si="104"/>
        <v>16292185.035500001</v>
      </c>
      <c r="I205" s="7">
        <f t="shared" si="105"/>
        <v>-1.329263281212929</v>
      </c>
      <c r="J205" s="7">
        <f t="shared" si="106"/>
        <v>-1.3365703062822964</v>
      </c>
      <c r="K205" s="4">
        <f t="shared" si="96"/>
        <v>0.95162046890434115</v>
      </c>
      <c r="L205" s="4">
        <f t="shared" si="100"/>
        <v>0.97541042132075029</v>
      </c>
      <c r="M205" s="4">
        <f t="shared" si="100"/>
        <v>2.4184806488727863E-2</v>
      </c>
      <c r="N205" s="4">
        <f t="shared" si="100"/>
        <v>3.9976662459061845E-4</v>
      </c>
      <c r="O205" s="4">
        <f t="shared" si="100"/>
        <v>4.9560041699771108E-6</v>
      </c>
      <c r="P205" s="4">
        <f t="shared" si="100"/>
        <v>4.9152626548038341E-8</v>
      </c>
      <c r="Q205" s="4">
        <f t="shared" si="100"/>
        <v>4.0623795832017231E-10</v>
      </c>
      <c r="R205" s="4">
        <f t="shared" si="100"/>
        <v>2.8778452176558527E-12</v>
      </c>
      <c r="S205" s="4">
        <f t="shared" si="100"/>
        <v>1.7838665681693864E-14</v>
      </c>
      <c r="T205" s="4">
        <f t="shared" si="100"/>
        <v>9.8288957377938572E-17</v>
      </c>
      <c r="U205" s="4">
        <f t="shared" si="100"/>
        <v>4.8740451683489995E-19</v>
      </c>
      <c r="V205" s="4">
        <f t="shared" si="100"/>
        <v>2.1972609411375623E-21</v>
      </c>
      <c r="W205" s="4">
        <f t="shared" si="100"/>
        <v>9.0799845801709997E-24</v>
      </c>
      <c r="X205" s="4">
        <f t="shared" si="100"/>
        <v>3.4635896248756301E-26</v>
      </c>
      <c r="Y205" s="4">
        <f t="shared" si="100"/>
        <v>1.2268261253953487E-28</v>
      </c>
      <c r="Z205" s="4">
        <f t="shared" si="100"/>
        <v>4.0557981062902679E-31</v>
      </c>
      <c r="AA205" s="4">
        <f t="shared" si="100"/>
        <v>1.2570161771531818E-33</v>
      </c>
      <c r="AB205" s="4">
        <f t="shared" si="97"/>
        <v>3.6667087669238663E-36</v>
      </c>
      <c r="AC205" s="4">
        <f t="shared" si="97"/>
        <v>1.0101557337589405E-38</v>
      </c>
      <c r="AD205" s="4">
        <f t="shared" si="97"/>
        <v>2.636447355714268E-41</v>
      </c>
      <c r="AE205" s="4">
        <f t="shared" si="97"/>
        <v>6.5369239077208213E-44</v>
      </c>
      <c r="AF205" s="6"/>
      <c r="AG205" s="4">
        <f t="shared" si="98"/>
        <v>0.91121222832510163</v>
      </c>
      <c r="AH205" s="4">
        <f t="shared" si="101"/>
        <v>0.95423060694433359</v>
      </c>
      <c r="AI205" s="4">
        <f t="shared" si="101"/>
        <v>4.4361914435718665E-2</v>
      </c>
      <c r="AJ205" s="4">
        <f t="shared" si="101"/>
        <v>1.3749152579312692E-3</v>
      </c>
      <c r="AK205" s="4">
        <f t="shared" si="101"/>
        <v>3.1959709265942707E-5</v>
      </c>
      <c r="AL205" s="4">
        <f t="shared" si="101"/>
        <v>5.9431907400977309E-7</v>
      </c>
      <c r="AM205" s="4">
        <f t="shared" si="101"/>
        <v>9.209906998647953E-9</v>
      </c>
      <c r="AN205" s="4">
        <f t="shared" si="101"/>
        <v>1.2233310656580995E-10</v>
      </c>
      <c r="AO205" s="4">
        <f t="shared" si="101"/>
        <v>1.4218074666732826E-12</v>
      </c>
      <c r="AP205" s="4">
        <f t="shared" si="101"/>
        <v>1.4688756370624866E-14</v>
      </c>
      <c r="AQ205" s="4">
        <f t="shared" si="101"/>
        <v>1.3657516926643699E-16</v>
      </c>
      <c r="AR205" s="4">
        <f t="shared" si="101"/>
        <v>1.1544250857049997E-18</v>
      </c>
      <c r="AS205" s="4">
        <f t="shared" si="101"/>
        <v>8.9448111508213561E-21</v>
      </c>
      <c r="AT205" s="4">
        <f t="shared" si="101"/>
        <v>6.3975614105309025E-23</v>
      </c>
      <c r="AU205" s="4">
        <f t="shared" si="101"/>
        <v>4.2488660615630403E-25</v>
      </c>
      <c r="AV205" s="4">
        <f t="shared" si="101"/>
        <v>2.6337125205073988E-27</v>
      </c>
      <c r="AW205" s="4">
        <f t="shared" si="101"/>
        <v>1.530505679578762E-29</v>
      </c>
      <c r="AX205" s="4">
        <f t="shared" si="99"/>
        <v>8.3709077789251788E-32</v>
      </c>
      <c r="AY205" s="4">
        <f t="shared" si="99"/>
        <v>4.3240086975225685E-34</v>
      </c>
      <c r="AZ205" s="4">
        <f t="shared" si="99"/>
        <v>2.1160183900801336E-36</v>
      </c>
      <c r="BA205" s="4">
        <f t="shared" si="99"/>
        <v>9.8372995344584585E-39</v>
      </c>
    </row>
    <row r="206" spans="1:53">
      <c r="A206" s="1">
        <f t="shared" si="83"/>
        <v>42077</v>
      </c>
      <c r="B206">
        <f t="shared" si="107"/>
        <v>3</v>
      </c>
      <c r="C206">
        <f t="shared" si="102"/>
        <v>5.7069967380518741E-9</v>
      </c>
      <c r="D206" s="3">
        <f t="shared" si="82"/>
        <v>19601802</v>
      </c>
      <c r="E206" s="2">
        <v>39203604</v>
      </c>
      <c r="F206">
        <v>137</v>
      </c>
      <c r="G206" s="3">
        <f t="shared" si="103"/>
        <v>9811953.8999999985</v>
      </c>
      <c r="H206" s="3">
        <f t="shared" si="104"/>
        <v>17888946.144500002</v>
      </c>
      <c r="I206" s="7">
        <f t="shared" si="105"/>
        <v>-1.2290523121942907</v>
      </c>
      <c r="J206" s="7">
        <f t="shared" si="106"/>
        <v>-1.2379808069641571</v>
      </c>
      <c r="K206" s="4">
        <f t="shared" si="96"/>
        <v>0.94554217682034158</v>
      </c>
      <c r="L206" s="4">
        <f t="shared" si="100"/>
        <v>0.97226290047462538</v>
      </c>
      <c r="M206" s="4">
        <f t="shared" si="100"/>
        <v>2.7221795081269023E-2</v>
      </c>
      <c r="N206" s="4">
        <f t="shared" si="100"/>
        <v>5.081108902829037E-4</v>
      </c>
      <c r="O206" s="4">
        <f t="shared" si="100"/>
        <v>7.1131417786972541E-6</v>
      </c>
      <c r="P206" s="4">
        <f t="shared" si="100"/>
        <v>7.9662580393075567E-8</v>
      </c>
      <c r="Q206" s="4">
        <f t="shared" si="100"/>
        <v>7.4347434011901487E-10</v>
      </c>
      <c r="R206" s="4">
        <f t="shared" si="100"/>
        <v>5.9474495197100699E-12</v>
      </c>
      <c r="S206" s="4">
        <f t="shared" si="100"/>
        <v>4.1629726126761504E-14</v>
      </c>
      <c r="T206" s="4">
        <f t="shared" si="100"/>
        <v>2.5901432053012178E-16</v>
      </c>
      <c r="U206" s="4">
        <f t="shared" si="100"/>
        <v>1.4503955677771485E-18</v>
      </c>
      <c r="V206" s="4">
        <f t="shared" si="100"/>
        <v>7.3834004247175352E-21</v>
      </c>
      <c r="W206" s="4">
        <f t="shared" si="100"/>
        <v>3.4453851323732289E-23</v>
      </c>
      <c r="X206" s="4">
        <f t="shared" si="100"/>
        <v>1.4840788568600144E-25</v>
      </c>
      <c r="Y206" s="4">
        <f t="shared" si="100"/>
        <v>5.9359666576225709E-28</v>
      </c>
      <c r="Z206" s="4">
        <f t="shared" si="100"/>
        <v>2.2159637932536285E-30</v>
      </c>
      <c r="AA206" s="4">
        <f t="shared" si="100"/>
        <v>7.7554160232750353E-33</v>
      </c>
      <c r="AB206" s="4">
        <f t="shared" si="97"/>
        <v>2.5545744022269853E-35</v>
      </c>
      <c r="AC206" s="4">
        <f t="shared" si="97"/>
        <v>7.9470946326201083E-38</v>
      </c>
      <c r="AD206" s="4">
        <f t="shared" si="97"/>
        <v>2.3421627677319361E-40</v>
      </c>
      <c r="AE206" s="4">
        <f t="shared" si="97"/>
        <v>6.5576664413913942E-43</v>
      </c>
      <c r="AF206" s="6"/>
      <c r="AG206" s="4">
        <f t="shared" si="98"/>
        <v>0.90294633522529177</v>
      </c>
      <c r="AH206" s="4">
        <f t="shared" si="101"/>
        <v>0.94982234085830852</v>
      </c>
      <c r="AI206" s="4">
        <f t="shared" si="101"/>
        <v>4.8484703086803055E-2</v>
      </c>
      <c r="AJ206" s="4">
        <f t="shared" si="101"/>
        <v>1.649969122914984E-3</v>
      </c>
      <c r="AK206" s="4">
        <f t="shared" si="101"/>
        <v>4.2112219644548717E-5</v>
      </c>
      <c r="AL206" s="4">
        <f t="shared" si="101"/>
        <v>8.5986527608300399E-7</v>
      </c>
      <c r="AM206" s="4">
        <f t="shared" si="101"/>
        <v>1.4630912712172718E-8</v>
      </c>
      <c r="AN206" s="4">
        <f t="shared" si="101"/>
        <v>2.1338584820446447E-10</v>
      </c>
      <c r="AO206" s="4">
        <f t="shared" si="101"/>
        <v>2.7231266253726081E-12</v>
      </c>
      <c r="AP206" s="4">
        <f t="shared" si="101"/>
        <v>3.0889971864727962E-14</v>
      </c>
      <c r="AQ206" s="4">
        <f t="shared" si="101"/>
        <v>3.1536222723395075E-16</v>
      </c>
      <c r="AR206" s="4">
        <f t="shared" si="101"/>
        <v>2.9269083666609365E-18</v>
      </c>
      <c r="AS206" s="4">
        <f t="shared" si="101"/>
        <v>2.490118374191915E-20</v>
      </c>
      <c r="AT206" s="4">
        <f t="shared" si="101"/>
        <v>1.9555491200189781E-22</v>
      </c>
      <c r="AU206" s="4">
        <f t="shared" si="101"/>
        <v>1.4260434485676641E-24</v>
      </c>
      <c r="AV206" s="4">
        <f t="shared" si="101"/>
        <v>9.705849185062841E-27</v>
      </c>
      <c r="AW206" s="4">
        <f t="shared" si="101"/>
        <v>6.1930640528376758E-29</v>
      </c>
      <c r="AX206" s="4">
        <f t="shared" si="99"/>
        <v>3.7191923671386479E-31</v>
      </c>
      <c r="AY206" s="4">
        <f t="shared" si="99"/>
        <v>2.1094445023319633E-33</v>
      </c>
      <c r="AZ206" s="4">
        <f t="shared" si="99"/>
        <v>1.133460645944802E-35</v>
      </c>
      <c r="BA206" s="4">
        <f t="shared" si="99"/>
        <v>5.7858659686694678E-38</v>
      </c>
    </row>
    <row r="207" spans="1:53">
      <c r="A207" s="1">
        <f t="shared" si="83"/>
        <v>42081</v>
      </c>
      <c r="B207">
        <f t="shared" si="107"/>
        <v>4</v>
      </c>
      <c r="C207">
        <f t="shared" si="102"/>
        <v>5.7069967380518741E-9</v>
      </c>
      <c r="D207" s="3">
        <f t="shared" si="82"/>
        <v>12187191</v>
      </c>
      <c r="E207" s="2">
        <v>24374382</v>
      </c>
      <c r="F207">
        <v>40</v>
      </c>
      <c r="G207" s="3">
        <f t="shared" si="103"/>
        <v>12566880</v>
      </c>
      <c r="H207" s="3">
        <f t="shared" si="104"/>
        <v>11712260.800000001</v>
      </c>
      <c r="I207" s="7">
        <f t="shared" si="105"/>
        <v>-1.7757965406063383</v>
      </c>
      <c r="J207" s="7">
        <f t="shared" si="106"/>
        <v>-1.7755203903906029</v>
      </c>
      <c r="K207" s="4">
        <f t="shared" si="96"/>
        <v>0.93079227828450484</v>
      </c>
      <c r="L207" s="4">
        <f t="shared" si="100"/>
        <v>0.96456903061884769</v>
      </c>
      <c r="M207" s="4">
        <f t="shared" si="100"/>
        <v>3.4589029645943133E-2</v>
      </c>
      <c r="N207" s="4">
        <f t="shared" si="100"/>
        <v>8.2689839618676608E-4</v>
      </c>
      <c r="O207" s="4">
        <f t="shared" si="100"/>
        <v>1.4826107660554173E-5</v>
      </c>
      <c r="P207" s="4">
        <f t="shared" si="100"/>
        <v>2.1266308110840829E-7</v>
      </c>
      <c r="Q207" s="4">
        <f t="shared" si="100"/>
        <v>2.542001329859814E-9</v>
      </c>
      <c r="R207" s="4">
        <f t="shared" si="100"/>
        <v>2.6044295900778435E-11</v>
      </c>
      <c r="S207" s="4">
        <f t="shared" si="100"/>
        <v>2.3348419457766845E-13</v>
      </c>
      <c r="T207" s="4">
        <f t="shared" si="100"/>
        <v>1.860586201542059E-15</v>
      </c>
      <c r="U207" s="4">
        <f t="shared" si="100"/>
        <v>1.334395533601551E-17</v>
      </c>
      <c r="V207" s="4">
        <f t="shared" si="100"/>
        <v>8.7001480644261722E-20</v>
      </c>
      <c r="W207" s="4">
        <f t="shared" si="100"/>
        <v>5.1997218500251735E-22</v>
      </c>
      <c r="X207" s="4">
        <f t="shared" si="100"/>
        <v>2.868609552490623E-24</v>
      </c>
      <c r="Y207" s="4">
        <f t="shared" si="100"/>
        <v>1.469528625256681E-26</v>
      </c>
      <c r="Z207" s="4">
        <f t="shared" si="100"/>
        <v>7.0262144701770978E-29</v>
      </c>
      <c r="AA207" s="4">
        <f t="shared" si="100"/>
        <v>3.1494592681825164E-31</v>
      </c>
      <c r="AB207" s="4">
        <f t="shared" si="97"/>
        <v>1.3286837285927827E-33</v>
      </c>
      <c r="AC207" s="4">
        <f t="shared" si="97"/>
        <v>5.2939961217553917E-36</v>
      </c>
      <c r="AD207" s="4">
        <f t="shared" si="97"/>
        <v>1.9983174953705515E-38</v>
      </c>
      <c r="AE207" s="4">
        <f t="shared" si="97"/>
        <v>7.1658701339527806E-41</v>
      </c>
      <c r="AF207" s="6"/>
      <c r="AG207" s="4">
        <f t="shared" si="98"/>
        <v>0.9353431330421329</v>
      </c>
      <c r="AH207" s="4">
        <f t="shared" si="101"/>
        <v>0.96695137931917197</v>
      </c>
      <c r="AI207" s="4">
        <f t="shared" si="101"/>
        <v>3.2316397096560139E-2</v>
      </c>
      <c r="AJ207" s="4">
        <f t="shared" si="101"/>
        <v>7.2002891732479376E-4</v>
      </c>
      <c r="AK207" s="4">
        <f t="shared" si="101"/>
        <v>1.2032009539227621E-5</v>
      </c>
      <c r="AL207" s="4">
        <f t="shared" si="101"/>
        <v>1.6084825229458887E-7</v>
      </c>
      <c r="AM207" s="4">
        <f t="shared" si="101"/>
        <v>1.7918978242226629E-9</v>
      </c>
      <c r="AN207" s="4">
        <f t="shared" si="101"/>
        <v>1.7110524054283438E-11</v>
      </c>
      <c r="AO207" s="4">
        <f t="shared" si="101"/>
        <v>1.42962257055326E-13</v>
      </c>
      <c r="AP207" s="4">
        <f t="shared" si="101"/>
        <v>1.061761372772547E-15</v>
      </c>
      <c r="AQ207" s="4">
        <f t="shared" si="101"/>
        <v>7.0970018640686448E-18</v>
      </c>
      <c r="AR207" s="4">
        <f t="shared" si="101"/>
        <v>4.3125107914412942E-20</v>
      </c>
      <c r="AS207" s="4">
        <f t="shared" si="101"/>
        <v>2.4021320204503172E-22</v>
      </c>
      <c r="AT207" s="4">
        <f t="shared" si="101"/>
        <v>1.2350979664077719E-24</v>
      </c>
      <c r="AU207" s="4">
        <f t="shared" si="101"/>
        <v>5.8968654761980735E-27</v>
      </c>
      <c r="AV207" s="4">
        <f t="shared" si="101"/>
        <v>2.6277120568389184E-29</v>
      </c>
      <c r="AW207" s="4">
        <f t="shared" si="101"/>
        <v>1.0977553602393415E-31</v>
      </c>
      <c r="AX207" s="4">
        <f t="shared" si="99"/>
        <v>4.3162280546401674E-34</v>
      </c>
      <c r="AY207" s="4">
        <f t="shared" si="99"/>
        <v>1.602800906107085E-36</v>
      </c>
      <c r="AZ207" s="4">
        <f t="shared" si="99"/>
        <v>5.6386305808055328E-39</v>
      </c>
      <c r="BA207" s="4">
        <f t="shared" si="99"/>
        <v>1.8844788764150276E-41</v>
      </c>
    </row>
    <row r="208" spans="1:53">
      <c r="A208" s="1">
        <f t="shared" si="83"/>
        <v>42084</v>
      </c>
      <c r="B208">
        <f t="shared" si="107"/>
        <v>3</v>
      </c>
      <c r="C208">
        <f t="shared" si="102"/>
        <v>5.7069967380518741E-9</v>
      </c>
      <c r="D208" s="3">
        <f t="shared" si="82"/>
        <v>13368360</v>
      </c>
      <c r="E208" s="2">
        <v>26736720</v>
      </c>
      <c r="F208">
        <v>50</v>
      </c>
      <c r="G208" s="3">
        <f t="shared" si="103"/>
        <v>11283150</v>
      </c>
      <c r="H208" s="3">
        <f t="shared" si="104"/>
        <v>12156357.5</v>
      </c>
      <c r="I208" s="7">
        <f t="shared" si="105"/>
        <v>-1.7192270923995994</v>
      </c>
      <c r="J208" s="7">
        <f t="shared" si="106"/>
        <v>-1.7195798870161125</v>
      </c>
      <c r="K208" s="4">
        <f t="shared" si="96"/>
        <v>0.93763652935508079</v>
      </c>
      <c r="L208" s="4">
        <f t="shared" si="100"/>
        <v>0.96814906580690685</v>
      </c>
      <c r="M208" s="4">
        <f t="shared" si="100"/>
        <v>3.1170960523653646E-2</v>
      </c>
      <c r="N208" s="4">
        <f t="shared" si="100"/>
        <v>6.6906273573626033E-4</v>
      </c>
      <c r="O208" s="4">
        <f t="shared" si="100"/>
        <v>1.0770719697683907E-5</v>
      </c>
      <c r="P208" s="4">
        <f t="shared" si="100"/>
        <v>1.3871152742871197E-7</v>
      </c>
      <c r="Q208" s="4">
        <f t="shared" si="100"/>
        <v>1.4886722735642617E-9</v>
      </c>
      <c r="R208" s="4">
        <f t="shared" si="100"/>
        <v>1.369426782586175E-11</v>
      </c>
      <c r="S208" s="4">
        <f t="shared" si="100"/>
        <v>1.1022663499985657E-13</v>
      </c>
      <c r="T208" s="4">
        <f t="shared" si="100"/>
        <v>7.8864530220944652E-16</v>
      </c>
      <c r="U208" s="4">
        <f t="shared" si="100"/>
        <v>5.078311805647498E-18</v>
      </c>
      <c r="V208" s="4">
        <f t="shared" si="100"/>
        <v>2.9727903414631721E-20</v>
      </c>
      <c r="W208" s="4">
        <f t="shared" si="100"/>
        <v>1.5952200531392598E-22</v>
      </c>
      <c r="X208" s="4">
        <f t="shared" si="100"/>
        <v>7.9015951607521128E-25</v>
      </c>
      <c r="Y208" s="4">
        <f t="shared" si="100"/>
        <v>3.6343288974223483E-27</v>
      </c>
      <c r="Z208" s="4">
        <f t="shared" si="100"/>
        <v>1.5601645940612794E-29</v>
      </c>
      <c r="AA208" s="4">
        <f t="shared" si="100"/>
        <v>6.2789618804138486E-32</v>
      </c>
      <c r="AB208" s="4">
        <f t="shared" si="97"/>
        <v>2.3783529115914718E-34</v>
      </c>
      <c r="AC208" s="4">
        <f t="shared" si="97"/>
        <v>8.5082673284515579E-37</v>
      </c>
      <c r="AD208" s="4">
        <f t="shared" si="97"/>
        <v>2.8835323076067034E-39</v>
      </c>
      <c r="AE208" s="4">
        <f t="shared" si="97"/>
        <v>9.2839348313297677E-42</v>
      </c>
      <c r="AF208" s="6"/>
      <c r="AG208" s="4">
        <f t="shared" si="98"/>
        <v>0.93297554470293154</v>
      </c>
      <c r="AH208" s="4">
        <f t="shared" si="101"/>
        <v>0.96571291474692955</v>
      </c>
      <c r="AI208" s="4">
        <f t="shared" si="101"/>
        <v>3.3498786927789841E-2</v>
      </c>
      <c r="AJ208" s="4">
        <f t="shared" si="101"/>
        <v>7.7467372631216907E-4</v>
      </c>
      <c r="AK208" s="4">
        <f t="shared" si="101"/>
        <v>1.3435993984616881E-5</v>
      </c>
      <c r="AL208" s="4">
        <f t="shared" si="101"/>
        <v>1.8642782205997162E-7</v>
      </c>
      <c r="AM208" s="4">
        <f t="shared" si="101"/>
        <v>2.1556108923283639E-9</v>
      </c>
      <c r="AN208" s="4">
        <f t="shared" si="101"/>
        <v>2.1364030412288163E-11</v>
      </c>
      <c r="AO208" s="4">
        <f t="shared" si="101"/>
        <v>1.8526953987551044E-13</v>
      </c>
      <c r="AP208" s="4">
        <f t="shared" si="101"/>
        <v>1.4281449882365222E-15</v>
      </c>
      <c r="AQ208" s="4">
        <f t="shared" si="101"/>
        <v>9.9079327714291939E-18</v>
      </c>
      <c r="AR208" s="4">
        <f t="shared" si="101"/>
        <v>6.2488641200725642E-20</v>
      </c>
      <c r="AS208" s="4">
        <f t="shared" si="101"/>
        <v>3.6126884830366463E-22</v>
      </c>
      <c r="AT208" s="4">
        <f t="shared" si="101"/>
        <v>1.9279590536836512E-24</v>
      </c>
      <c r="AU208" s="4">
        <f t="shared" si="101"/>
        <v>9.5538931180148451E-27</v>
      </c>
      <c r="AV208" s="4">
        <f t="shared" si="101"/>
        <v>4.4187526506665448E-29</v>
      </c>
      <c r="AW208" s="4">
        <f t="shared" si="101"/>
        <v>1.9159767980573049E-31</v>
      </c>
      <c r="AX208" s="4">
        <f t="shared" si="99"/>
        <v>7.8190110173458167E-34</v>
      </c>
      <c r="AY208" s="4">
        <f t="shared" si="99"/>
        <v>3.0136289909274746E-36</v>
      </c>
      <c r="AZ208" s="4">
        <f t="shared" si="99"/>
        <v>1.1003899456611327E-38</v>
      </c>
      <c r="BA208" s="4">
        <f t="shared" si="99"/>
        <v>3.8170426410244804E-41</v>
      </c>
    </row>
    <row r="209" spans="1:53">
      <c r="A209" s="1">
        <f t="shared" si="83"/>
        <v>42088</v>
      </c>
      <c r="B209">
        <f t="shared" si="107"/>
        <v>4</v>
      </c>
      <c r="C209">
        <f t="shared" si="102"/>
        <v>5.7069967380518741E-9</v>
      </c>
      <c r="D209" s="3">
        <f t="shared" si="82"/>
        <v>11479151</v>
      </c>
      <c r="E209" s="2">
        <v>22958302</v>
      </c>
      <c r="F209">
        <v>40</v>
      </c>
      <c r="G209" s="3">
        <f t="shared" si="103"/>
        <v>12566880</v>
      </c>
      <c r="H209" s="3">
        <f t="shared" si="104"/>
        <v>11712260.800000001</v>
      </c>
      <c r="I209" s="7">
        <f t="shared" si="105"/>
        <v>-1.7757965406063383</v>
      </c>
      <c r="J209" s="7">
        <f t="shared" si="106"/>
        <v>-1.7755203903906029</v>
      </c>
      <c r="K209" s="4">
        <f t="shared" si="96"/>
        <v>0.93079227828450484</v>
      </c>
      <c r="L209" s="4">
        <f t="shared" si="100"/>
        <v>0.96456903061884769</v>
      </c>
      <c r="M209" s="4">
        <f t="shared" si="100"/>
        <v>3.4589029645943133E-2</v>
      </c>
      <c r="N209" s="4">
        <f t="shared" si="100"/>
        <v>8.2689839618676608E-4</v>
      </c>
      <c r="O209" s="4">
        <f t="shared" si="100"/>
        <v>1.4826107660554173E-5</v>
      </c>
      <c r="P209" s="4">
        <f t="shared" si="100"/>
        <v>2.1266308110840829E-7</v>
      </c>
      <c r="Q209" s="4">
        <f t="shared" si="100"/>
        <v>2.542001329859814E-9</v>
      </c>
      <c r="R209" s="4">
        <f t="shared" si="100"/>
        <v>2.6044295900778435E-11</v>
      </c>
      <c r="S209" s="4">
        <f t="shared" si="100"/>
        <v>2.3348419457766845E-13</v>
      </c>
      <c r="T209" s="4">
        <f t="shared" si="100"/>
        <v>1.860586201542059E-15</v>
      </c>
      <c r="U209" s="4">
        <f t="shared" si="100"/>
        <v>1.334395533601551E-17</v>
      </c>
      <c r="V209" s="4">
        <f t="shared" si="100"/>
        <v>8.7001480644261722E-20</v>
      </c>
      <c r="W209" s="4">
        <f t="shared" si="100"/>
        <v>5.1997218500251735E-22</v>
      </c>
      <c r="X209" s="4">
        <f t="shared" si="100"/>
        <v>2.868609552490623E-24</v>
      </c>
      <c r="Y209" s="4">
        <f t="shared" si="100"/>
        <v>1.469528625256681E-26</v>
      </c>
      <c r="Z209" s="4">
        <f t="shared" si="100"/>
        <v>7.0262144701770978E-29</v>
      </c>
      <c r="AA209" s="4">
        <f t="shared" si="100"/>
        <v>3.1494592681825164E-31</v>
      </c>
      <c r="AB209" s="4">
        <f t="shared" si="97"/>
        <v>1.3286837285927827E-33</v>
      </c>
      <c r="AC209" s="4">
        <f t="shared" si="97"/>
        <v>5.2939961217553917E-36</v>
      </c>
      <c r="AD209" s="4">
        <f t="shared" si="97"/>
        <v>1.9983174953705515E-38</v>
      </c>
      <c r="AE209" s="4">
        <f t="shared" si="97"/>
        <v>7.1658701339527806E-41</v>
      </c>
      <c r="AF209" s="6"/>
      <c r="AG209" s="4">
        <f t="shared" si="98"/>
        <v>0.9353431330421329</v>
      </c>
      <c r="AH209" s="4">
        <f t="shared" si="101"/>
        <v>0.96695137931917197</v>
      </c>
      <c r="AI209" s="4">
        <f t="shared" si="101"/>
        <v>3.2316397096560139E-2</v>
      </c>
      <c r="AJ209" s="4">
        <f t="shared" si="101"/>
        <v>7.2002891732479376E-4</v>
      </c>
      <c r="AK209" s="4">
        <f t="shared" si="101"/>
        <v>1.2032009539227621E-5</v>
      </c>
      <c r="AL209" s="4">
        <f t="shared" si="101"/>
        <v>1.6084825229458887E-7</v>
      </c>
      <c r="AM209" s="4">
        <f t="shared" si="101"/>
        <v>1.7918978242226629E-9</v>
      </c>
      <c r="AN209" s="4">
        <f t="shared" si="101"/>
        <v>1.7110524054283438E-11</v>
      </c>
      <c r="AO209" s="4">
        <f t="shared" si="101"/>
        <v>1.42962257055326E-13</v>
      </c>
      <c r="AP209" s="4">
        <f t="shared" si="101"/>
        <v>1.061761372772547E-15</v>
      </c>
      <c r="AQ209" s="4">
        <f t="shared" si="101"/>
        <v>7.0970018640686448E-18</v>
      </c>
      <c r="AR209" s="4">
        <f t="shared" si="101"/>
        <v>4.3125107914412942E-20</v>
      </c>
      <c r="AS209" s="4">
        <f t="shared" si="101"/>
        <v>2.4021320204503172E-22</v>
      </c>
      <c r="AT209" s="4">
        <f t="shared" si="101"/>
        <v>1.2350979664077719E-24</v>
      </c>
      <c r="AU209" s="4">
        <f t="shared" si="101"/>
        <v>5.8968654761980735E-27</v>
      </c>
      <c r="AV209" s="4">
        <f t="shared" si="101"/>
        <v>2.6277120568389184E-29</v>
      </c>
      <c r="AW209" s="4">
        <f t="shared" si="101"/>
        <v>1.0977553602393415E-31</v>
      </c>
      <c r="AX209" s="4">
        <f t="shared" si="99"/>
        <v>4.3162280546401674E-34</v>
      </c>
      <c r="AY209" s="4">
        <f t="shared" si="99"/>
        <v>1.602800906107085E-36</v>
      </c>
      <c r="AZ209" s="4">
        <f t="shared" si="99"/>
        <v>5.6386305808055328E-39</v>
      </c>
      <c r="BA209" s="4">
        <f t="shared" si="99"/>
        <v>1.8844788764150276E-41</v>
      </c>
    </row>
    <row r="210" spans="1:53">
      <c r="A210" s="1">
        <f t="shared" si="83"/>
        <v>42091</v>
      </c>
      <c r="B210">
        <f t="shared" si="107"/>
        <v>3</v>
      </c>
      <c r="C210">
        <f t="shared" si="102"/>
        <v>5.7069967380518741E-9</v>
      </c>
      <c r="D210" s="3">
        <f t="shared" si="82"/>
        <v>12870492</v>
      </c>
      <c r="E210" s="2">
        <v>25740984</v>
      </c>
      <c r="F210">
        <v>40</v>
      </c>
      <c r="G210" s="3">
        <f t="shared" si="103"/>
        <v>12566880</v>
      </c>
      <c r="H210" s="3">
        <f t="shared" si="104"/>
        <v>11712260.800000001</v>
      </c>
      <c r="I210" s="7">
        <f t="shared" si="105"/>
        <v>-1.7757965406063383</v>
      </c>
      <c r="J210" s="7">
        <f t="shared" si="106"/>
        <v>-1.7755203903906029</v>
      </c>
      <c r="K210" s="4">
        <f t="shared" ref="K210:Z241" si="108">_xlfn.BINOM.DIST(K$4,$G210,$C210,FALSE)</f>
        <v>0.93079227828450484</v>
      </c>
      <c r="L210" s="4">
        <f t="shared" si="100"/>
        <v>0.96456903061884769</v>
      </c>
      <c r="M210" s="4">
        <f t="shared" si="100"/>
        <v>3.4589029645943133E-2</v>
      </c>
      <c r="N210" s="4">
        <f t="shared" si="100"/>
        <v>8.2689839618676608E-4</v>
      </c>
      <c r="O210" s="4">
        <f t="shared" si="100"/>
        <v>1.4826107660554173E-5</v>
      </c>
      <c r="P210" s="4">
        <f t="shared" si="100"/>
        <v>2.1266308110840829E-7</v>
      </c>
      <c r="Q210" s="4">
        <f t="shared" si="100"/>
        <v>2.542001329859814E-9</v>
      </c>
      <c r="R210" s="4">
        <f t="shared" si="100"/>
        <v>2.6044295900778435E-11</v>
      </c>
      <c r="S210" s="4">
        <f t="shared" si="100"/>
        <v>2.3348419457766845E-13</v>
      </c>
      <c r="T210" s="4">
        <f t="shared" si="100"/>
        <v>1.860586201542059E-15</v>
      </c>
      <c r="U210" s="4">
        <f t="shared" si="100"/>
        <v>1.334395533601551E-17</v>
      </c>
      <c r="V210" s="4">
        <f t="shared" si="100"/>
        <v>8.7001480644261722E-20</v>
      </c>
      <c r="W210" s="4">
        <f t="shared" si="100"/>
        <v>5.1997218500251735E-22</v>
      </c>
      <c r="X210" s="4">
        <f t="shared" si="100"/>
        <v>2.868609552490623E-24</v>
      </c>
      <c r="Y210" s="4">
        <f t="shared" si="100"/>
        <v>1.469528625256681E-26</v>
      </c>
      <c r="Z210" s="4">
        <f t="shared" si="100"/>
        <v>7.0262144701770978E-29</v>
      </c>
      <c r="AA210" s="4">
        <f t="shared" ref="AA210:AE273" si="109">_xlfn.BINOM.DIST(AA$4,$G210,$C210,FALSE)/(1-$K210)</f>
        <v>3.1494592681825164E-31</v>
      </c>
      <c r="AB210" s="4">
        <f t="shared" si="109"/>
        <v>1.3286837285927827E-33</v>
      </c>
      <c r="AC210" s="4">
        <f t="shared" si="109"/>
        <v>5.2939961217553917E-36</v>
      </c>
      <c r="AD210" s="4">
        <f t="shared" si="109"/>
        <v>1.9983174953705515E-38</v>
      </c>
      <c r="AE210" s="4">
        <f t="shared" si="109"/>
        <v>7.1658701339527806E-41</v>
      </c>
      <c r="AF210" s="6"/>
      <c r="AG210" s="4">
        <f t="shared" ref="AG210:AV241" si="110">_xlfn.BINOM.DIST(AG$4,$H210,$C210,FALSE)</f>
        <v>0.9353431330421329</v>
      </c>
      <c r="AH210" s="4">
        <f t="shared" si="101"/>
        <v>0.96695137931917197</v>
      </c>
      <c r="AI210" s="4">
        <f t="shared" si="101"/>
        <v>3.2316397096560139E-2</v>
      </c>
      <c r="AJ210" s="4">
        <f t="shared" si="101"/>
        <v>7.2002891732479376E-4</v>
      </c>
      <c r="AK210" s="4">
        <f t="shared" si="101"/>
        <v>1.2032009539227621E-5</v>
      </c>
      <c r="AL210" s="4">
        <f t="shared" si="101"/>
        <v>1.6084825229458887E-7</v>
      </c>
      <c r="AM210" s="4">
        <f t="shared" si="101"/>
        <v>1.7918978242226629E-9</v>
      </c>
      <c r="AN210" s="4">
        <f t="shared" si="101"/>
        <v>1.7110524054283438E-11</v>
      </c>
      <c r="AO210" s="4">
        <f t="shared" si="101"/>
        <v>1.42962257055326E-13</v>
      </c>
      <c r="AP210" s="4">
        <f t="shared" si="101"/>
        <v>1.061761372772547E-15</v>
      </c>
      <c r="AQ210" s="4">
        <f t="shared" si="101"/>
        <v>7.0970018640686448E-18</v>
      </c>
      <c r="AR210" s="4">
        <f t="shared" si="101"/>
        <v>4.3125107914412942E-20</v>
      </c>
      <c r="AS210" s="4">
        <f t="shared" si="101"/>
        <v>2.4021320204503172E-22</v>
      </c>
      <c r="AT210" s="4">
        <f t="shared" si="101"/>
        <v>1.2350979664077719E-24</v>
      </c>
      <c r="AU210" s="4">
        <f t="shared" si="101"/>
        <v>5.8968654761980735E-27</v>
      </c>
      <c r="AV210" s="4">
        <f t="shared" si="101"/>
        <v>2.6277120568389184E-29</v>
      </c>
      <c r="AW210" s="4">
        <f t="shared" ref="AW210:BA273" si="111">_xlfn.BINOM.DIST(AW$4,$H210,$C210,FALSE)/(1-$AG210)</f>
        <v>1.0977553602393415E-31</v>
      </c>
      <c r="AX210" s="4">
        <f t="shared" si="111"/>
        <v>4.3162280546401674E-34</v>
      </c>
      <c r="AY210" s="4">
        <f t="shared" si="111"/>
        <v>1.602800906107085E-36</v>
      </c>
      <c r="AZ210" s="4">
        <f t="shared" si="111"/>
        <v>5.6386305808055328E-39</v>
      </c>
      <c r="BA210" s="4">
        <f t="shared" si="111"/>
        <v>1.8844788764150276E-41</v>
      </c>
    </row>
    <row r="211" spans="1:53">
      <c r="A211" s="1">
        <f t="shared" si="83"/>
        <v>42095</v>
      </c>
      <c r="B211">
        <f t="shared" si="107"/>
        <v>4</v>
      </c>
      <c r="C211">
        <f t="shared" si="102"/>
        <v>5.7069967380518741E-9</v>
      </c>
      <c r="D211" s="3">
        <f t="shared" si="82"/>
        <v>12251700</v>
      </c>
      <c r="E211" s="2">
        <v>24503400</v>
      </c>
      <c r="F211">
        <v>50</v>
      </c>
      <c r="G211" s="3">
        <f t="shared" si="103"/>
        <v>11283150</v>
      </c>
      <c r="H211" s="3">
        <f t="shared" si="104"/>
        <v>12156357.5</v>
      </c>
      <c r="I211" s="7">
        <f t="shared" si="105"/>
        <v>-1.7192270923995994</v>
      </c>
      <c r="J211" s="7">
        <f t="shared" si="106"/>
        <v>-1.7195798870161125</v>
      </c>
      <c r="K211" s="4">
        <f t="shared" si="108"/>
        <v>0.93763652935508079</v>
      </c>
      <c r="L211" s="4">
        <f t="shared" ref="L211:AA242" si="112">_xlfn.BINOM.DIST(L$4,$G211,$C211,FALSE)/(1-$K211)</f>
        <v>0.96814906580690685</v>
      </c>
      <c r="M211" s="4">
        <f t="shared" si="112"/>
        <v>3.1170960523653646E-2</v>
      </c>
      <c r="N211" s="4">
        <f t="shared" si="112"/>
        <v>6.6906273573626033E-4</v>
      </c>
      <c r="O211" s="4">
        <f t="shared" si="112"/>
        <v>1.0770719697683907E-5</v>
      </c>
      <c r="P211" s="4">
        <f t="shared" si="112"/>
        <v>1.3871152742871197E-7</v>
      </c>
      <c r="Q211" s="4">
        <f t="shared" si="112"/>
        <v>1.4886722735642617E-9</v>
      </c>
      <c r="R211" s="4">
        <f t="shared" si="112"/>
        <v>1.369426782586175E-11</v>
      </c>
      <c r="S211" s="4">
        <f t="shared" si="112"/>
        <v>1.1022663499985657E-13</v>
      </c>
      <c r="T211" s="4">
        <f t="shared" si="112"/>
        <v>7.8864530220944652E-16</v>
      </c>
      <c r="U211" s="4">
        <f t="shared" si="112"/>
        <v>5.078311805647498E-18</v>
      </c>
      <c r="V211" s="4">
        <f t="shared" si="112"/>
        <v>2.9727903414631721E-20</v>
      </c>
      <c r="W211" s="4">
        <f t="shared" si="112"/>
        <v>1.5952200531392598E-22</v>
      </c>
      <c r="X211" s="4">
        <f t="shared" si="112"/>
        <v>7.9015951607521128E-25</v>
      </c>
      <c r="Y211" s="4">
        <f t="shared" si="112"/>
        <v>3.6343288974223483E-27</v>
      </c>
      <c r="Z211" s="4">
        <f t="shared" si="112"/>
        <v>1.5601645940612794E-29</v>
      </c>
      <c r="AA211" s="4">
        <f t="shared" si="112"/>
        <v>6.2789618804138486E-32</v>
      </c>
      <c r="AB211" s="4">
        <f t="shared" si="109"/>
        <v>2.3783529115914718E-34</v>
      </c>
      <c r="AC211" s="4">
        <f t="shared" si="109"/>
        <v>8.5082673284515579E-37</v>
      </c>
      <c r="AD211" s="4">
        <f t="shared" si="109"/>
        <v>2.8835323076067034E-39</v>
      </c>
      <c r="AE211" s="4">
        <f t="shared" si="109"/>
        <v>9.2839348313297677E-42</v>
      </c>
      <c r="AF211" s="6"/>
      <c r="AG211" s="4">
        <f t="shared" si="110"/>
        <v>0.93297554470293154</v>
      </c>
      <c r="AH211" s="4">
        <f t="shared" ref="AH211:AW242" si="113">_xlfn.BINOM.DIST(AH$4,$H211,$C211,FALSE)/(1-$AG211)</f>
        <v>0.96571291474692955</v>
      </c>
      <c r="AI211" s="4">
        <f t="shared" si="113"/>
        <v>3.3498786927789841E-2</v>
      </c>
      <c r="AJ211" s="4">
        <f t="shared" si="113"/>
        <v>7.7467372631216907E-4</v>
      </c>
      <c r="AK211" s="4">
        <f t="shared" si="113"/>
        <v>1.3435993984616881E-5</v>
      </c>
      <c r="AL211" s="4">
        <f t="shared" si="113"/>
        <v>1.8642782205997162E-7</v>
      </c>
      <c r="AM211" s="4">
        <f t="shared" si="113"/>
        <v>2.1556108923283639E-9</v>
      </c>
      <c r="AN211" s="4">
        <f t="shared" si="113"/>
        <v>2.1364030412288163E-11</v>
      </c>
      <c r="AO211" s="4">
        <f t="shared" si="113"/>
        <v>1.8526953987551044E-13</v>
      </c>
      <c r="AP211" s="4">
        <f t="shared" si="113"/>
        <v>1.4281449882365222E-15</v>
      </c>
      <c r="AQ211" s="4">
        <f t="shared" si="113"/>
        <v>9.9079327714291939E-18</v>
      </c>
      <c r="AR211" s="4">
        <f t="shared" si="113"/>
        <v>6.2488641200725642E-20</v>
      </c>
      <c r="AS211" s="4">
        <f t="shared" si="113"/>
        <v>3.6126884830366463E-22</v>
      </c>
      <c r="AT211" s="4">
        <f t="shared" si="113"/>
        <v>1.9279590536836512E-24</v>
      </c>
      <c r="AU211" s="4">
        <f t="shared" si="113"/>
        <v>9.5538931180148451E-27</v>
      </c>
      <c r="AV211" s="4">
        <f t="shared" si="113"/>
        <v>4.4187526506665448E-29</v>
      </c>
      <c r="AW211" s="4">
        <f t="shared" si="113"/>
        <v>1.9159767980573049E-31</v>
      </c>
      <c r="AX211" s="4">
        <f t="shared" si="111"/>
        <v>7.8190110173458167E-34</v>
      </c>
      <c r="AY211" s="4">
        <f t="shared" si="111"/>
        <v>3.0136289909274746E-36</v>
      </c>
      <c r="AZ211" s="4">
        <f t="shared" si="111"/>
        <v>1.1003899456611327E-38</v>
      </c>
      <c r="BA211" s="4">
        <f t="shared" si="111"/>
        <v>3.8170426410244804E-41</v>
      </c>
    </row>
    <row r="212" spans="1:53">
      <c r="A212" s="1">
        <f t="shared" si="83"/>
        <v>42098</v>
      </c>
      <c r="B212">
        <f t="shared" si="107"/>
        <v>3</v>
      </c>
      <c r="C212">
        <f t="shared" si="102"/>
        <v>5.7069967380518741E-9</v>
      </c>
      <c r="D212" s="3">
        <f t="shared" si="82"/>
        <v>14012710</v>
      </c>
      <c r="E212" s="2">
        <v>28025420</v>
      </c>
      <c r="F212">
        <v>60</v>
      </c>
      <c r="G212" s="3">
        <f t="shared" si="103"/>
        <v>10229240</v>
      </c>
      <c r="H212" s="3">
        <f t="shared" si="104"/>
        <v>12623456.800000001</v>
      </c>
      <c r="I212" s="7">
        <f t="shared" si="105"/>
        <v>-1.6625612182744247</v>
      </c>
      <c r="J212" s="7">
        <f t="shared" si="106"/>
        <v>-1.6637222243011942</v>
      </c>
      <c r="K212" s="4">
        <f t="shared" si="108"/>
        <v>0.9432930892651874</v>
      </c>
      <c r="L212" s="4">
        <f t="shared" si="112"/>
        <v>0.97109486847167426</v>
      </c>
      <c r="M212" s="4">
        <f t="shared" si="112"/>
        <v>2.8345401704260819E-2</v>
      </c>
      <c r="N212" s="4">
        <f t="shared" si="112"/>
        <v>5.5158477667227037E-4</v>
      </c>
      <c r="O212" s="4">
        <f t="shared" si="112"/>
        <v>8.0501347084835621E-6</v>
      </c>
      <c r="P212" s="4">
        <f t="shared" si="112"/>
        <v>9.3990501885074773E-8</v>
      </c>
      <c r="Q212" s="4">
        <f t="shared" si="112"/>
        <v>9.1449956024486459E-10</v>
      </c>
      <c r="R212" s="4">
        <f t="shared" si="112"/>
        <v>7.6266918813973902E-12</v>
      </c>
      <c r="S212" s="4">
        <f t="shared" si="112"/>
        <v>5.5654067709902619E-14</v>
      </c>
      <c r="T212" s="4">
        <f t="shared" si="112"/>
        <v>3.6099821789977728E-16</v>
      </c>
      <c r="U212" s="4">
        <f t="shared" si="112"/>
        <v>2.1074421934359978E-18</v>
      </c>
      <c r="V212" s="4">
        <f t="shared" si="112"/>
        <v>1.1184422285150869E-20</v>
      </c>
      <c r="W212" s="4">
        <f t="shared" si="112"/>
        <v>5.4410515194963008E-23</v>
      </c>
      <c r="X212" s="4">
        <f t="shared" si="112"/>
        <v>2.4433741300473893E-25</v>
      </c>
      <c r="Y212" s="4">
        <f t="shared" si="112"/>
        <v>1.0188549945161787E-27</v>
      </c>
      <c r="Z212" s="4">
        <f t="shared" si="112"/>
        <v>3.9652586419914971E-30</v>
      </c>
      <c r="AA212" s="4">
        <f t="shared" si="112"/>
        <v>1.4467779988402288E-32</v>
      </c>
      <c r="AB212" s="4">
        <f t="shared" si="109"/>
        <v>4.9682482719184212E-35</v>
      </c>
      <c r="AC212" s="4">
        <f t="shared" si="109"/>
        <v>1.6113172568013923E-37</v>
      </c>
      <c r="AD212" s="4">
        <f t="shared" si="109"/>
        <v>4.9508262862666355E-40</v>
      </c>
      <c r="AE212" s="4">
        <f t="shared" si="109"/>
        <v>1.4450999327615731E-42</v>
      </c>
      <c r="AF212" s="6"/>
      <c r="AG212" s="4">
        <f t="shared" si="110"/>
        <v>0.93049179347219468</v>
      </c>
      <c r="AH212" s="4">
        <f t="shared" si="113"/>
        <v>0.96441145855050237</v>
      </c>
      <c r="AI212" s="4">
        <f t="shared" si="113"/>
        <v>3.4739073306928867E-2</v>
      </c>
      <c r="AJ212" s="4">
        <f t="shared" si="113"/>
        <v>8.3422423622514356E-4</v>
      </c>
      <c r="AK212" s="4">
        <f t="shared" si="113"/>
        <v>1.5024796754653809E-5</v>
      </c>
      <c r="AL212" s="4">
        <f t="shared" si="113"/>
        <v>2.1648328095304617E-7</v>
      </c>
      <c r="AM212" s="4">
        <f t="shared" si="113"/>
        <v>2.5993145412069166E-9</v>
      </c>
      <c r="AN212" s="4">
        <f t="shared" si="113"/>
        <v>2.6751398283466072E-11</v>
      </c>
      <c r="AO212" s="4">
        <f t="shared" si="113"/>
        <v>2.4090297146573403E-13</v>
      </c>
      <c r="AP212" s="4">
        <f t="shared" si="113"/>
        <v>1.9283473691517205E-15</v>
      </c>
      <c r="AQ212" s="4">
        <f t="shared" si="113"/>
        <v>1.3892194575373137E-17</v>
      </c>
      <c r="AR212" s="4">
        <f t="shared" si="113"/>
        <v>9.0983727554354583E-20</v>
      </c>
      <c r="AS212" s="4">
        <f t="shared" si="113"/>
        <v>5.4622050394951431E-22</v>
      </c>
      <c r="AT212" s="4">
        <f t="shared" si="113"/>
        <v>3.0269840382321585E-24</v>
      </c>
      <c r="AU212" s="4">
        <f t="shared" si="113"/>
        <v>1.5576416285448218E-26</v>
      </c>
      <c r="AV212" s="4">
        <f t="shared" si="113"/>
        <v>7.4810352663051159E-29</v>
      </c>
      <c r="AW212" s="4">
        <f t="shared" si="113"/>
        <v>3.3684266969251944E-31</v>
      </c>
      <c r="AX212" s="4">
        <f t="shared" si="111"/>
        <v>1.4274586160975852E-33</v>
      </c>
      <c r="AY212" s="4">
        <f t="shared" si="111"/>
        <v>5.7131593015652286E-36</v>
      </c>
      <c r="AZ212" s="4">
        <f t="shared" si="111"/>
        <v>2.1662471830532614E-38</v>
      </c>
      <c r="BA212" s="4">
        <f t="shared" si="111"/>
        <v>7.8030296841332048E-41</v>
      </c>
    </row>
    <row r="213" spans="1:53">
      <c r="A213" s="1">
        <f t="shared" si="83"/>
        <v>42102</v>
      </c>
      <c r="B213">
        <f t="shared" si="107"/>
        <v>4</v>
      </c>
      <c r="C213">
        <f t="shared" si="102"/>
        <v>5.7069967380518741E-9</v>
      </c>
      <c r="D213" s="3">
        <f t="shared" si="82"/>
        <v>12773508</v>
      </c>
      <c r="E213" s="2">
        <v>25547016</v>
      </c>
      <c r="F213">
        <v>70</v>
      </c>
      <c r="G213" s="3">
        <f t="shared" si="103"/>
        <v>9405150</v>
      </c>
      <c r="H213" s="3">
        <f t="shared" si="104"/>
        <v>13121853.699999999</v>
      </c>
      <c r="I213" s="7">
        <f t="shared" si="105"/>
        <v>-1.605854698420029</v>
      </c>
      <c r="J213" s="7">
        <f t="shared" si="106"/>
        <v>-1.6079576184152089</v>
      </c>
      <c r="K213" s="4">
        <f t="shared" si="108"/>
        <v>0.94773991984302752</v>
      </c>
      <c r="L213" s="4">
        <f t="shared" si="112"/>
        <v>0.97340249622628994</v>
      </c>
      <c r="M213" s="4">
        <f t="shared" si="112"/>
        <v>2.6123764916670504E-2</v>
      </c>
      <c r="N213" s="4">
        <f t="shared" si="112"/>
        <v>4.673989937398441E-4</v>
      </c>
      <c r="O213" s="4">
        <f t="shared" si="112"/>
        <v>6.2719270217550127E-6</v>
      </c>
      <c r="P213" s="4">
        <f t="shared" si="112"/>
        <v>6.7329309494596596E-8</v>
      </c>
      <c r="Q213" s="4">
        <f t="shared" si="112"/>
        <v>6.0231826402791355E-10</v>
      </c>
      <c r="R213" s="4">
        <f t="shared" si="112"/>
        <v>4.6185012822782242E-12</v>
      </c>
      <c r="S213" s="4">
        <f t="shared" si="112"/>
        <v>3.0987326738724286E-14</v>
      </c>
      <c r="T213" s="4">
        <f t="shared" si="112"/>
        <v>1.8480536965574552E-16</v>
      </c>
      <c r="U213" s="4">
        <f t="shared" si="112"/>
        <v>9.9194484181309929E-19</v>
      </c>
      <c r="V213" s="4">
        <f t="shared" si="112"/>
        <v>4.8402492869990806E-21</v>
      </c>
      <c r="W213" s="4">
        <f t="shared" si="112"/>
        <v>2.1650071195106798E-23</v>
      </c>
      <c r="X213" s="4">
        <f t="shared" si="112"/>
        <v>8.9389966722139955E-26</v>
      </c>
      <c r="Y213" s="4">
        <f t="shared" si="112"/>
        <v>3.4271529962959134E-28</v>
      </c>
      <c r="Z213" s="4">
        <f t="shared" si="112"/>
        <v>1.2263514261270533E-30</v>
      </c>
      <c r="AA213" s="4">
        <f t="shared" si="112"/>
        <v>4.1140315538964552E-33</v>
      </c>
      <c r="AB213" s="4">
        <f t="shared" si="109"/>
        <v>1.2989466413310666E-35</v>
      </c>
      <c r="AC213" s="4">
        <f t="shared" si="109"/>
        <v>3.8733913145631649E-38</v>
      </c>
      <c r="AD213" s="4">
        <f t="shared" si="109"/>
        <v>1.094234227774364E-40</v>
      </c>
      <c r="AE213" s="4">
        <f t="shared" si="109"/>
        <v>2.9366539671630704E-43</v>
      </c>
      <c r="AF213" s="6"/>
      <c r="AG213" s="4">
        <f t="shared" si="110"/>
        <v>0.92784890950772603</v>
      </c>
      <c r="AH213" s="4">
        <f t="shared" si="113"/>
        <v>0.96302410356523294</v>
      </c>
      <c r="AI213" s="4">
        <f t="shared" si="113"/>
        <v>3.6058688219215096E-2</v>
      </c>
      <c r="AJ213" s="4">
        <f t="shared" si="113"/>
        <v>9.0010131777465148E-4</v>
      </c>
      <c r="AK213" s="4">
        <f t="shared" si="113"/>
        <v>1.6851326834005591E-5</v>
      </c>
      <c r="AL213" s="4">
        <f t="shared" si="113"/>
        <v>2.5238687140487474E-7</v>
      </c>
      <c r="AM213" s="4">
        <f t="shared" si="113"/>
        <v>3.1500550189399551E-9</v>
      </c>
      <c r="AN213" s="4">
        <f t="shared" si="113"/>
        <v>3.3699440899396211E-11</v>
      </c>
      <c r="AO213" s="4">
        <f t="shared" si="113"/>
        <v>3.1545344307079884E-13</v>
      </c>
      <c r="AP213" s="4">
        <f t="shared" si="113"/>
        <v>2.6247944115074684E-15</v>
      </c>
      <c r="AQ213" s="4">
        <f t="shared" si="113"/>
        <v>1.9656119773216459E-17</v>
      </c>
      <c r="AR213" s="4">
        <f t="shared" si="113"/>
        <v>1.3381585357379887E-19</v>
      </c>
      <c r="AS213" s="4">
        <f t="shared" si="113"/>
        <v>8.3508129022921436E-22</v>
      </c>
      <c r="AT213" s="4">
        <f t="shared" si="113"/>
        <v>4.8104731955022479E-24</v>
      </c>
      <c r="AU213" s="4">
        <f t="shared" si="113"/>
        <v>2.5731323690487481E-26</v>
      </c>
      <c r="AV213" s="4">
        <f t="shared" si="113"/>
        <v>1.284615626637445E-28</v>
      </c>
      <c r="AW213" s="4">
        <f t="shared" si="113"/>
        <v>6.0125059135918134E-31</v>
      </c>
      <c r="AX213" s="4">
        <f t="shared" si="111"/>
        <v>2.6485541745055053E-33</v>
      </c>
      <c r="AY213" s="4">
        <f t="shared" si="111"/>
        <v>1.1018908780917018E-35</v>
      </c>
      <c r="AZ213" s="4">
        <f t="shared" si="111"/>
        <v>4.3429735670446412E-38</v>
      </c>
      <c r="BA213" s="4">
        <f t="shared" si="111"/>
        <v>1.6261453311366383E-40</v>
      </c>
    </row>
    <row r="214" spans="1:53">
      <c r="A214" s="1">
        <f t="shared" si="83"/>
        <v>42105</v>
      </c>
      <c r="B214">
        <f t="shared" si="107"/>
        <v>3</v>
      </c>
      <c r="C214">
        <f t="shared" si="102"/>
        <v>5.7069967380518741E-9</v>
      </c>
      <c r="D214" s="3">
        <f t="shared" ref="D214:D277" si="114">E214/2</f>
        <v>14393847</v>
      </c>
      <c r="E214" s="2">
        <v>28787694</v>
      </c>
      <c r="F214">
        <v>80</v>
      </c>
      <c r="G214" s="3">
        <f t="shared" si="103"/>
        <v>8810880</v>
      </c>
      <c r="H214" s="3">
        <f t="shared" si="104"/>
        <v>13659843.199999999</v>
      </c>
      <c r="I214" s="7">
        <f t="shared" si="105"/>
        <v>-1.549163400574215</v>
      </c>
      <c r="J214" s="7">
        <f t="shared" si="106"/>
        <v>-1.5522989483237362</v>
      </c>
      <c r="K214" s="4">
        <f t="shared" si="108"/>
        <v>0.95095963363979907</v>
      </c>
      <c r="L214" s="4">
        <f t="shared" si="112"/>
        <v>0.97506886602401566</v>
      </c>
      <c r="M214" s="4">
        <f t="shared" si="112"/>
        <v>2.4515014692477174E-2</v>
      </c>
      <c r="N214" s="4">
        <f t="shared" si="112"/>
        <v>4.1090149157938937E-4</v>
      </c>
      <c r="O214" s="4">
        <f t="shared" si="112"/>
        <v>5.1654063459922722E-6</v>
      </c>
      <c r="P214" s="4">
        <f t="shared" si="112"/>
        <v>5.1947087538523226E-8</v>
      </c>
      <c r="Q214" s="4">
        <f t="shared" si="112"/>
        <v>4.3534806633355604E-10</v>
      </c>
      <c r="R214" s="4">
        <f t="shared" si="112"/>
        <v>3.1272686936485461E-12</v>
      </c>
      <c r="S214" s="4">
        <f t="shared" si="112"/>
        <v>1.9656300297448595E-14</v>
      </c>
      <c r="T214" s="4">
        <f t="shared" si="112"/>
        <v>1.0982109960445597E-16</v>
      </c>
      <c r="U214" s="4">
        <f t="shared" si="112"/>
        <v>5.5222015996324288E-19</v>
      </c>
      <c r="V214" s="4">
        <f t="shared" si="112"/>
        <v>2.5243292091148791E-21</v>
      </c>
      <c r="W214" s="4">
        <f t="shared" si="112"/>
        <v>1.0577696880457382E-23</v>
      </c>
      <c r="X214" s="4">
        <f t="shared" si="112"/>
        <v>4.0914202178606053E-26</v>
      </c>
      <c r="Y214" s="4">
        <f t="shared" si="112"/>
        <v>1.4695092483558468E-28</v>
      </c>
      <c r="Z214" s="4">
        <f t="shared" si="112"/>
        <v>4.9261460964593548E-31</v>
      </c>
      <c r="AA214" s="4">
        <f t="shared" si="112"/>
        <v>1.5481515748758916E-33</v>
      </c>
      <c r="AB214" s="4">
        <f t="shared" si="109"/>
        <v>4.5792112819268488E-36</v>
      </c>
      <c r="AC214" s="4">
        <f t="shared" si="109"/>
        <v>1.2792170881689907E-38</v>
      </c>
      <c r="AD214" s="4">
        <f t="shared" si="109"/>
        <v>3.3854521294793069E-41</v>
      </c>
      <c r="AE214" s="4">
        <f t="shared" si="109"/>
        <v>8.5116284639053476E-44</v>
      </c>
      <c r="AF214" s="6"/>
      <c r="AG214" s="4">
        <f t="shared" si="110"/>
        <v>0.92500449717959687</v>
      </c>
      <c r="AH214" s="4">
        <f t="shared" si="113"/>
        <v>0.96152804861462116</v>
      </c>
      <c r="AI214" s="4">
        <f t="shared" si="113"/>
        <v>3.7478764400968687E-2</v>
      </c>
      <c r="AJ214" s="4">
        <f t="shared" si="113"/>
        <v>9.739065370763957E-4</v>
      </c>
      <c r="AK214" s="4">
        <f t="shared" si="113"/>
        <v>1.8980625869411213E-5</v>
      </c>
      <c r="AL214" s="4">
        <f t="shared" si="113"/>
        <v>2.9593322833797624E-7</v>
      </c>
      <c r="AM214" s="4">
        <f t="shared" si="113"/>
        <v>3.8449939175625056E-9</v>
      </c>
      <c r="AN214" s="4">
        <f t="shared" si="113"/>
        <v>4.2820404049041149E-11</v>
      </c>
      <c r="AO214" s="4">
        <f t="shared" si="113"/>
        <v>4.1726685256288589E-13</v>
      </c>
      <c r="AP214" s="4">
        <f t="shared" si="113"/>
        <v>3.6143021558307447E-15</v>
      </c>
      <c r="AQ214" s="4">
        <f t="shared" si="113"/>
        <v>2.8175881054002743E-17</v>
      </c>
      <c r="AR214" s="4">
        <f t="shared" si="113"/>
        <v>1.9968150289984033E-19</v>
      </c>
      <c r="AS214" s="4">
        <f t="shared" si="113"/>
        <v>1.2972078721465695E-21</v>
      </c>
      <c r="AT214" s="4">
        <f t="shared" si="113"/>
        <v>7.7789176922652142E-24</v>
      </c>
      <c r="AU214" s="4">
        <f t="shared" si="113"/>
        <v>4.3315572806229623E-26</v>
      </c>
      <c r="AV214" s="4">
        <f t="shared" si="113"/>
        <v>2.2511565217357256E-28</v>
      </c>
      <c r="AW214" s="4">
        <f t="shared" si="113"/>
        <v>1.0968280977064814E-30</v>
      </c>
      <c r="AX214" s="4">
        <f t="shared" si="111"/>
        <v>5.0297045148103369E-33</v>
      </c>
      <c r="AY214" s="4">
        <f t="shared" si="111"/>
        <v>2.1783254267593029E-35</v>
      </c>
      <c r="AZ214" s="4">
        <f t="shared" si="111"/>
        <v>8.9376207481930014E-38</v>
      </c>
      <c r="BA214" s="4">
        <f t="shared" si="111"/>
        <v>3.4837313524826993E-40</v>
      </c>
    </row>
    <row r="215" spans="1:53">
      <c r="A215" s="1">
        <f t="shared" si="83"/>
        <v>42109</v>
      </c>
      <c r="B215">
        <f t="shared" si="107"/>
        <v>4</v>
      </c>
      <c r="C215">
        <f t="shared" si="102"/>
        <v>5.7069967380518741E-9</v>
      </c>
      <c r="D215" s="3">
        <f t="shared" si="114"/>
        <v>11236744</v>
      </c>
      <c r="E215" s="2">
        <v>22473488</v>
      </c>
      <c r="F215">
        <v>40</v>
      </c>
      <c r="G215" s="3">
        <f t="shared" si="103"/>
        <v>12566880</v>
      </c>
      <c r="H215" s="3">
        <f t="shared" si="104"/>
        <v>11712260.800000001</v>
      </c>
      <c r="I215" s="7">
        <f t="shared" si="105"/>
        <v>-1.7757965406063383</v>
      </c>
      <c r="J215" s="7">
        <f t="shared" si="106"/>
        <v>-1.7755203903906029</v>
      </c>
      <c r="K215" s="4">
        <f t="shared" si="108"/>
        <v>0.93079227828450484</v>
      </c>
      <c r="L215" s="4">
        <f t="shared" si="112"/>
        <v>0.96456903061884769</v>
      </c>
      <c r="M215" s="4">
        <f t="shared" si="112"/>
        <v>3.4589029645943133E-2</v>
      </c>
      <c r="N215" s="4">
        <f t="shared" si="112"/>
        <v>8.2689839618676608E-4</v>
      </c>
      <c r="O215" s="4">
        <f t="shared" si="112"/>
        <v>1.4826107660554173E-5</v>
      </c>
      <c r="P215" s="4">
        <f t="shared" si="112"/>
        <v>2.1266308110840829E-7</v>
      </c>
      <c r="Q215" s="4">
        <f t="shared" si="112"/>
        <v>2.542001329859814E-9</v>
      </c>
      <c r="R215" s="4">
        <f t="shared" si="112"/>
        <v>2.6044295900778435E-11</v>
      </c>
      <c r="S215" s="4">
        <f t="shared" si="112"/>
        <v>2.3348419457766845E-13</v>
      </c>
      <c r="T215" s="4">
        <f t="shared" si="112"/>
        <v>1.860586201542059E-15</v>
      </c>
      <c r="U215" s="4">
        <f t="shared" si="112"/>
        <v>1.334395533601551E-17</v>
      </c>
      <c r="V215" s="4">
        <f t="shared" si="112"/>
        <v>8.7001480644261722E-20</v>
      </c>
      <c r="W215" s="4">
        <f t="shared" si="112"/>
        <v>5.1997218500251735E-22</v>
      </c>
      <c r="X215" s="4">
        <f t="shared" si="112"/>
        <v>2.868609552490623E-24</v>
      </c>
      <c r="Y215" s="4">
        <f t="shared" si="112"/>
        <v>1.469528625256681E-26</v>
      </c>
      <c r="Z215" s="4">
        <f t="shared" si="112"/>
        <v>7.0262144701770978E-29</v>
      </c>
      <c r="AA215" s="4">
        <f t="shared" si="112"/>
        <v>3.1494592681825164E-31</v>
      </c>
      <c r="AB215" s="4">
        <f t="shared" si="109"/>
        <v>1.3286837285927827E-33</v>
      </c>
      <c r="AC215" s="4">
        <f t="shared" si="109"/>
        <v>5.2939961217553917E-36</v>
      </c>
      <c r="AD215" s="4">
        <f t="shared" si="109"/>
        <v>1.9983174953705515E-38</v>
      </c>
      <c r="AE215" s="4">
        <f t="shared" si="109"/>
        <v>7.1658701339527806E-41</v>
      </c>
      <c r="AF215" s="6"/>
      <c r="AG215" s="4">
        <f t="shared" si="110"/>
        <v>0.9353431330421329</v>
      </c>
      <c r="AH215" s="4">
        <f t="shared" si="113"/>
        <v>0.96695137931917197</v>
      </c>
      <c r="AI215" s="4">
        <f t="shared" si="113"/>
        <v>3.2316397096560139E-2</v>
      </c>
      <c r="AJ215" s="4">
        <f t="shared" si="113"/>
        <v>7.2002891732479376E-4</v>
      </c>
      <c r="AK215" s="4">
        <f t="shared" si="113"/>
        <v>1.2032009539227621E-5</v>
      </c>
      <c r="AL215" s="4">
        <f t="shared" si="113"/>
        <v>1.6084825229458887E-7</v>
      </c>
      <c r="AM215" s="4">
        <f t="shared" si="113"/>
        <v>1.7918978242226629E-9</v>
      </c>
      <c r="AN215" s="4">
        <f t="shared" si="113"/>
        <v>1.7110524054283438E-11</v>
      </c>
      <c r="AO215" s="4">
        <f t="shared" si="113"/>
        <v>1.42962257055326E-13</v>
      </c>
      <c r="AP215" s="4">
        <f t="shared" si="113"/>
        <v>1.061761372772547E-15</v>
      </c>
      <c r="AQ215" s="4">
        <f t="shared" si="113"/>
        <v>7.0970018640686448E-18</v>
      </c>
      <c r="AR215" s="4">
        <f t="shared" si="113"/>
        <v>4.3125107914412942E-20</v>
      </c>
      <c r="AS215" s="4">
        <f t="shared" si="113"/>
        <v>2.4021320204503172E-22</v>
      </c>
      <c r="AT215" s="4">
        <f t="shared" si="113"/>
        <v>1.2350979664077719E-24</v>
      </c>
      <c r="AU215" s="4">
        <f t="shared" si="113"/>
        <v>5.8968654761980735E-27</v>
      </c>
      <c r="AV215" s="4">
        <f t="shared" si="113"/>
        <v>2.6277120568389184E-29</v>
      </c>
      <c r="AW215" s="4">
        <f t="shared" si="113"/>
        <v>1.0977553602393415E-31</v>
      </c>
      <c r="AX215" s="4">
        <f t="shared" si="111"/>
        <v>4.3162280546401674E-34</v>
      </c>
      <c r="AY215" s="4">
        <f t="shared" si="111"/>
        <v>1.602800906107085E-36</v>
      </c>
      <c r="AZ215" s="4">
        <f t="shared" si="111"/>
        <v>5.6386305808055328E-39</v>
      </c>
      <c r="BA215" s="4">
        <f t="shared" si="111"/>
        <v>1.8844788764150276E-41</v>
      </c>
    </row>
    <row r="216" spans="1:53">
      <c r="A216" s="1">
        <f t="shared" si="83"/>
        <v>42112</v>
      </c>
      <c r="B216">
        <f t="shared" si="107"/>
        <v>3</v>
      </c>
      <c r="C216">
        <f t="shared" si="102"/>
        <v>5.7069967380518741E-9</v>
      </c>
      <c r="D216" s="3">
        <f t="shared" si="114"/>
        <v>12626737</v>
      </c>
      <c r="E216" s="2">
        <v>25253474</v>
      </c>
      <c r="F216">
        <v>50</v>
      </c>
      <c r="G216" s="3">
        <f t="shared" si="103"/>
        <v>11283150</v>
      </c>
      <c r="H216" s="3">
        <f t="shared" si="104"/>
        <v>12156357.5</v>
      </c>
      <c r="I216" s="7">
        <f t="shared" si="105"/>
        <v>-1.7192270923995994</v>
      </c>
      <c r="J216" s="7">
        <f t="shared" si="106"/>
        <v>-1.7195798870161125</v>
      </c>
      <c r="K216" s="4">
        <f t="shared" si="108"/>
        <v>0.93763652935508079</v>
      </c>
      <c r="L216" s="4">
        <f t="shared" si="112"/>
        <v>0.96814906580690685</v>
      </c>
      <c r="M216" s="4">
        <f t="shared" si="112"/>
        <v>3.1170960523653646E-2</v>
      </c>
      <c r="N216" s="4">
        <f t="shared" si="112"/>
        <v>6.6906273573626033E-4</v>
      </c>
      <c r="O216" s="4">
        <f t="shared" si="112"/>
        <v>1.0770719697683907E-5</v>
      </c>
      <c r="P216" s="4">
        <f t="shared" si="112"/>
        <v>1.3871152742871197E-7</v>
      </c>
      <c r="Q216" s="4">
        <f t="shared" si="112"/>
        <v>1.4886722735642617E-9</v>
      </c>
      <c r="R216" s="4">
        <f t="shared" si="112"/>
        <v>1.369426782586175E-11</v>
      </c>
      <c r="S216" s="4">
        <f t="shared" si="112"/>
        <v>1.1022663499985657E-13</v>
      </c>
      <c r="T216" s="4">
        <f t="shared" si="112"/>
        <v>7.8864530220944652E-16</v>
      </c>
      <c r="U216" s="4">
        <f t="shared" si="112"/>
        <v>5.078311805647498E-18</v>
      </c>
      <c r="V216" s="4">
        <f t="shared" si="112"/>
        <v>2.9727903414631721E-20</v>
      </c>
      <c r="W216" s="4">
        <f t="shared" si="112"/>
        <v>1.5952200531392598E-22</v>
      </c>
      <c r="X216" s="4">
        <f t="shared" si="112"/>
        <v>7.9015951607521128E-25</v>
      </c>
      <c r="Y216" s="4">
        <f t="shared" si="112"/>
        <v>3.6343288974223483E-27</v>
      </c>
      <c r="Z216" s="4">
        <f t="shared" si="112"/>
        <v>1.5601645940612794E-29</v>
      </c>
      <c r="AA216" s="4">
        <f t="shared" si="112"/>
        <v>6.2789618804138486E-32</v>
      </c>
      <c r="AB216" s="4">
        <f t="shared" si="109"/>
        <v>2.3783529115914718E-34</v>
      </c>
      <c r="AC216" s="4">
        <f t="shared" si="109"/>
        <v>8.5082673284515579E-37</v>
      </c>
      <c r="AD216" s="4">
        <f t="shared" si="109"/>
        <v>2.8835323076067034E-39</v>
      </c>
      <c r="AE216" s="4">
        <f t="shared" si="109"/>
        <v>9.2839348313297677E-42</v>
      </c>
      <c r="AF216" s="6"/>
      <c r="AG216" s="4">
        <f t="shared" si="110"/>
        <v>0.93297554470293154</v>
      </c>
      <c r="AH216" s="4">
        <f t="shared" si="113"/>
        <v>0.96571291474692955</v>
      </c>
      <c r="AI216" s="4">
        <f t="shared" si="113"/>
        <v>3.3498786927789841E-2</v>
      </c>
      <c r="AJ216" s="4">
        <f t="shared" si="113"/>
        <v>7.7467372631216907E-4</v>
      </c>
      <c r="AK216" s="4">
        <f t="shared" si="113"/>
        <v>1.3435993984616881E-5</v>
      </c>
      <c r="AL216" s="4">
        <f t="shared" si="113"/>
        <v>1.8642782205997162E-7</v>
      </c>
      <c r="AM216" s="4">
        <f t="shared" si="113"/>
        <v>2.1556108923283639E-9</v>
      </c>
      <c r="AN216" s="4">
        <f t="shared" si="113"/>
        <v>2.1364030412288163E-11</v>
      </c>
      <c r="AO216" s="4">
        <f t="shared" si="113"/>
        <v>1.8526953987551044E-13</v>
      </c>
      <c r="AP216" s="4">
        <f t="shared" si="113"/>
        <v>1.4281449882365222E-15</v>
      </c>
      <c r="AQ216" s="4">
        <f t="shared" si="113"/>
        <v>9.9079327714291939E-18</v>
      </c>
      <c r="AR216" s="4">
        <f t="shared" si="113"/>
        <v>6.2488641200725642E-20</v>
      </c>
      <c r="AS216" s="4">
        <f t="shared" si="113"/>
        <v>3.6126884830366463E-22</v>
      </c>
      <c r="AT216" s="4">
        <f t="shared" si="113"/>
        <v>1.9279590536836512E-24</v>
      </c>
      <c r="AU216" s="4">
        <f t="shared" si="113"/>
        <v>9.5538931180148451E-27</v>
      </c>
      <c r="AV216" s="4">
        <f t="shared" si="113"/>
        <v>4.4187526506665448E-29</v>
      </c>
      <c r="AW216" s="4">
        <f t="shared" si="113"/>
        <v>1.9159767980573049E-31</v>
      </c>
      <c r="AX216" s="4">
        <f t="shared" si="111"/>
        <v>7.8190110173458167E-34</v>
      </c>
      <c r="AY216" s="4">
        <f t="shared" si="111"/>
        <v>3.0136289909274746E-36</v>
      </c>
      <c r="AZ216" s="4">
        <f t="shared" si="111"/>
        <v>1.1003899456611327E-38</v>
      </c>
      <c r="BA216" s="4">
        <f t="shared" si="111"/>
        <v>3.8170426410244804E-41</v>
      </c>
    </row>
    <row r="217" spans="1:53">
      <c r="A217" s="1">
        <f t="shared" si="83"/>
        <v>42116</v>
      </c>
      <c r="B217">
        <f t="shared" si="107"/>
        <v>4</v>
      </c>
      <c r="C217">
        <f t="shared" si="102"/>
        <v>5.7069967380518741E-9</v>
      </c>
      <c r="D217" s="3">
        <f t="shared" si="114"/>
        <v>10840277</v>
      </c>
      <c r="E217" s="2">
        <v>21680554</v>
      </c>
      <c r="F217">
        <v>40</v>
      </c>
      <c r="G217" s="3">
        <f t="shared" si="103"/>
        <v>12566880</v>
      </c>
      <c r="H217" s="3">
        <f t="shared" si="104"/>
        <v>11712260.800000001</v>
      </c>
      <c r="I217" s="7">
        <f t="shared" si="105"/>
        <v>-1.7757965406063383</v>
      </c>
      <c r="J217" s="7">
        <f t="shared" si="106"/>
        <v>-1.7755203903906029</v>
      </c>
      <c r="K217" s="4">
        <f t="shared" si="108"/>
        <v>0.93079227828450484</v>
      </c>
      <c r="L217" s="4">
        <f t="shared" si="112"/>
        <v>0.96456903061884769</v>
      </c>
      <c r="M217" s="4">
        <f t="shared" si="112"/>
        <v>3.4589029645943133E-2</v>
      </c>
      <c r="N217" s="4">
        <f t="shared" si="112"/>
        <v>8.2689839618676608E-4</v>
      </c>
      <c r="O217" s="4">
        <f t="shared" si="112"/>
        <v>1.4826107660554173E-5</v>
      </c>
      <c r="P217" s="4">
        <f t="shared" si="112"/>
        <v>2.1266308110840829E-7</v>
      </c>
      <c r="Q217" s="4">
        <f t="shared" si="112"/>
        <v>2.542001329859814E-9</v>
      </c>
      <c r="R217" s="4">
        <f t="shared" si="112"/>
        <v>2.6044295900778435E-11</v>
      </c>
      <c r="S217" s="4">
        <f t="shared" si="112"/>
        <v>2.3348419457766845E-13</v>
      </c>
      <c r="T217" s="4">
        <f t="shared" si="112"/>
        <v>1.860586201542059E-15</v>
      </c>
      <c r="U217" s="4">
        <f t="shared" si="112"/>
        <v>1.334395533601551E-17</v>
      </c>
      <c r="V217" s="4">
        <f t="shared" si="112"/>
        <v>8.7001480644261722E-20</v>
      </c>
      <c r="W217" s="4">
        <f t="shared" si="112"/>
        <v>5.1997218500251735E-22</v>
      </c>
      <c r="X217" s="4">
        <f t="shared" si="112"/>
        <v>2.868609552490623E-24</v>
      </c>
      <c r="Y217" s="4">
        <f t="shared" si="112"/>
        <v>1.469528625256681E-26</v>
      </c>
      <c r="Z217" s="4">
        <f t="shared" si="112"/>
        <v>7.0262144701770978E-29</v>
      </c>
      <c r="AA217" s="4">
        <f t="shared" si="112"/>
        <v>3.1494592681825164E-31</v>
      </c>
      <c r="AB217" s="4">
        <f t="shared" si="109"/>
        <v>1.3286837285927827E-33</v>
      </c>
      <c r="AC217" s="4">
        <f t="shared" si="109"/>
        <v>5.2939961217553917E-36</v>
      </c>
      <c r="AD217" s="4">
        <f t="shared" si="109"/>
        <v>1.9983174953705515E-38</v>
      </c>
      <c r="AE217" s="4">
        <f t="shared" si="109"/>
        <v>7.1658701339527806E-41</v>
      </c>
      <c r="AF217" s="6"/>
      <c r="AG217" s="4">
        <f t="shared" si="110"/>
        <v>0.9353431330421329</v>
      </c>
      <c r="AH217" s="4">
        <f t="shared" si="113"/>
        <v>0.96695137931917197</v>
      </c>
      <c r="AI217" s="4">
        <f t="shared" si="113"/>
        <v>3.2316397096560139E-2</v>
      </c>
      <c r="AJ217" s="4">
        <f t="shared" si="113"/>
        <v>7.2002891732479376E-4</v>
      </c>
      <c r="AK217" s="4">
        <f t="shared" si="113"/>
        <v>1.2032009539227621E-5</v>
      </c>
      <c r="AL217" s="4">
        <f t="shared" si="113"/>
        <v>1.6084825229458887E-7</v>
      </c>
      <c r="AM217" s="4">
        <f t="shared" si="113"/>
        <v>1.7918978242226629E-9</v>
      </c>
      <c r="AN217" s="4">
        <f t="shared" si="113"/>
        <v>1.7110524054283438E-11</v>
      </c>
      <c r="AO217" s="4">
        <f t="shared" si="113"/>
        <v>1.42962257055326E-13</v>
      </c>
      <c r="AP217" s="4">
        <f t="shared" si="113"/>
        <v>1.061761372772547E-15</v>
      </c>
      <c r="AQ217" s="4">
        <f t="shared" si="113"/>
        <v>7.0970018640686448E-18</v>
      </c>
      <c r="AR217" s="4">
        <f t="shared" si="113"/>
        <v>4.3125107914412942E-20</v>
      </c>
      <c r="AS217" s="4">
        <f t="shared" si="113"/>
        <v>2.4021320204503172E-22</v>
      </c>
      <c r="AT217" s="4">
        <f t="shared" si="113"/>
        <v>1.2350979664077719E-24</v>
      </c>
      <c r="AU217" s="4">
        <f t="shared" si="113"/>
        <v>5.8968654761980735E-27</v>
      </c>
      <c r="AV217" s="4">
        <f t="shared" si="113"/>
        <v>2.6277120568389184E-29</v>
      </c>
      <c r="AW217" s="4">
        <f t="shared" si="113"/>
        <v>1.0977553602393415E-31</v>
      </c>
      <c r="AX217" s="4">
        <f t="shared" si="111"/>
        <v>4.3162280546401674E-34</v>
      </c>
      <c r="AY217" s="4">
        <f t="shared" si="111"/>
        <v>1.602800906107085E-36</v>
      </c>
      <c r="AZ217" s="4">
        <f t="shared" si="111"/>
        <v>5.6386305808055328E-39</v>
      </c>
      <c r="BA217" s="4">
        <f t="shared" si="111"/>
        <v>1.8844788764150276E-41</v>
      </c>
    </row>
    <row r="218" spans="1:53">
      <c r="A218" s="1">
        <f t="shared" si="83"/>
        <v>42119</v>
      </c>
      <c r="B218">
        <f t="shared" si="107"/>
        <v>3</v>
      </c>
      <c r="C218">
        <f t="shared" si="102"/>
        <v>5.7069967380518741E-9</v>
      </c>
      <c r="D218" s="3">
        <f t="shared" si="114"/>
        <v>12322402</v>
      </c>
      <c r="E218" s="2">
        <v>24644804</v>
      </c>
      <c r="F218">
        <v>50</v>
      </c>
      <c r="G218" s="3">
        <f t="shared" si="103"/>
        <v>11283150</v>
      </c>
      <c r="H218" s="3">
        <f t="shared" si="104"/>
        <v>12156357.5</v>
      </c>
      <c r="I218" s="7">
        <f t="shared" si="105"/>
        <v>-1.7192270923995994</v>
      </c>
      <c r="J218" s="7">
        <f t="shared" si="106"/>
        <v>-1.7195798870161125</v>
      </c>
      <c r="K218" s="4">
        <f t="shared" si="108"/>
        <v>0.93763652935508079</v>
      </c>
      <c r="L218" s="4">
        <f t="shared" si="112"/>
        <v>0.96814906580690685</v>
      </c>
      <c r="M218" s="4">
        <f t="shared" si="112"/>
        <v>3.1170960523653646E-2</v>
      </c>
      <c r="N218" s="4">
        <f t="shared" si="112"/>
        <v>6.6906273573626033E-4</v>
      </c>
      <c r="O218" s="4">
        <f t="shared" si="112"/>
        <v>1.0770719697683907E-5</v>
      </c>
      <c r="P218" s="4">
        <f t="shared" si="112"/>
        <v>1.3871152742871197E-7</v>
      </c>
      <c r="Q218" s="4">
        <f t="shared" si="112"/>
        <v>1.4886722735642617E-9</v>
      </c>
      <c r="R218" s="4">
        <f t="shared" si="112"/>
        <v>1.369426782586175E-11</v>
      </c>
      <c r="S218" s="4">
        <f t="shared" si="112"/>
        <v>1.1022663499985657E-13</v>
      </c>
      <c r="T218" s="4">
        <f t="shared" si="112"/>
        <v>7.8864530220944652E-16</v>
      </c>
      <c r="U218" s="4">
        <f t="shared" si="112"/>
        <v>5.078311805647498E-18</v>
      </c>
      <c r="V218" s="4">
        <f t="shared" si="112"/>
        <v>2.9727903414631721E-20</v>
      </c>
      <c r="W218" s="4">
        <f t="shared" si="112"/>
        <v>1.5952200531392598E-22</v>
      </c>
      <c r="X218" s="4">
        <f t="shared" si="112"/>
        <v>7.9015951607521128E-25</v>
      </c>
      <c r="Y218" s="4">
        <f t="shared" si="112"/>
        <v>3.6343288974223483E-27</v>
      </c>
      <c r="Z218" s="4">
        <f t="shared" si="112"/>
        <v>1.5601645940612794E-29</v>
      </c>
      <c r="AA218" s="4">
        <f t="shared" si="112"/>
        <v>6.2789618804138486E-32</v>
      </c>
      <c r="AB218" s="4">
        <f t="shared" si="109"/>
        <v>2.3783529115914718E-34</v>
      </c>
      <c r="AC218" s="4">
        <f t="shared" si="109"/>
        <v>8.5082673284515579E-37</v>
      </c>
      <c r="AD218" s="4">
        <f t="shared" si="109"/>
        <v>2.8835323076067034E-39</v>
      </c>
      <c r="AE218" s="4">
        <f t="shared" si="109"/>
        <v>9.2839348313297677E-42</v>
      </c>
      <c r="AF218" s="6"/>
      <c r="AG218" s="4">
        <f t="shared" si="110"/>
        <v>0.93297554470293154</v>
      </c>
      <c r="AH218" s="4">
        <f t="shared" si="113"/>
        <v>0.96571291474692955</v>
      </c>
      <c r="AI218" s="4">
        <f t="shared" si="113"/>
        <v>3.3498786927789841E-2</v>
      </c>
      <c r="AJ218" s="4">
        <f t="shared" si="113"/>
        <v>7.7467372631216907E-4</v>
      </c>
      <c r="AK218" s="4">
        <f t="shared" si="113"/>
        <v>1.3435993984616881E-5</v>
      </c>
      <c r="AL218" s="4">
        <f t="shared" si="113"/>
        <v>1.8642782205997162E-7</v>
      </c>
      <c r="AM218" s="4">
        <f t="shared" si="113"/>
        <v>2.1556108923283639E-9</v>
      </c>
      <c r="AN218" s="4">
        <f t="shared" si="113"/>
        <v>2.1364030412288163E-11</v>
      </c>
      <c r="AO218" s="4">
        <f t="shared" si="113"/>
        <v>1.8526953987551044E-13</v>
      </c>
      <c r="AP218" s="4">
        <f t="shared" si="113"/>
        <v>1.4281449882365222E-15</v>
      </c>
      <c r="AQ218" s="4">
        <f t="shared" si="113"/>
        <v>9.9079327714291939E-18</v>
      </c>
      <c r="AR218" s="4">
        <f t="shared" si="113"/>
        <v>6.2488641200725642E-20</v>
      </c>
      <c r="AS218" s="4">
        <f t="shared" si="113"/>
        <v>3.6126884830366463E-22</v>
      </c>
      <c r="AT218" s="4">
        <f t="shared" si="113"/>
        <v>1.9279590536836512E-24</v>
      </c>
      <c r="AU218" s="4">
        <f t="shared" si="113"/>
        <v>9.5538931180148451E-27</v>
      </c>
      <c r="AV218" s="4">
        <f t="shared" si="113"/>
        <v>4.4187526506665448E-29</v>
      </c>
      <c r="AW218" s="4">
        <f t="shared" si="113"/>
        <v>1.9159767980573049E-31</v>
      </c>
      <c r="AX218" s="4">
        <f t="shared" si="111"/>
        <v>7.8190110173458167E-34</v>
      </c>
      <c r="AY218" s="4">
        <f t="shared" si="111"/>
        <v>3.0136289909274746E-36</v>
      </c>
      <c r="AZ218" s="4">
        <f t="shared" si="111"/>
        <v>1.1003899456611327E-38</v>
      </c>
      <c r="BA218" s="4">
        <f t="shared" si="111"/>
        <v>3.8170426410244804E-41</v>
      </c>
    </row>
    <row r="219" spans="1:53">
      <c r="A219" s="1">
        <f t="shared" si="83"/>
        <v>42123</v>
      </c>
      <c r="B219">
        <f t="shared" si="107"/>
        <v>4</v>
      </c>
      <c r="C219">
        <f t="shared" si="102"/>
        <v>5.7069967380518741E-9</v>
      </c>
      <c r="D219" s="3">
        <f t="shared" si="114"/>
        <v>11282520</v>
      </c>
      <c r="E219" s="2">
        <v>22565040</v>
      </c>
      <c r="F219">
        <v>60</v>
      </c>
      <c r="G219" s="3">
        <f t="shared" si="103"/>
        <v>10229240</v>
      </c>
      <c r="H219" s="3">
        <f t="shared" si="104"/>
        <v>12623456.800000001</v>
      </c>
      <c r="I219" s="7">
        <f t="shared" si="105"/>
        <v>-1.6625612182744247</v>
      </c>
      <c r="J219" s="7">
        <f t="shared" si="106"/>
        <v>-1.6637222243011942</v>
      </c>
      <c r="K219" s="4">
        <f t="shared" si="108"/>
        <v>0.9432930892651874</v>
      </c>
      <c r="L219" s="4">
        <f t="shared" si="112"/>
        <v>0.97109486847167426</v>
      </c>
      <c r="M219" s="4">
        <f t="shared" si="112"/>
        <v>2.8345401704260819E-2</v>
      </c>
      <c r="N219" s="4">
        <f t="shared" si="112"/>
        <v>5.5158477667227037E-4</v>
      </c>
      <c r="O219" s="4">
        <f t="shared" si="112"/>
        <v>8.0501347084835621E-6</v>
      </c>
      <c r="P219" s="4">
        <f t="shared" si="112"/>
        <v>9.3990501885074773E-8</v>
      </c>
      <c r="Q219" s="4">
        <f t="shared" si="112"/>
        <v>9.1449956024486459E-10</v>
      </c>
      <c r="R219" s="4">
        <f t="shared" si="112"/>
        <v>7.6266918813973902E-12</v>
      </c>
      <c r="S219" s="4">
        <f t="shared" si="112"/>
        <v>5.5654067709902619E-14</v>
      </c>
      <c r="T219" s="4">
        <f t="shared" si="112"/>
        <v>3.6099821789977728E-16</v>
      </c>
      <c r="U219" s="4">
        <f t="shared" si="112"/>
        <v>2.1074421934359978E-18</v>
      </c>
      <c r="V219" s="4">
        <f t="shared" si="112"/>
        <v>1.1184422285150869E-20</v>
      </c>
      <c r="W219" s="4">
        <f t="shared" si="112"/>
        <v>5.4410515194963008E-23</v>
      </c>
      <c r="X219" s="4">
        <f t="shared" si="112"/>
        <v>2.4433741300473893E-25</v>
      </c>
      <c r="Y219" s="4">
        <f t="shared" si="112"/>
        <v>1.0188549945161787E-27</v>
      </c>
      <c r="Z219" s="4">
        <f t="shared" si="112"/>
        <v>3.9652586419914971E-30</v>
      </c>
      <c r="AA219" s="4">
        <f t="shared" si="112"/>
        <v>1.4467779988402288E-32</v>
      </c>
      <c r="AB219" s="4">
        <f t="shared" si="109"/>
        <v>4.9682482719184212E-35</v>
      </c>
      <c r="AC219" s="4">
        <f t="shared" si="109"/>
        <v>1.6113172568013923E-37</v>
      </c>
      <c r="AD219" s="4">
        <f t="shared" si="109"/>
        <v>4.9508262862666355E-40</v>
      </c>
      <c r="AE219" s="4">
        <f t="shared" si="109"/>
        <v>1.4450999327615731E-42</v>
      </c>
      <c r="AF219" s="6"/>
      <c r="AG219" s="4">
        <f t="shared" si="110"/>
        <v>0.93049179347219468</v>
      </c>
      <c r="AH219" s="4">
        <f t="shared" si="113"/>
        <v>0.96441145855050237</v>
      </c>
      <c r="AI219" s="4">
        <f t="shared" si="113"/>
        <v>3.4739073306928867E-2</v>
      </c>
      <c r="AJ219" s="4">
        <f t="shared" si="113"/>
        <v>8.3422423622514356E-4</v>
      </c>
      <c r="AK219" s="4">
        <f t="shared" si="113"/>
        <v>1.5024796754653809E-5</v>
      </c>
      <c r="AL219" s="4">
        <f t="shared" si="113"/>
        <v>2.1648328095304617E-7</v>
      </c>
      <c r="AM219" s="4">
        <f t="shared" si="113"/>
        <v>2.5993145412069166E-9</v>
      </c>
      <c r="AN219" s="4">
        <f t="shared" si="113"/>
        <v>2.6751398283466072E-11</v>
      </c>
      <c r="AO219" s="4">
        <f t="shared" si="113"/>
        <v>2.4090297146573403E-13</v>
      </c>
      <c r="AP219" s="4">
        <f t="shared" si="113"/>
        <v>1.9283473691517205E-15</v>
      </c>
      <c r="AQ219" s="4">
        <f t="shared" si="113"/>
        <v>1.3892194575373137E-17</v>
      </c>
      <c r="AR219" s="4">
        <f t="shared" si="113"/>
        <v>9.0983727554354583E-20</v>
      </c>
      <c r="AS219" s="4">
        <f t="shared" si="113"/>
        <v>5.4622050394951431E-22</v>
      </c>
      <c r="AT219" s="4">
        <f t="shared" si="113"/>
        <v>3.0269840382321585E-24</v>
      </c>
      <c r="AU219" s="4">
        <f t="shared" si="113"/>
        <v>1.5576416285448218E-26</v>
      </c>
      <c r="AV219" s="4">
        <f t="shared" si="113"/>
        <v>7.4810352663051159E-29</v>
      </c>
      <c r="AW219" s="4">
        <f t="shared" si="113"/>
        <v>3.3684266969251944E-31</v>
      </c>
      <c r="AX219" s="4">
        <f t="shared" si="111"/>
        <v>1.4274586160975852E-33</v>
      </c>
      <c r="AY219" s="4">
        <f t="shared" si="111"/>
        <v>5.7131593015652286E-36</v>
      </c>
      <c r="AZ219" s="4">
        <f t="shared" si="111"/>
        <v>2.1662471830532614E-38</v>
      </c>
      <c r="BA219" s="4">
        <f t="shared" si="111"/>
        <v>7.8030296841332048E-41</v>
      </c>
    </row>
    <row r="220" spans="1:53">
      <c r="A220" s="1">
        <f t="shared" si="83"/>
        <v>42126</v>
      </c>
      <c r="B220">
        <f t="shared" si="107"/>
        <v>3</v>
      </c>
      <c r="C220">
        <f t="shared" si="102"/>
        <v>5.7069967380518741E-9</v>
      </c>
      <c r="D220" s="3">
        <f t="shared" si="114"/>
        <v>13288775</v>
      </c>
      <c r="E220" s="2">
        <v>26577550</v>
      </c>
      <c r="F220">
        <v>70</v>
      </c>
      <c r="G220" s="3">
        <f t="shared" si="103"/>
        <v>9405150</v>
      </c>
      <c r="H220" s="3">
        <f t="shared" si="104"/>
        <v>13121853.699999999</v>
      </c>
      <c r="I220" s="7">
        <f t="shared" si="105"/>
        <v>-1.605854698420029</v>
      </c>
      <c r="J220" s="7">
        <f t="shared" si="106"/>
        <v>-1.6079576184152089</v>
      </c>
      <c r="K220" s="4">
        <f t="shared" si="108"/>
        <v>0.94773991984302752</v>
      </c>
      <c r="L220" s="4">
        <f t="shared" si="112"/>
        <v>0.97340249622628994</v>
      </c>
      <c r="M220" s="4">
        <f t="shared" si="112"/>
        <v>2.6123764916670504E-2</v>
      </c>
      <c r="N220" s="4">
        <f t="shared" si="112"/>
        <v>4.673989937398441E-4</v>
      </c>
      <c r="O220" s="4">
        <f t="shared" si="112"/>
        <v>6.2719270217550127E-6</v>
      </c>
      <c r="P220" s="4">
        <f t="shared" si="112"/>
        <v>6.7329309494596596E-8</v>
      </c>
      <c r="Q220" s="4">
        <f t="shared" si="112"/>
        <v>6.0231826402791355E-10</v>
      </c>
      <c r="R220" s="4">
        <f t="shared" si="112"/>
        <v>4.6185012822782242E-12</v>
      </c>
      <c r="S220" s="4">
        <f t="shared" si="112"/>
        <v>3.0987326738724286E-14</v>
      </c>
      <c r="T220" s="4">
        <f t="shared" si="112"/>
        <v>1.8480536965574552E-16</v>
      </c>
      <c r="U220" s="4">
        <f t="shared" si="112"/>
        <v>9.9194484181309929E-19</v>
      </c>
      <c r="V220" s="4">
        <f t="shared" si="112"/>
        <v>4.8402492869990806E-21</v>
      </c>
      <c r="W220" s="4">
        <f t="shared" si="112"/>
        <v>2.1650071195106798E-23</v>
      </c>
      <c r="X220" s="4">
        <f t="shared" si="112"/>
        <v>8.9389966722139955E-26</v>
      </c>
      <c r="Y220" s="4">
        <f t="shared" si="112"/>
        <v>3.4271529962959134E-28</v>
      </c>
      <c r="Z220" s="4">
        <f t="shared" si="112"/>
        <v>1.2263514261270533E-30</v>
      </c>
      <c r="AA220" s="4">
        <f t="shared" si="112"/>
        <v>4.1140315538964552E-33</v>
      </c>
      <c r="AB220" s="4">
        <f t="shared" si="109"/>
        <v>1.2989466413310666E-35</v>
      </c>
      <c r="AC220" s="4">
        <f t="shared" si="109"/>
        <v>3.8733913145631649E-38</v>
      </c>
      <c r="AD220" s="4">
        <f t="shared" si="109"/>
        <v>1.094234227774364E-40</v>
      </c>
      <c r="AE220" s="4">
        <f t="shared" si="109"/>
        <v>2.9366539671630704E-43</v>
      </c>
      <c r="AF220" s="6"/>
      <c r="AG220" s="4">
        <f t="shared" si="110"/>
        <v>0.92784890950772603</v>
      </c>
      <c r="AH220" s="4">
        <f t="shared" si="113"/>
        <v>0.96302410356523294</v>
      </c>
      <c r="AI220" s="4">
        <f t="shared" si="113"/>
        <v>3.6058688219215096E-2</v>
      </c>
      <c r="AJ220" s="4">
        <f t="shared" si="113"/>
        <v>9.0010131777465148E-4</v>
      </c>
      <c r="AK220" s="4">
        <f t="shared" si="113"/>
        <v>1.6851326834005591E-5</v>
      </c>
      <c r="AL220" s="4">
        <f t="shared" si="113"/>
        <v>2.5238687140487474E-7</v>
      </c>
      <c r="AM220" s="4">
        <f t="shared" si="113"/>
        <v>3.1500550189399551E-9</v>
      </c>
      <c r="AN220" s="4">
        <f t="shared" si="113"/>
        <v>3.3699440899396211E-11</v>
      </c>
      <c r="AO220" s="4">
        <f t="shared" si="113"/>
        <v>3.1545344307079884E-13</v>
      </c>
      <c r="AP220" s="4">
        <f t="shared" si="113"/>
        <v>2.6247944115074684E-15</v>
      </c>
      <c r="AQ220" s="4">
        <f t="shared" si="113"/>
        <v>1.9656119773216459E-17</v>
      </c>
      <c r="AR220" s="4">
        <f t="shared" si="113"/>
        <v>1.3381585357379887E-19</v>
      </c>
      <c r="AS220" s="4">
        <f t="shared" si="113"/>
        <v>8.3508129022921436E-22</v>
      </c>
      <c r="AT220" s="4">
        <f t="shared" si="113"/>
        <v>4.8104731955022479E-24</v>
      </c>
      <c r="AU220" s="4">
        <f t="shared" si="113"/>
        <v>2.5731323690487481E-26</v>
      </c>
      <c r="AV220" s="4">
        <f t="shared" si="113"/>
        <v>1.284615626637445E-28</v>
      </c>
      <c r="AW220" s="4">
        <f t="shared" si="113"/>
        <v>6.0125059135918134E-31</v>
      </c>
      <c r="AX220" s="4">
        <f t="shared" si="111"/>
        <v>2.6485541745055053E-33</v>
      </c>
      <c r="AY220" s="4">
        <f t="shared" si="111"/>
        <v>1.1018908780917018E-35</v>
      </c>
      <c r="AZ220" s="4">
        <f t="shared" si="111"/>
        <v>4.3429735670446412E-38</v>
      </c>
      <c r="BA220" s="4">
        <f t="shared" si="111"/>
        <v>1.6261453311366383E-40</v>
      </c>
    </row>
    <row r="221" spans="1:53">
      <c r="A221" s="1">
        <f t="shared" ref="A221:A284" si="115">A220+B219</f>
        <v>42130</v>
      </c>
      <c r="B221">
        <f t="shared" si="107"/>
        <v>4</v>
      </c>
      <c r="C221">
        <f t="shared" si="102"/>
        <v>5.7069967380518741E-9</v>
      </c>
      <c r="D221" s="3">
        <f t="shared" si="114"/>
        <v>12160116</v>
      </c>
      <c r="E221" s="2">
        <v>24320232</v>
      </c>
      <c r="F221">
        <v>80</v>
      </c>
      <c r="G221" s="3">
        <f t="shared" si="103"/>
        <v>8810880</v>
      </c>
      <c r="H221" s="3">
        <f t="shared" si="104"/>
        <v>13659843.199999999</v>
      </c>
      <c r="I221" s="7">
        <f t="shared" si="105"/>
        <v>-1.549163400574215</v>
      </c>
      <c r="J221" s="7">
        <f t="shared" si="106"/>
        <v>-1.5522989483237362</v>
      </c>
      <c r="K221" s="4">
        <f t="shared" si="108"/>
        <v>0.95095963363979907</v>
      </c>
      <c r="L221" s="4">
        <f t="shared" si="112"/>
        <v>0.97506886602401566</v>
      </c>
      <c r="M221" s="4">
        <f t="shared" si="112"/>
        <v>2.4515014692477174E-2</v>
      </c>
      <c r="N221" s="4">
        <f t="shared" si="112"/>
        <v>4.1090149157938937E-4</v>
      </c>
      <c r="O221" s="4">
        <f t="shared" si="112"/>
        <v>5.1654063459922722E-6</v>
      </c>
      <c r="P221" s="4">
        <f t="shared" si="112"/>
        <v>5.1947087538523226E-8</v>
      </c>
      <c r="Q221" s="4">
        <f t="shared" si="112"/>
        <v>4.3534806633355604E-10</v>
      </c>
      <c r="R221" s="4">
        <f t="shared" si="112"/>
        <v>3.1272686936485461E-12</v>
      </c>
      <c r="S221" s="4">
        <f t="shared" si="112"/>
        <v>1.9656300297448595E-14</v>
      </c>
      <c r="T221" s="4">
        <f t="shared" si="112"/>
        <v>1.0982109960445597E-16</v>
      </c>
      <c r="U221" s="4">
        <f t="shared" si="112"/>
        <v>5.5222015996324288E-19</v>
      </c>
      <c r="V221" s="4">
        <f t="shared" si="112"/>
        <v>2.5243292091148791E-21</v>
      </c>
      <c r="W221" s="4">
        <f t="shared" si="112"/>
        <v>1.0577696880457382E-23</v>
      </c>
      <c r="X221" s="4">
        <f t="shared" si="112"/>
        <v>4.0914202178606053E-26</v>
      </c>
      <c r="Y221" s="4">
        <f t="shared" si="112"/>
        <v>1.4695092483558468E-28</v>
      </c>
      <c r="Z221" s="4">
        <f t="shared" si="112"/>
        <v>4.9261460964593548E-31</v>
      </c>
      <c r="AA221" s="4">
        <f t="shared" si="112"/>
        <v>1.5481515748758916E-33</v>
      </c>
      <c r="AB221" s="4">
        <f t="shared" si="109"/>
        <v>4.5792112819268488E-36</v>
      </c>
      <c r="AC221" s="4">
        <f t="shared" si="109"/>
        <v>1.2792170881689907E-38</v>
      </c>
      <c r="AD221" s="4">
        <f t="shared" si="109"/>
        <v>3.3854521294793069E-41</v>
      </c>
      <c r="AE221" s="4">
        <f t="shared" si="109"/>
        <v>8.5116284639053476E-44</v>
      </c>
      <c r="AF221" s="6"/>
      <c r="AG221" s="4">
        <f t="shared" si="110"/>
        <v>0.92500449717959687</v>
      </c>
      <c r="AH221" s="4">
        <f t="shared" si="113"/>
        <v>0.96152804861462116</v>
      </c>
      <c r="AI221" s="4">
        <f t="shared" si="113"/>
        <v>3.7478764400968687E-2</v>
      </c>
      <c r="AJ221" s="4">
        <f t="shared" si="113"/>
        <v>9.739065370763957E-4</v>
      </c>
      <c r="AK221" s="4">
        <f t="shared" si="113"/>
        <v>1.8980625869411213E-5</v>
      </c>
      <c r="AL221" s="4">
        <f t="shared" si="113"/>
        <v>2.9593322833797624E-7</v>
      </c>
      <c r="AM221" s="4">
        <f t="shared" si="113"/>
        <v>3.8449939175625056E-9</v>
      </c>
      <c r="AN221" s="4">
        <f t="shared" si="113"/>
        <v>4.2820404049041149E-11</v>
      </c>
      <c r="AO221" s="4">
        <f t="shared" si="113"/>
        <v>4.1726685256288589E-13</v>
      </c>
      <c r="AP221" s="4">
        <f t="shared" si="113"/>
        <v>3.6143021558307447E-15</v>
      </c>
      <c r="AQ221" s="4">
        <f t="shared" si="113"/>
        <v>2.8175881054002743E-17</v>
      </c>
      <c r="AR221" s="4">
        <f t="shared" si="113"/>
        <v>1.9968150289984033E-19</v>
      </c>
      <c r="AS221" s="4">
        <f t="shared" si="113"/>
        <v>1.2972078721465695E-21</v>
      </c>
      <c r="AT221" s="4">
        <f t="shared" si="113"/>
        <v>7.7789176922652142E-24</v>
      </c>
      <c r="AU221" s="4">
        <f t="shared" si="113"/>
        <v>4.3315572806229623E-26</v>
      </c>
      <c r="AV221" s="4">
        <f t="shared" si="113"/>
        <v>2.2511565217357256E-28</v>
      </c>
      <c r="AW221" s="4">
        <f t="shared" si="113"/>
        <v>1.0968280977064814E-30</v>
      </c>
      <c r="AX221" s="4">
        <f t="shared" si="111"/>
        <v>5.0297045148103369E-33</v>
      </c>
      <c r="AY221" s="4">
        <f t="shared" si="111"/>
        <v>2.1783254267593029E-35</v>
      </c>
      <c r="AZ221" s="4">
        <f t="shared" si="111"/>
        <v>8.9376207481930014E-38</v>
      </c>
      <c r="BA221" s="4">
        <f t="shared" si="111"/>
        <v>3.4837313524826993E-40</v>
      </c>
    </row>
    <row r="222" spans="1:53">
      <c r="A222" s="1">
        <f t="shared" si="115"/>
        <v>42133</v>
      </c>
      <c r="B222">
        <f t="shared" si="107"/>
        <v>3</v>
      </c>
      <c r="C222">
        <f t="shared" si="102"/>
        <v>5.7069967380518741E-9</v>
      </c>
      <c r="D222" s="3">
        <f t="shared" si="114"/>
        <v>13791741</v>
      </c>
      <c r="E222" s="2">
        <v>27583482</v>
      </c>
      <c r="F222">
        <v>90</v>
      </c>
      <c r="G222" s="3">
        <f t="shared" si="103"/>
        <v>8446430</v>
      </c>
      <c r="H222" s="3">
        <f t="shared" si="104"/>
        <v>14245720.300000001</v>
      </c>
      <c r="I222" s="7">
        <f t="shared" si="105"/>
        <v>-1.4925432372656657</v>
      </c>
      <c r="J222" s="7">
        <f t="shared" si="106"/>
        <v>-1.4967617486644227</v>
      </c>
      <c r="K222" s="4">
        <f t="shared" si="108"/>
        <v>0.9529396071894537</v>
      </c>
      <c r="L222" s="4">
        <f t="shared" si="112"/>
        <v>0.97609175443726415</v>
      </c>
      <c r="M222" s="4">
        <f t="shared" si="112"/>
        <v>2.3525638050484972E-2</v>
      </c>
      <c r="N222" s="4">
        <f t="shared" si="112"/>
        <v>3.7800789228474536E-4</v>
      </c>
      <c r="O222" s="4">
        <f t="shared" si="112"/>
        <v>4.5553477467554996E-6</v>
      </c>
      <c r="P222" s="4">
        <f t="shared" si="112"/>
        <v>4.3916946837581163E-8</v>
      </c>
      <c r="Q222" s="4">
        <f t="shared" si="112"/>
        <v>3.5282670288705151E-10</v>
      </c>
      <c r="R222" s="4">
        <f t="shared" si="112"/>
        <v>2.4296510929820903E-12</v>
      </c>
      <c r="S222" s="4">
        <f t="shared" si="112"/>
        <v>1.4639774216696886E-14</v>
      </c>
      <c r="T222" s="4">
        <f t="shared" si="112"/>
        <v>7.8410147717832808E-17</v>
      </c>
      <c r="U222" s="4">
        <f t="shared" si="112"/>
        <v>3.7796590313517965E-19</v>
      </c>
      <c r="V222" s="4">
        <f t="shared" si="112"/>
        <v>1.6563047139976793E-21</v>
      </c>
      <c r="W222" s="4">
        <f t="shared" si="112"/>
        <v>6.6533326901260335E-24</v>
      </c>
      <c r="X222" s="4">
        <f t="shared" si="112"/>
        <v>2.4670393968245666E-26</v>
      </c>
      <c r="Y222" s="4">
        <f t="shared" si="112"/>
        <v>8.4943117262587023E-29</v>
      </c>
      <c r="Z222" s="4">
        <f t="shared" si="112"/>
        <v>2.7297132629107735E-31</v>
      </c>
      <c r="AA222" s="4">
        <f t="shared" si="112"/>
        <v>8.2238861601428706E-34</v>
      </c>
      <c r="AB222" s="4">
        <f t="shared" si="109"/>
        <v>2.3318905360915677E-36</v>
      </c>
      <c r="AC222" s="4">
        <f t="shared" si="109"/>
        <v>6.2447577354288273E-39</v>
      </c>
      <c r="AD222" s="4">
        <f t="shared" si="109"/>
        <v>1.584316269895821E-41</v>
      </c>
      <c r="AE222" s="4">
        <f t="shared" si="109"/>
        <v>3.8184905798019763E-44</v>
      </c>
      <c r="AF222" s="6"/>
      <c r="AG222" s="4">
        <f t="shared" si="110"/>
        <v>0.92191681872027198</v>
      </c>
      <c r="AH222" s="4">
        <f t="shared" si="113"/>
        <v>0.95990061443265839</v>
      </c>
      <c r="AI222" s="4">
        <f t="shared" si="113"/>
        <v>3.90200906806831E-2</v>
      </c>
      <c r="AJ222" s="4">
        <f t="shared" si="113"/>
        <v>1.0574479253074791E-3</v>
      </c>
      <c r="AK222" s="4">
        <f t="shared" si="113"/>
        <v>2.1492698057666873E-5</v>
      </c>
      <c r="AL222" s="4">
        <f t="shared" si="113"/>
        <v>3.4947236743589441E-7</v>
      </c>
      <c r="AM222" s="4">
        <f t="shared" si="113"/>
        <v>4.7353651109937602E-9</v>
      </c>
      <c r="AN222" s="4">
        <f t="shared" si="113"/>
        <v>5.4998048281944216E-11</v>
      </c>
      <c r="AO222" s="4">
        <f t="shared" si="113"/>
        <v>5.589193024498204E-13</v>
      </c>
      <c r="AP222" s="4">
        <f t="shared" si="113"/>
        <v>5.0489187967104889E-15</v>
      </c>
      <c r="AQ222" s="4">
        <f t="shared" si="113"/>
        <v>4.1047824262214233E-17</v>
      </c>
      <c r="AR222" s="4">
        <f t="shared" si="113"/>
        <v>3.0338156205993166E-19</v>
      </c>
      <c r="AS222" s="4">
        <f t="shared" si="113"/>
        <v>2.0554155250705453E-21</v>
      </c>
      <c r="AT222" s="4">
        <f t="shared" si="113"/>
        <v>1.2854285607927957E-23</v>
      </c>
      <c r="AU222" s="4">
        <f t="shared" si="113"/>
        <v>7.4646860014029999E-26</v>
      </c>
      <c r="AV222" s="4">
        <f t="shared" si="113"/>
        <v>4.0458696729748963E-28</v>
      </c>
      <c r="AW222" s="4">
        <f t="shared" si="113"/>
        <v>2.0558123935030402E-30</v>
      </c>
      <c r="AX222" s="4">
        <f t="shared" si="111"/>
        <v>9.831643027043288E-33</v>
      </c>
      <c r="AY222" s="4">
        <f t="shared" si="111"/>
        <v>4.4406353210311924E-35</v>
      </c>
      <c r="AZ222" s="4">
        <f t="shared" si="111"/>
        <v>1.9001285793907288E-37</v>
      </c>
      <c r="BA222" s="4">
        <f t="shared" si="111"/>
        <v>7.7240387885266559E-40</v>
      </c>
    </row>
    <row r="223" spans="1:53">
      <c r="A223" s="1">
        <f t="shared" si="115"/>
        <v>42137</v>
      </c>
      <c r="B223">
        <f t="shared" si="107"/>
        <v>4</v>
      </c>
      <c r="C223">
        <f t="shared" si="102"/>
        <v>5.7069967380518741E-9</v>
      </c>
      <c r="D223" s="3">
        <f t="shared" si="114"/>
        <v>13951918</v>
      </c>
      <c r="E223" s="2">
        <v>27903836</v>
      </c>
      <c r="F223">
        <v>100</v>
      </c>
      <c r="G223" s="3">
        <f t="shared" si="103"/>
        <v>8311800</v>
      </c>
      <c r="H223" s="3">
        <f t="shared" si="104"/>
        <v>14887780</v>
      </c>
      <c r="I223" s="7">
        <f t="shared" si="105"/>
        <v>-1.4360501235116545</v>
      </c>
      <c r="J223" s="7">
        <f t="shared" si="106"/>
        <v>-1.4413642036441194</v>
      </c>
      <c r="K223" s="4">
        <f t="shared" si="108"/>
        <v>0.95367206346008881</v>
      </c>
      <c r="L223" s="4">
        <f t="shared" si="112"/>
        <v>0.97646979783133403</v>
      </c>
      <c r="M223" s="4">
        <f t="shared" si="112"/>
        <v>2.3159622631300794E-2</v>
      </c>
      <c r="N223" s="4">
        <f t="shared" si="112"/>
        <v>3.6619535465719731E-4</v>
      </c>
      <c r="O223" s="4">
        <f t="shared" si="112"/>
        <v>4.3426556568012136E-6</v>
      </c>
      <c r="P223" s="4">
        <f t="shared" si="112"/>
        <v>4.1199115488068031E-8</v>
      </c>
      <c r="Q223" s="4">
        <f t="shared" si="112"/>
        <v>3.2571599940407836E-10</v>
      </c>
      <c r="R223" s="4">
        <f t="shared" si="112"/>
        <v>2.2072089568030618E-12</v>
      </c>
      <c r="S223" s="4">
        <f t="shared" si="112"/>
        <v>1.3087473294388864E-14</v>
      </c>
      <c r="T223" s="4">
        <f t="shared" si="112"/>
        <v>6.8978793268934633E-17</v>
      </c>
      <c r="U223" s="4">
        <f t="shared" si="112"/>
        <v>3.27203419424499E-19</v>
      </c>
      <c r="V223" s="4">
        <f t="shared" si="112"/>
        <v>1.4110010513062809E-21</v>
      </c>
      <c r="W223" s="4">
        <f t="shared" si="112"/>
        <v>5.5776110771167369E-24</v>
      </c>
      <c r="X223" s="4">
        <f t="shared" si="112"/>
        <v>2.0351993723296698E-26</v>
      </c>
      <c r="Y223" s="4">
        <f t="shared" si="112"/>
        <v>6.8957412416854367E-29</v>
      </c>
      <c r="Z223" s="4">
        <f t="shared" si="112"/>
        <v>2.1806786786911924E-31</v>
      </c>
      <c r="AA223" s="4">
        <f t="shared" si="112"/>
        <v>6.4650758175966142E-34</v>
      </c>
      <c r="AB223" s="4">
        <f t="shared" si="109"/>
        <v>1.8039586410374832E-36</v>
      </c>
      <c r="AC223" s="4">
        <f t="shared" si="109"/>
        <v>4.7539640627655442E-39</v>
      </c>
      <c r="AD223" s="4">
        <f t="shared" si="109"/>
        <v>1.1868724918983858E-41</v>
      </c>
      <c r="AE223" s="4">
        <f t="shared" si="109"/>
        <v>2.8149830704462204E-44</v>
      </c>
      <c r="AF223" s="6"/>
      <c r="AG223" s="4">
        <f t="shared" si="110"/>
        <v>0.9185448810158644</v>
      </c>
      <c r="AH223" s="4">
        <f t="shared" si="113"/>
        <v>0.9581192549905132</v>
      </c>
      <c r="AI223" s="4">
        <f t="shared" si="113"/>
        <v>4.0703064917914117E-2</v>
      </c>
      <c r="AJ223" s="4">
        <f t="shared" si="113"/>
        <v>1.1527718662025989E-3</v>
      </c>
      <c r="AK223" s="4">
        <f t="shared" si="113"/>
        <v>2.4486169940670035E-5</v>
      </c>
      <c r="AL223" s="4">
        <f t="shared" si="113"/>
        <v>4.1609098602702818E-7</v>
      </c>
      <c r="AM223" s="4">
        <f t="shared" si="113"/>
        <v>5.8921593101780309E-9</v>
      </c>
      <c r="AN223" s="4">
        <f t="shared" si="113"/>
        <v>7.1517748700788741E-11</v>
      </c>
      <c r="AO223" s="4">
        <f t="shared" si="113"/>
        <v>7.5955847349255257E-13</v>
      </c>
      <c r="AP223" s="4">
        <f t="shared" si="113"/>
        <v>7.1706089608134767E-15</v>
      </c>
      <c r="AQ223" s="4">
        <f t="shared" si="113"/>
        <v>6.0924692553176552E-17</v>
      </c>
      <c r="AR223" s="4">
        <f t="shared" si="113"/>
        <v>4.7058484707427416E-19</v>
      </c>
      <c r="AS223" s="4">
        <f t="shared" si="113"/>
        <v>3.3319152103339216E-21</v>
      </c>
      <c r="AT223" s="4">
        <f t="shared" si="113"/>
        <v>2.177648638157898E-23</v>
      </c>
      <c r="AU223" s="4">
        <f t="shared" si="113"/>
        <v>1.3215906651283967E-25</v>
      </c>
      <c r="AV223" s="4">
        <f t="shared" si="113"/>
        <v>7.4858800558989965E-28</v>
      </c>
      <c r="AW223" s="4">
        <f t="shared" si="113"/>
        <v>3.9752094241821122E-30</v>
      </c>
      <c r="AX223" s="4">
        <f t="shared" si="111"/>
        <v>1.9867727491573925E-32</v>
      </c>
      <c r="AY223" s="4">
        <f t="shared" si="111"/>
        <v>9.3780547272702466E-35</v>
      </c>
      <c r="AZ223" s="4">
        <f t="shared" si="111"/>
        <v>4.1936888611692357E-37</v>
      </c>
      <c r="BA223" s="4">
        <f t="shared" si="111"/>
        <v>1.781571372179571E-39</v>
      </c>
    </row>
    <row r="224" spans="1:53">
      <c r="A224" s="1">
        <f t="shared" si="115"/>
        <v>42140</v>
      </c>
      <c r="B224">
        <f t="shared" si="107"/>
        <v>3</v>
      </c>
      <c r="C224">
        <f t="shared" si="102"/>
        <v>5.7069967380518741E-9</v>
      </c>
      <c r="D224" s="3">
        <f t="shared" si="114"/>
        <v>15746389</v>
      </c>
      <c r="E224" s="2">
        <v>31492778</v>
      </c>
      <c r="F224">
        <v>110</v>
      </c>
      <c r="G224" s="3">
        <f t="shared" si="103"/>
        <v>8406989.9999999981</v>
      </c>
      <c r="H224" s="3">
        <f t="shared" si="104"/>
        <v>15594317.300000001</v>
      </c>
      <c r="I224" s="7">
        <f t="shared" si="105"/>
        <v>-1.3797399338044136</v>
      </c>
      <c r="J224" s="7">
        <f t="shared" si="106"/>
        <v>-1.3861271344874702</v>
      </c>
      <c r="K224" s="4">
        <f t="shared" si="108"/>
        <v>0.95315412818299483</v>
      </c>
      <c r="L224" s="4">
        <f t="shared" si="112"/>
        <v>0.97620249526737357</v>
      </c>
      <c r="M224" s="4">
        <f t="shared" si="112"/>
        <v>2.341844056804859E-2</v>
      </c>
      <c r="N224" s="4">
        <f t="shared" si="112"/>
        <v>3.7452836958435157E-4</v>
      </c>
      <c r="O224" s="4">
        <f t="shared" si="112"/>
        <v>4.4923406363504495E-6</v>
      </c>
      <c r="P224" s="4">
        <f t="shared" si="112"/>
        <v>4.3107275456615327E-8</v>
      </c>
      <c r="Q224" s="4">
        <f t="shared" si="112"/>
        <v>3.4470467377692563E-10</v>
      </c>
      <c r="R224" s="4">
        <f t="shared" si="112"/>
        <v>2.36263660298096E-12</v>
      </c>
      <c r="S224" s="4">
        <f t="shared" si="112"/>
        <v>1.4169505213054804E-14</v>
      </c>
      <c r="T224" s="4">
        <f t="shared" si="112"/>
        <v>7.5537023659659436E-17</v>
      </c>
      <c r="U224" s="4">
        <f t="shared" si="112"/>
        <v>3.6241612257992084E-19</v>
      </c>
      <c r="V224" s="4">
        <f t="shared" si="112"/>
        <v>1.5807471731800602E-21</v>
      </c>
      <c r="W224" s="4">
        <f t="shared" si="112"/>
        <v>6.3201692057613348E-24</v>
      </c>
      <c r="X224" s="4">
        <f t="shared" si="112"/>
        <v>2.3325600829291898E-26</v>
      </c>
      <c r="Y224" s="4">
        <f t="shared" si="112"/>
        <v>7.9937808523429848E-29</v>
      </c>
      <c r="Z224" s="4">
        <f t="shared" si="112"/>
        <v>2.556868316915393E-31</v>
      </c>
      <c r="AA224" s="4">
        <f t="shared" si="112"/>
        <v>7.6671808995573554E-34</v>
      </c>
      <c r="AB224" s="4">
        <f t="shared" si="109"/>
        <v>2.1638844607685009E-36</v>
      </c>
      <c r="AC224" s="4">
        <f t="shared" si="109"/>
        <v>5.7677813822332816E-39</v>
      </c>
      <c r="AD224" s="4">
        <f t="shared" si="109"/>
        <v>1.456472758151329E-41</v>
      </c>
      <c r="AE224" s="4">
        <f t="shared" si="109"/>
        <v>3.4939725991892107E-44</v>
      </c>
      <c r="AF224" s="6"/>
      <c r="AG224" s="4">
        <f t="shared" si="110"/>
        <v>0.9148485774701598</v>
      </c>
      <c r="AH224" s="4">
        <f t="shared" si="113"/>
        <v>0.95616159199219786</v>
      </c>
      <c r="AI224" s="4">
        <f t="shared" si="113"/>
        <v>4.2547618460800844E-2</v>
      </c>
      <c r="AJ224" s="4">
        <f t="shared" si="113"/>
        <v>1.2621992877632699E-3</v>
      </c>
      <c r="AK224" s="4">
        <f t="shared" si="113"/>
        <v>2.8082892724110472E-5</v>
      </c>
      <c r="AL224" s="4">
        <f t="shared" si="113"/>
        <v>4.9985692169331085E-7</v>
      </c>
      <c r="AM224" s="4">
        <f t="shared" si="113"/>
        <v>7.4142684360969358E-9</v>
      </c>
      <c r="AN224" s="4">
        <f t="shared" si="113"/>
        <v>9.4263613443378558E-11</v>
      </c>
      <c r="AO224" s="4">
        <f t="shared" si="113"/>
        <v>1.0486435425712687E-12</v>
      </c>
      <c r="AP224" s="4">
        <f t="shared" si="113"/>
        <v>1.0369531606953356E-14</v>
      </c>
      <c r="AQ224" s="4">
        <f t="shared" si="113"/>
        <v>9.2285373473810022E-17</v>
      </c>
      <c r="AR224" s="4">
        <f t="shared" si="113"/>
        <v>7.4664454339351111E-19</v>
      </c>
      <c r="AS224" s="4">
        <f t="shared" si="113"/>
        <v>5.537405506333769E-21</v>
      </c>
      <c r="AT224" s="4">
        <f t="shared" si="113"/>
        <v>3.7908502323363657E-23</v>
      </c>
      <c r="AU224" s="4">
        <f t="shared" si="113"/>
        <v>2.4098067368315337E-25</v>
      </c>
      <c r="AV224" s="4">
        <f t="shared" si="113"/>
        <v>1.4297646337547679E-27</v>
      </c>
      <c r="AW224" s="4">
        <f t="shared" si="113"/>
        <v>7.9527647342156747E-30</v>
      </c>
      <c r="AX224" s="4">
        <f t="shared" si="111"/>
        <v>4.1633483783524224E-32</v>
      </c>
      <c r="AY224" s="4">
        <f t="shared" si="111"/>
        <v>2.058466291521189E-34</v>
      </c>
      <c r="AZ224" s="4">
        <f t="shared" si="111"/>
        <v>9.6419226340356292E-37</v>
      </c>
      <c r="BA224" s="4">
        <f t="shared" si="111"/>
        <v>4.2904920608597724E-39</v>
      </c>
    </row>
    <row r="225" spans="1:53">
      <c r="A225" s="1">
        <f t="shared" si="115"/>
        <v>42144</v>
      </c>
      <c r="B225">
        <f t="shared" si="107"/>
        <v>4</v>
      </c>
      <c r="C225">
        <f t="shared" si="102"/>
        <v>5.7069967380518741E-9</v>
      </c>
      <c r="D225" s="3">
        <f t="shared" si="114"/>
        <v>15298914</v>
      </c>
      <c r="E225" s="2">
        <v>30597828</v>
      </c>
      <c r="F225">
        <v>121</v>
      </c>
      <c r="G225" s="3">
        <f t="shared" si="103"/>
        <v>8777141.0999999978</v>
      </c>
      <c r="H225" s="3">
        <f t="shared" si="104"/>
        <v>16455880.0405</v>
      </c>
      <c r="I225" s="7">
        <f t="shared" si="105"/>
        <v>-1.3180765912956101</v>
      </c>
      <c r="J225" s="7">
        <f t="shared" si="106"/>
        <v>-1.3255797731636352</v>
      </c>
      <c r="K225" s="4">
        <f t="shared" si="108"/>
        <v>0.95114275699049078</v>
      </c>
      <c r="L225" s="4">
        <f t="shared" si="112"/>
        <v>0.9751635297579615</v>
      </c>
      <c r="M225" s="4">
        <f t="shared" si="112"/>
        <v>2.4423511640723369E-2</v>
      </c>
      <c r="N225" s="4">
        <f t="shared" si="112"/>
        <v>4.0780021996315369E-4</v>
      </c>
      <c r="O225" s="4">
        <f t="shared" si="112"/>
        <v>5.1067902182106163E-6</v>
      </c>
      <c r="P225" s="4">
        <f t="shared" si="112"/>
        <v>5.1160940254306374E-8</v>
      </c>
      <c r="Q225" s="4">
        <f t="shared" si="112"/>
        <v>4.2711784990365539E-10</v>
      </c>
      <c r="R225" s="4">
        <f t="shared" si="112"/>
        <v>3.0563992655591693E-12</v>
      </c>
      <c r="S225" s="4">
        <f t="shared" si="112"/>
        <v>1.9137290755399129E-14</v>
      </c>
      <c r="T225" s="4">
        <f t="shared" si="112"/>
        <v>1.0651192942622296E-16</v>
      </c>
      <c r="U225" s="4">
        <f t="shared" si="112"/>
        <v>5.3352958714498256E-19</v>
      </c>
      <c r="V225" s="4">
        <f t="shared" si="112"/>
        <v>2.4295510581534463E-21</v>
      </c>
      <c r="W225" s="4">
        <f t="shared" si="112"/>
        <v>1.0141564147009106E-23</v>
      </c>
      <c r="X225" s="4">
        <f t="shared" si="112"/>
        <v>3.9077043454199661E-26</v>
      </c>
      <c r="Y225" s="4">
        <f t="shared" si="112"/>
        <v>1.3981498512405542E-28</v>
      </c>
      <c r="Z225" s="4">
        <f t="shared" si="112"/>
        <v>4.6689849169988815E-31</v>
      </c>
      <c r="AA225" s="4">
        <f t="shared" si="112"/>
        <v>1.4617141395036481E-33</v>
      </c>
      <c r="AB225" s="4">
        <f t="shared" si="109"/>
        <v>4.3069857698452301E-36</v>
      </c>
      <c r="AC225" s="4">
        <f t="shared" si="109"/>
        <v>1.1985627950872454E-38</v>
      </c>
      <c r="AD225" s="4">
        <f t="shared" si="109"/>
        <v>3.1598538994843159E-41</v>
      </c>
      <c r="AE225" s="4">
        <f t="shared" si="109"/>
        <v>7.9140131755808295E-44</v>
      </c>
      <c r="AF225" s="6"/>
      <c r="AG225" s="4">
        <f t="shared" si="110"/>
        <v>0.91036136513743249</v>
      </c>
      <c r="AH225" s="4">
        <f t="shared" si="113"/>
        <v>0.95377804902665597</v>
      </c>
      <c r="AI225" s="4">
        <f t="shared" si="113"/>
        <v>4.4786388131397098E-2</v>
      </c>
      <c r="AJ225" s="4">
        <f t="shared" si="113"/>
        <v>1.4020176161615384E-3</v>
      </c>
      <c r="AK225" s="4">
        <f t="shared" si="113"/>
        <v>3.2917143331759645E-5</v>
      </c>
      <c r="AL225" s="4">
        <f t="shared" si="113"/>
        <v>6.1827369173580644E-7</v>
      </c>
      <c r="AM225" s="4">
        <f t="shared" si="113"/>
        <v>9.6773873219193836E-9</v>
      </c>
      <c r="AN225" s="4">
        <f t="shared" si="113"/>
        <v>1.2983406762478173E-10</v>
      </c>
      <c r="AO225" s="4">
        <f t="shared" si="113"/>
        <v>1.5241483149863827E-12</v>
      </c>
      <c r="AP225" s="4">
        <f t="shared" si="113"/>
        <v>1.5904251993208193E-14</v>
      </c>
      <c r="AQ225" s="4">
        <f t="shared" si="113"/>
        <v>1.4936256022114439E-16</v>
      </c>
      <c r="AR225" s="4">
        <f t="shared" si="113"/>
        <v>1.2751977526995938E-18</v>
      </c>
      <c r="AS225" s="4">
        <f t="shared" si="113"/>
        <v>9.9798667081820574E-21</v>
      </c>
      <c r="AT225" s="4">
        <f t="shared" si="113"/>
        <v>7.2095774285734326E-23</v>
      </c>
      <c r="AU225" s="4">
        <f t="shared" si="113"/>
        <v>4.8362658953976838E-25</v>
      </c>
      <c r="AV225" s="4">
        <f t="shared" si="113"/>
        <v>3.0279401042027497E-27</v>
      </c>
      <c r="AW225" s="4">
        <f t="shared" si="113"/>
        <v>1.7772791257866558E-29</v>
      </c>
      <c r="AX225" s="4">
        <f t="shared" si="111"/>
        <v>9.8182714485444555E-32</v>
      </c>
      <c r="AY225" s="4">
        <f t="shared" si="111"/>
        <v>5.1226044184027317E-34</v>
      </c>
      <c r="AZ225" s="4">
        <f t="shared" si="111"/>
        <v>2.5320103831328923E-36</v>
      </c>
      <c r="BA225" s="4">
        <f t="shared" si="111"/>
        <v>1.1889503626876849E-38</v>
      </c>
    </row>
    <row r="226" spans="1:53">
      <c r="A226" s="1">
        <f t="shared" si="115"/>
        <v>42147</v>
      </c>
      <c r="B226">
        <f t="shared" si="107"/>
        <v>3</v>
      </c>
      <c r="C226">
        <f t="shared" si="102"/>
        <v>5.7069967380518741E-9</v>
      </c>
      <c r="D226" s="3">
        <f t="shared" si="114"/>
        <v>17583473</v>
      </c>
      <c r="E226" s="2">
        <v>35166946</v>
      </c>
      <c r="F226">
        <v>138</v>
      </c>
      <c r="G226" s="3">
        <f t="shared" si="103"/>
        <v>9896164.3999999985</v>
      </c>
      <c r="H226" s="3">
        <f t="shared" si="104"/>
        <v>17986249.612</v>
      </c>
      <c r="I226" s="7">
        <f t="shared" si="105"/>
        <v>-1.2235189775622684</v>
      </c>
      <c r="J226" s="7">
        <f t="shared" si="106"/>
        <v>-1.2325266676336033</v>
      </c>
      <c r="K226" s="4">
        <f t="shared" ref="K226:Z257" si="116">_xlfn.BINOM.DIST(K$4,$G226,$C226,FALSE)</f>
        <v>0.94508786608334949</v>
      </c>
      <c r="L226" s="4">
        <f t="shared" si="112"/>
        <v>0.97202710856150221</v>
      </c>
      <c r="M226" s="4">
        <f t="shared" si="112"/>
        <v>2.7448767467450157E-2</v>
      </c>
      <c r="N226" s="4">
        <f t="shared" si="112"/>
        <v>5.1674468246955057E-4</v>
      </c>
      <c r="O226" s="4">
        <f t="shared" si="112"/>
        <v>7.296093718812251E-6</v>
      </c>
      <c r="P226" s="4">
        <f t="shared" si="112"/>
        <v>8.241281233143284E-8</v>
      </c>
      <c r="Q226" s="4">
        <f t="shared" si="112"/>
        <v>7.757428394582824E-10</v>
      </c>
      <c r="R226" s="4">
        <f t="shared" si="112"/>
        <v>6.2588419217585004E-12</v>
      </c>
      <c r="S226" s="4">
        <f t="shared" si="112"/>
        <v>4.4185339804991361E-14</v>
      </c>
      <c r="T226" s="4">
        <f t="shared" si="112"/>
        <v>2.7727444800749641E-16</v>
      </c>
      <c r="U226" s="4">
        <f t="shared" si="112"/>
        <v>1.5659719010772891E-18</v>
      </c>
      <c r="V226" s="4">
        <f t="shared" si="112"/>
        <v>8.040172225112288E-21</v>
      </c>
      <c r="W226" s="4">
        <f t="shared" si="112"/>
        <v>3.7840610420060851E-23</v>
      </c>
      <c r="X226" s="4">
        <f t="shared" si="112"/>
        <v>1.6439506083790122E-25</v>
      </c>
      <c r="Y226" s="4">
        <f t="shared" si="112"/>
        <v>6.6318496179562935E-28</v>
      </c>
      <c r="Z226" s="4">
        <f t="shared" si="112"/>
        <v>2.4969928967213497E-30</v>
      </c>
      <c r="AA226" s="4">
        <f t="shared" ref="AA226:AE289" si="117">_xlfn.BINOM.DIST(AA$4,$G226,$C226,FALSE)/(1-$K226)</f>
        <v>8.8139620572744704E-33</v>
      </c>
      <c r="AB226" s="4">
        <f t="shared" si="117"/>
        <v>2.928168495565892E-35</v>
      </c>
      <c r="AC226" s="4">
        <f t="shared" si="117"/>
        <v>9.1874993887216811E-38</v>
      </c>
      <c r="AD226" s="4">
        <f t="shared" si="117"/>
        <v>2.730973229399996E-40</v>
      </c>
      <c r="AE226" s="4">
        <f t="shared" si="117"/>
        <v>7.7118952883374445E-43</v>
      </c>
      <c r="AF226" s="6"/>
      <c r="AG226" s="4">
        <f t="shared" ref="AG226:AV257" si="118">_xlfn.BINOM.DIST(AG$4,$H226,$C226,FALSE)</f>
        <v>0.90244506118098233</v>
      </c>
      <c r="AH226" s="4">
        <f t="shared" si="113"/>
        <v>0.94955415805740906</v>
      </c>
      <c r="AI226" s="4">
        <f t="shared" si="113"/>
        <v>4.8734660873192913E-2</v>
      </c>
      <c r="AJ226" s="4">
        <f t="shared" si="113"/>
        <v>1.6674962793310341E-3</v>
      </c>
      <c r="AK226" s="4">
        <f t="shared" si="113"/>
        <v>4.2791059338009093E-5</v>
      </c>
      <c r="AL226" s="4">
        <f t="shared" si="113"/>
        <v>8.7847855742116042E-7</v>
      </c>
      <c r="AM226" s="4">
        <f t="shared" si="113"/>
        <v>1.502892864539944E-8</v>
      </c>
      <c r="AN226" s="4">
        <f t="shared" si="113"/>
        <v>2.203829874105167E-10</v>
      </c>
      <c r="AO226" s="4">
        <f t="shared" si="113"/>
        <v>2.8277182717021385E-12</v>
      </c>
      <c r="AP226" s="4">
        <f t="shared" si="113"/>
        <v>3.2250887011677533E-14</v>
      </c>
      <c r="AQ226" s="4">
        <f t="shared" si="113"/>
        <v>3.3104701379135038E-16</v>
      </c>
      <c r="AR226" s="4">
        <f t="shared" si="113"/>
        <v>3.0891925322685135E-18</v>
      </c>
      <c r="AS226" s="4">
        <f t="shared" si="113"/>
        <v>2.6424799023021819E-20</v>
      </c>
      <c r="AT226" s="4">
        <f t="shared" si="113"/>
        <v>2.0864898631374734E-22</v>
      </c>
      <c r="AU226" s="4">
        <f t="shared" si="113"/>
        <v>1.5298052879585034E-24</v>
      </c>
      <c r="AV226" s="4">
        <f t="shared" si="113"/>
        <v>1.0468700830725597E-26</v>
      </c>
      <c r="AW226" s="4">
        <f t="shared" ref="AW226:BA289" si="119">_xlfn.BINOM.DIST(AW$4,$H226,$C226,FALSE)/(1-$AG226)</f>
        <v>6.7161544094457026E-29</v>
      </c>
      <c r="AX226" s="4">
        <f t="shared" si="119"/>
        <v>4.0552683007938354E-31</v>
      </c>
      <c r="AY226" s="4">
        <f t="shared" si="119"/>
        <v>2.3125700964755401E-33</v>
      </c>
      <c r="AZ226" s="4">
        <f t="shared" si="119"/>
        <v>1.249364317796479E-35</v>
      </c>
      <c r="BA226" s="4">
        <f t="shared" si="119"/>
        <v>6.4121972279647223E-38</v>
      </c>
    </row>
    <row r="227" spans="1:53">
      <c r="A227" s="1">
        <f t="shared" si="115"/>
        <v>42151</v>
      </c>
      <c r="B227">
        <f t="shared" si="107"/>
        <v>4</v>
      </c>
      <c r="C227">
        <f t="shared" si="102"/>
        <v>5.7069967380518741E-9</v>
      </c>
      <c r="D227" s="3">
        <f t="shared" si="114"/>
        <v>16542083</v>
      </c>
      <c r="E227" s="2">
        <v>33084166</v>
      </c>
      <c r="F227">
        <v>154</v>
      </c>
      <c r="G227" s="3">
        <f t="shared" si="103"/>
        <v>11556087.599999998</v>
      </c>
      <c r="H227" s="3">
        <f t="shared" si="104"/>
        <v>19679303.788000003</v>
      </c>
      <c r="I227" s="7">
        <f t="shared" si="105"/>
        <v>-1.1355591521884962</v>
      </c>
      <c r="J227" s="7">
        <f t="shared" si="106"/>
        <v>-1.1456408744566398</v>
      </c>
      <c r="K227" s="4">
        <f t="shared" si="116"/>
        <v>0.93617715616954489</v>
      </c>
      <c r="L227" s="4">
        <f t="shared" ref="L227:AA258" si="120">_xlfn.BINOM.DIST(L$4,$G227,$C227,FALSE)/(1-$K227)</f>
        <v>0.96738715725211943</v>
      </c>
      <c r="M227" s="4">
        <f t="shared" si="120"/>
        <v>3.1899855357025858E-2</v>
      </c>
      <c r="N227" s="4">
        <f t="shared" si="120"/>
        <v>7.0127089319104124E-4</v>
      </c>
      <c r="O227" s="4">
        <f t="shared" si="120"/>
        <v>1.1562297483254229E-5</v>
      </c>
      <c r="P227" s="4">
        <f t="shared" si="120"/>
        <v>1.5250792561993163E-7</v>
      </c>
      <c r="Q227" s="4">
        <f t="shared" si="120"/>
        <v>1.6763295672784011E-9</v>
      </c>
      <c r="R227" s="4">
        <f t="shared" si="120"/>
        <v>1.5793543076756943E-11</v>
      </c>
      <c r="S227" s="4">
        <f t="shared" si="120"/>
        <v>1.3019903002744951E-13</v>
      </c>
      <c r="T227" s="4">
        <f t="shared" si="120"/>
        <v>9.540768722614663E-16</v>
      </c>
      <c r="U227" s="4">
        <f t="shared" si="120"/>
        <v>6.292184659907422E-18</v>
      </c>
      <c r="V227" s="4">
        <f t="shared" si="120"/>
        <v>3.7724789765047648E-20</v>
      </c>
      <c r="W227" s="4">
        <f t="shared" si="120"/>
        <v>2.0733069252373972E-22</v>
      </c>
      <c r="X227" s="4">
        <f t="shared" si="120"/>
        <v>1.0518122501325233E-24</v>
      </c>
      <c r="Y227" s="4">
        <f t="shared" si="120"/>
        <v>4.9548228292642658E-27</v>
      </c>
      <c r="Z227" s="4">
        <f t="shared" si="120"/>
        <v>2.1784860050578889E-29</v>
      </c>
      <c r="AA227" s="4">
        <f t="shared" si="120"/>
        <v>8.9795103940081503E-32</v>
      </c>
      <c r="AB227" s="4">
        <f t="shared" si="117"/>
        <v>3.4835461174399257E-34</v>
      </c>
      <c r="AC227" s="4">
        <f t="shared" si="117"/>
        <v>1.2763413809503402E-36</v>
      </c>
      <c r="AD227" s="4">
        <f t="shared" si="117"/>
        <v>4.4302782351020816E-39</v>
      </c>
      <c r="AE227" s="4">
        <f t="shared" si="117"/>
        <v>1.460894055710282E-41</v>
      </c>
      <c r="AF227" s="6"/>
      <c r="AG227" s="4">
        <f t="shared" si="118"/>
        <v>0.89376739846571462</v>
      </c>
      <c r="AH227" s="4">
        <f t="shared" ref="AH227:AW258" si="121">_xlfn.BINOM.DIST(AH$4,$H227,$C227,FALSE)/(1-$AG227)</f>
        <v>0.94489604535278948</v>
      </c>
      <c r="AI227" s="4">
        <f t="shared" si="121"/>
        <v>5.3060501816292405E-2</v>
      </c>
      <c r="AJ227" s="4">
        <f t="shared" si="121"/>
        <v>1.9864031419320272E-3</v>
      </c>
      <c r="AK227" s="4">
        <f t="shared" si="121"/>
        <v>5.5773086006146232E-5</v>
      </c>
      <c r="AL227" s="4">
        <f t="shared" si="121"/>
        <v>1.2527716650939458E-6</v>
      </c>
      <c r="AM227" s="4">
        <f t="shared" si="121"/>
        <v>2.3449732919247332E-8</v>
      </c>
      <c r="AN227" s="4">
        <f t="shared" si="121"/>
        <v>3.76233157722935E-10</v>
      </c>
      <c r="AO227" s="4">
        <f t="shared" si="121"/>
        <v>5.2818281334643603E-12</v>
      </c>
      <c r="AP227" s="4">
        <f t="shared" si="121"/>
        <v>6.5911154508981299E-14</v>
      </c>
      <c r="AQ227" s="4">
        <f t="shared" si="121"/>
        <v>7.4024598346656394E-16</v>
      </c>
      <c r="AR227" s="4">
        <f t="shared" si="121"/>
        <v>7.5578887184759466E-18</v>
      </c>
      <c r="AS227" s="4">
        <f t="shared" si="121"/>
        <v>7.073532343691527E-20</v>
      </c>
      <c r="AT227" s="4">
        <f t="shared" si="121"/>
        <v>6.1109687930243157E-22</v>
      </c>
      <c r="AU227" s="4">
        <f t="shared" si="121"/>
        <v>4.9022909468678182E-24</v>
      </c>
      <c r="AV227" s="4">
        <f t="shared" si="121"/>
        <v>3.6704968359580375E-26</v>
      </c>
      <c r="AW227" s="4">
        <f t="shared" si="121"/>
        <v>2.5764509550594779E-28</v>
      </c>
      <c r="AX227" s="4">
        <f t="shared" si="119"/>
        <v>1.7021190980392265E-30</v>
      </c>
      <c r="AY227" s="4">
        <f t="shared" si="119"/>
        <v>1.062024177245924E-32</v>
      </c>
      <c r="AZ227" s="4">
        <f t="shared" si="119"/>
        <v>6.2776593404643708E-35</v>
      </c>
      <c r="BA227" s="4">
        <f t="shared" si="119"/>
        <v>3.5252073686143503E-37</v>
      </c>
    </row>
    <row r="228" spans="1:53">
      <c r="A228" s="1">
        <f t="shared" si="115"/>
        <v>42154</v>
      </c>
      <c r="B228">
        <f t="shared" si="107"/>
        <v>3</v>
      </c>
      <c r="C228">
        <f t="shared" si="102"/>
        <v>5.7069967380518741E-9</v>
      </c>
      <c r="D228" s="3">
        <f t="shared" si="114"/>
        <v>19585300</v>
      </c>
      <c r="E228" s="2">
        <v>39170600</v>
      </c>
      <c r="F228">
        <v>171</v>
      </c>
      <c r="G228" s="3">
        <f t="shared" si="103"/>
        <v>13964401.099999994</v>
      </c>
      <c r="H228" s="3">
        <f t="shared" si="104"/>
        <v>21785453.465500001</v>
      </c>
      <c r="I228" s="7">
        <f t="shared" si="105"/>
        <v>-1.0434592334473014</v>
      </c>
      <c r="J228" s="7">
        <f t="shared" si="106"/>
        <v>-1.0542207809416564</v>
      </c>
      <c r="K228" s="4">
        <f t="shared" si="116"/>
        <v>0.92339813263406845</v>
      </c>
      <c r="L228" s="4">
        <f t="shared" si="120"/>
        <v>0.96068182277759673</v>
      </c>
      <c r="M228" s="4">
        <f t="shared" si="120"/>
        <v>3.82806659978355E-2</v>
      </c>
      <c r="N228" s="4">
        <f t="shared" si="120"/>
        <v>1.0169230849412037E-3</v>
      </c>
      <c r="O228" s="4">
        <f t="shared" si="120"/>
        <v>2.0260863931087577E-5</v>
      </c>
      <c r="P228" s="4">
        <f t="shared" si="120"/>
        <v>3.229369724546348E-7</v>
      </c>
      <c r="Q228" s="4">
        <f t="shared" si="120"/>
        <v>4.2893975739271527E-9</v>
      </c>
      <c r="R228" s="4">
        <f t="shared" si="120"/>
        <v>4.8834642579153245E-11</v>
      </c>
      <c r="S228" s="4">
        <f t="shared" si="120"/>
        <v>4.8648308788325597E-13</v>
      </c>
      <c r="T228" s="4">
        <f t="shared" si="120"/>
        <v>4.3077940003126199E-15</v>
      </c>
      <c r="U228" s="4">
        <f t="shared" si="120"/>
        <v>3.4330852303393468E-17</v>
      </c>
      <c r="V228" s="4">
        <f t="shared" si="120"/>
        <v>2.4872619581897177E-19</v>
      </c>
      <c r="W228" s="4">
        <f t="shared" si="120"/>
        <v>1.6518472233238438E-21</v>
      </c>
      <c r="X228" s="4">
        <f t="shared" si="120"/>
        <v>1.0126423598464607E-23</v>
      </c>
      <c r="Y228" s="4">
        <f t="shared" si="120"/>
        <v>5.7644461794758547E-26</v>
      </c>
      <c r="Z228" s="4">
        <f t="shared" si="120"/>
        <v>3.0626391686925225E-28</v>
      </c>
      <c r="AA228" s="4">
        <f t="shared" si="120"/>
        <v>1.5254757971125733E-30</v>
      </c>
      <c r="AB228" s="4">
        <f t="shared" si="117"/>
        <v>7.151313891690361E-33</v>
      </c>
      <c r="AC228" s="4">
        <f t="shared" si="117"/>
        <v>3.1662320838752373E-35</v>
      </c>
      <c r="AD228" s="4">
        <f t="shared" si="117"/>
        <v>1.3280625275159066E-37</v>
      </c>
      <c r="AE228" s="4">
        <f t="shared" si="117"/>
        <v>5.2919761052490783E-40</v>
      </c>
      <c r="AF228" s="6"/>
      <c r="AG228" s="4">
        <f t="shared" si="118"/>
        <v>0.88308880672953527</v>
      </c>
      <c r="AH228" s="4">
        <f t="shared" si="121"/>
        <v>0.93912306839893667</v>
      </c>
      <c r="AI228" s="4">
        <f t="shared" si="121"/>
        <v>5.8380352743357379E-2</v>
      </c>
      <c r="AJ228" s="4">
        <f t="shared" si="121"/>
        <v>2.4194666596804109E-3</v>
      </c>
      <c r="AK228" s="4">
        <f t="shared" si="121"/>
        <v>7.5202765659051286E-5</v>
      </c>
      <c r="AL228" s="4">
        <f t="shared" si="121"/>
        <v>1.8699842564209859E-6</v>
      </c>
      <c r="AM228" s="4">
        <f t="shared" si="121"/>
        <v>3.8749028799058286E-8</v>
      </c>
      <c r="AN228" s="4">
        <f t="shared" si="121"/>
        <v>6.8823520478909959E-10</v>
      </c>
      <c r="AO228" s="4">
        <f t="shared" si="121"/>
        <v>1.069598977814087E-11</v>
      </c>
      <c r="AP228" s="4">
        <f t="shared" si="121"/>
        <v>1.4775851987370434E-13</v>
      </c>
      <c r="AQ228" s="4">
        <f t="shared" si="121"/>
        <v>1.8370736772720691E-15</v>
      </c>
      <c r="AR228" s="4">
        <f t="shared" si="121"/>
        <v>2.0763851375990587E-17</v>
      </c>
      <c r="AS228" s="4">
        <f t="shared" si="121"/>
        <v>2.151298468404856E-19</v>
      </c>
      <c r="AT228" s="4">
        <f t="shared" si="121"/>
        <v>2.0574595148743564E-21</v>
      </c>
      <c r="AU228" s="4">
        <f t="shared" si="121"/>
        <v>1.8271627179614149E-23</v>
      </c>
      <c r="AV228" s="4">
        <f t="shared" si="121"/>
        <v>1.514467328514415E-25</v>
      </c>
      <c r="AW228" s="4">
        <f t="shared" si="121"/>
        <v>1.1768303193400247E-27</v>
      </c>
      <c r="AX228" s="4">
        <f t="shared" si="119"/>
        <v>8.6067429059393083E-30</v>
      </c>
      <c r="AY228" s="4">
        <f t="shared" si="119"/>
        <v>5.9448405136916661E-32</v>
      </c>
      <c r="AZ228" s="4">
        <f t="shared" si="119"/>
        <v>3.8900973521885494E-34</v>
      </c>
      <c r="BA228" s="4">
        <f t="shared" si="119"/>
        <v>2.4182673775719725E-36</v>
      </c>
    </row>
    <row r="229" spans="1:53">
      <c r="A229" s="1">
        <f t="shared" si="115"/>
        <v>42158</v>
      </c>
      <c r="B229">
        <f t="shared" si="107"/>
        <v>4</v>
      </c>
      <c r="C229">
        <f t="shared" si="102"/>
        <v>5.7069967380518741E-9</v>
      </c>
      <c r="D229" s="3">
        <f t="shared" si="114"/>
        <v>19928018</v>
      </c>
      <c r="E229" s="2">
        <v>39856036</v>
      </c>
      <c r="F229">
        <v>188</v>
      </c>
      <c r="G229" s="3">
        <f t="shared" si="103"/>
        <v>17036894.399999999</v>
      </c>
      <c r="H229" s="3">
        <f t="shared" si="104"/>
        <v>24248148.512000002</v>
      </c>
      <c r="I229" s="7">
        <f t="shared" si="105"/>
        <v>-0.95302009997324033</v>
      </c>
      <c r="J229" s="7">
        <f t="shared" si="106"/>
        <v>-0.96390810190129983</v>
      </c>
      <c r="K229" s="4">
        <f t="shared" si="116"/>
        <v>0.90734774705195254</v>
      </c>
      <c r="L229" s="4">
        <f t="shared" si="120"/>
        <v>0.95217292719130309</v>
      </c>
      <c r="M229" s="4">
        <f t="shared" si="120"/>
        <v>4.6289645637832243E-2</v>
      </c>
      <c r="N229" s="4">
        <f t="shared" si="120"/>
        <v>1.5002395092430553E-3</v>
      </c>
      <c r="O229" s="4">
        <f t="shared" si="120"/>
        <v>3.6466877559316887E-5</v>
      </c>
      <c r="P229" s="4">
        <f t="shared" si="120"/>
        <v>7.0913108083179779E-7</v>
      </c>
      <c r="Q229" s="4">
        <f t="shared" si="120"/>
        <v>1.1491406584586125E-8</v>
      </c>
      <c r="R229" s="4">
        <f t="shared" si="120"/>
        <v>1.5961475885558902E-10</v>
      </c>
      <c r="S229" s="4">
        <f t="shared" si="120"/>
        <v>1.9399070832976328E-12</v>
      </c>
      <c r="T229" s="4">
        <f t="shared" si="120"/>
        <v>2.0957345035967884E-14</v>
      </c>
      <c r="U229" s="4">
        <f t="shared" si="120"/>
        <v>2.037671082611984E-16</v>
      </c>
      <c r="V229" s="4">
        <f t="shared" si="120"/>
        <v>1.8011056570878523E-18</v>
      </c>
      <c r="W229" s="4">
        <f t="shared" si="120"/>
        <v>1.4593373973981495E-20</v>
      </c>
      <c r="X229" s="4">
        <f t="shared" si="120"/>
        <v>1.0914657241331819E-22</v>
      </c>
      <c r="Y229" s="4">
        <f t="shared" si="120"/>
        <v>7.5801846142346269E-25</v>
      </c>
      <c r="Z229" s="4">
        <f t="shared" si="120"/>
        <v>4.9134463135141751E-27</v>
      </c>
      <c r="AA229" s="4">
        <f t="shared" si="120"/>
        <v>2.9858218937797552E-29</v>
      </c>
      <c r="AB229" s="4">
        <f t="shared" si="117"/>
        <v>1.7077040841878254E-31</v>
      </c>
      <c r="AC229" s="4">
        <f t="shared" si="117"/>
        <v>9.2243914963062521E-34</v>
      </c>
      <c r="AD229" s="4">
        <f t="shared" si="117"/>
        <v>4.7204316660267395E-36</v>
      </c>
      <c r="AE229" s="4">
        <f t="shared" si="117"/>
        <v>2.2948234714366568E-38</v>
      </c>
      <c r="AF229" s="6"/>
      <c r="AG229" s="4">
        <f t="shared" si="118"/>
        <v>0.87076416530324319</v>
      </c>
      <c r="AH229" s="4">
        <f t="shared" si="121"/>
        <v>0.93240328921912341</v>
      </c>
      <c r="AI229" s="4">
        <f t="shared" si="121"/>
        <v>6.4514893433245998E-2</v>
      </c>
      <c r="AJ229" s="4">
        <f t="shared" si="121"/>
        <v>2.975944959424721E-3</v>
      </c>
      <c r="AK229" s="4">
        <f t="shared" si="121"/>
        <v>1.0295585521025863E-4</v>
      </c>
      <c r="AL229" s="4">
        <f t="shared" si="121"/>
        <v>2.8494902505137034E-6</v>
      </c>
      <c r="AM229" s="4">
        <f t="shared" si="121"/>
        <v>6.5720678184000855E-8</v>
      </c>
      <c r="AN229" s="4">
        <f t="shared" si="121"/>
        <v>1.2992421149394929E-9</v>
      </c>
      <c r="AO229" s="4">
        <f t="shared" si="121"/>
        <v>2.2474300235157811E-11</v>
      </c>
      <c r="AP229" s="4">
        <f t="shared" si="121"/>
        <v>3.4556498193791144E-13</v>
      </c>
      <c r="AQ229" s="4">
        <f t="shared" si="121"/>
        <v>4.7820682072763011E-15</v>
      </c>
      <c r="AR229" s="4">
        <f t="shared" si="121"/>
        <v>6.0160176657287942E-17</v>
      </c>
      <c r="AS229" s="4">
        <f t="shared" si="121"/>
        <v>6.9376735550274792E-19</v>
      </c>
      <c r="AT229" s="4">
        <f t="shared" si="121"/>
        <v>7.385101938835524E-21</v>
      </c>
      <c r="AU229" s="4">
        <f t="shared" si="121"/>
        <v>7.299858246501679E-23</v>
      </c>
      <c r="AV229" s="4">
        <f t="shared" si="121"/>
        <v>6.7345583155426673E-25</v>
      </c>
      <c r="AW229" s="4">
        <f t="shared" si="121"/>
        <v>5.8247201910680497E-27</v>
      </c>
      <c r="AX229" s="4">
        <f t="shared" si="119"/>
        <v>4.741459665266168E-29</v>
      </c>
      <c r="AY229" s="4">
        <f t="shared" si="119"/>
        <v>3.6452343305458001E-31</v>
      </c>
      <c r="AZ229" s="4">
        <f t="shared" si="119"/>
        <v>2.6549584534385776E-33</v>
      </c>
      <c r="BA229" s="4">
        <f t="shared" si="119"/>
        <v>1.8370187720821068E-35</v>
      </c>
    </row>
    <row r="230" spans="1:53">
      <c r="A230" s="1">
        <f t="shared" si="115"/>
        <v>42161</v>
      </c>
      <c r="B230">
        <f t="shared" si="107"/>
        <v>3</v>
      </c>
      <c r="C230">
        <f t="shared" si="102"/>
        <v>5.7069967380518741E-9</v>
      </c>
      <c r="D230" s="3">
        <f t="shared" si="114"/>
        <v>12547408</v>
      </c>
      <c r="E230" s="2">
        <v>25094816</v>
      </c>
      <c r="F230">
        <v>40</v>
      </c>
      <c r="G230" s="3">
        <f t="shared" si="103"/>
        <v>12566880</v>
      </c>
      <c r="H230" s="3">
        <f t="shared" si="104"/>
        <v>11712260.800000001</v>
      </c>
      <c r="I230" s="7">
        <f t="shared" si="105"/>
        <v>-1.7757965406063383</v>
      </c>
      <c r="J230" s="7">
        <f t="shared" si="106"/>
        <v>-1.7755203903906029</v>
      </c>
      <c r="K230" s="4">
        <f t="shared" si="116"/>
        <v>0.93079227828450484</v>
      </c>
      <c r="L230" s="4">
        <f t="shared" si="120"/>
        <v>0.96456903061884769</v>
      </c>
      <c r="M230" s="4">
        <f t="shared" si="120"/>
        <v>3.4589029645943133E-2</v>
      </c>
      <c r="N230" s="4">
        <f t="shared" si="120"/>
        <v>8.2689839618676608E-4</v>
      </c>
      <c r="O230" s="4">
        <f t="shared" si="120"/>
        <v>1.4826107660554173E-5</v>
      </c>
      <c r="P230" s="4">
        <f t="shared" si="120"/>
        <v>2.1266308110840829E-7</v>
      </c>
      <c r="Q230" s="4">
        <f t="shared" si="120"/>
        <v>2.542001329859814E-9</v>
      </c>
      <c r="R230" s="4">
        <f t="shared" si="120"/>
        <v>2.6044295900778435E-11</v>
      </c>
      <c r="S230" s="4">
        <f t="shared" si="120"/>
        <v>2.3348419457766845E-13</v>
      </c>
      <c r="T230" s="4">
        <f t="shared" si="120"/>
        <v>1.860586201542059E-15</v>
      </c>
      <c r="U230" s="4">
        <f t="shared" si="120"/>
        <v>1.334395533601551E-17</v>
      </c>
      <c r="V230" s="4">
        <f t="shared" si="120"/>
        <v>8.7001480644261722E-20</v>
      </c>
      <c r="W230" s="4">
        <f t="shared" si="120"/>
        <v>5.1997218500251735E-22</v>
      </c>
      <c r="X230" s="4">
        <f t="shared" si="120"/>
        <v>2.868609552490623E-24</v>
      </c>
      <c r="Y230" s="4">
        <f t="shared" si="120"/>
        <v>1.469528625256681E-26</v>
      </c>
      <c r="Z230" s="4">
        <f t="shared" si="120"/>
        <v>7.0262144701770978E-29</v>
      </c>
      <c r="AA230" s="4">
        <f t="shared" si="120"/>
        <v>3.1494592681825164E-31</v>
      </c>
      <c r="AB230" s="4">
        <f t="shared" si="117"/>
        <v>1.3286837285927827E-33</v>
      </c>
      <c r="AC230" s="4">
        <f t="shared" si="117"/>
        <v>5.2939961217553917E-36</v>
      </c>
      <c r="AD230" s="4">
        <f t="shared" si="117"/>
        <v>1.9983174953705515E-38</v>
      </c>
      <c r="AE230" s="4">
        <f t="shared" si="117"/>
        <v>7.1658701339527806E-41</v>
      </c>
      <c r="AF230" s="6"/>
      <c r="AG230" s="4">
        <f t="shared" si="118"/>
        <v>0.9353431330421329</v>
      </c>
      <c r="AH230" s="4">
        <f t="shared" si="121"/>
        <v>0.96695137931917197</v>
      </c>
      <c r="AI230" s="4">
        <f t="shared" si="121"/>
        <v>3.2316397096560139E-2</v>
      </c>
      <c r="AJ230" s="4">
        <f t="shared" si="121"/>
        <v>7.2002891732479376E-4</v>
      </c>
      <c r="AK230" s="4">
        <f t="shared" si="121"/>
        <v>1.2032009539227621E-5</v>
      </c>
      <c r="AL230" s="4">
        <f t="shared" si="121"/>
        <v>1.6084825229458887E-7</v>
      </c>
      <c r="AM230" s="4">
        <f t="shared" si="121"/>
        <v>1.7918978242226629E-9</v>
      </c>
      <c r="AN230" s="4">
        <f t="shared" si="121"/>
        <v>1.7110524054283438E-11</v>
      </c>
      <c r="AO230" s="4">
        <f t="shared" si="121"/>
        <v>1.42962257055326E-13</v>
      </c>
      <c r="AP230" s="4">
        <f t="shared" si="121"/>
        <v>1.061761372772547E-15</v>
      </c>
      <c r="AQ230" s="4">
        <f t="shared" si="121"/>
        <v>7.0970018640686448E-18</v>
      </c>
      <c r="AR230" s="4">
        <f t="shared" si="121"/>
        <v>4.3125107914412942E-20</v>
      </c>
      <c r="AS230" s="4">
        <f t="shared" si="121"/>
        <v>2.4021320204503172E-22</v>
      </c>
      <c r="AT230" s="4">
        <f t="shared" si="121"/>
        <v>1.2350979664077719E-24</v>
      </c>
      <c r="AU230" s="4">
        <f t="shared" si="121"/>
        <v>5.8968654761980735E-27</v>
      </c>
      <c r="AV230" s="4">
        <f t="shared" si="121"/>
        <v>2.6277120568389184E-29</v>
      </c>
      <c r="AW230" s="4">
        <f t="shared" si="121"/>
        <v>1.0977553602393415E-31</v>
      </c>
      <c r="AX230" s="4">
        <f t="shared" si="119"/>
        <v>4.3162280546401674E-34</v>
      </c>
      <c r="AY230" s="4">
        <f t="shared" si="119"/>
        <v>1.602800906107085E-36</v>
      </c>
      <c r="AZ230" s="4">
        <f t="shared" si="119"/>
        <v>5.6386305808055328E-39</v>
      </c>
      <c r="BA230" s="4">
        <f t="shared" si="119"/>
        <v>1.8844788764150276E-41</v>
      </c>
    </row>
    <row r="231" spans="1:53">
      <c r="A231" s="1">
        <f t="shared" si="115"/>
        <v>42165</v>
      </c>
      <c r="B231">
        <f t="shared" si="107"/>
        <v>4</v>
      </c>
      <c r="C231">
        <f t="shared" si="102"/>
        <v>5.7069967380518741E-9</v>
      </c>
      <c r="D231" s="3">
        <f t="shared" si="114"/>
        <v>11196995</v>
      </c>
      <c r="E231" s="2">
        <v>22393990</v>
      </c>
      <c r="F231">
        <v>50</v>
      </c>
      <c r="G231" s="3">
        <f t="shared" si="103"/>
        <v>11283150</v>
      </c>
      <c r="H231" s="3">
        <f t="shared" si="104"/>
        <v>12156357.5</v>
      </c>
      <c r="I231" s="7">
        <f t="shared" si="105"/>
        <v>-1.7192270923995994</v>
      </c>
      <c r="J231" s="7">
        <f t="shared" si="106"/>
        <v>-1.7195798870161125</v>
      </c>
      <c r="K231" s="4">
        <f t="shared" si="116"/>
        <v>0.93763652935508079</v>
      </c>
      <c r="L231" s="4">
        <f t="shared" si="120"/>
        <v>0.96814906580690685</v>
      </c>
      <c r="M231" s="4">
        <f t="shared" si="120"/>
        <v>3.1170960523653646E-2</v>
      </c>
      <c r="N231" s="4">
        <f t="shared" si="120"/>
        <v>6.6906273573626033E-4</v>
      </c>
      <c r="O231" s="4">
        <f t="shared" si="120"/>
        <v>1.0770719697683907E-5</v>
      </c>
      <c r="P231" s="4">
        <f t="shared" si="120"/>
        <v>1.3871152742871197E-7</v>
      </c>
      <c r="Q231" s="4">
        <f t="shared" si="120"/>
        <v>1.4886722735642617E-9</v>
      </c>
      <c r="R231" s="4">
        <f t="shared" si="120"/>
        <v>1.369426782586175E-11</v>
      </c>
      <c r="S231" s="4">
        <f t="shared" si="120"/>
        <v>1.1022663499985657E-13</v>
      </c>
      <c r="T231" s="4">
        <f t="shared" si="120"/>
        <v>7.8864530220944652E-16</v>
      </c>
      <c r="U231" s="4">
        <f t="shared" si="120"/>
        <v>5.078311805647498E-18</v>
      </c>
      <c r="V231" s="4">
        <f t="shared" si="120"/>
        <v>2.9727903414631721E-20</v>
      </c>
      <c r="W231" s="4">
        <f t="shared" si="120"/>
        <v>1.5952200531392598E-22</v>
      </c>
      <c r="X231" s="4">
        <f t="shared" si="120"/>
        <v>7.9015951607521128E-25</v>
      </c>
      <c r="Y231" s="4">
        <f t="shared" si="120"/>
        <v>3.6343288974223483E-27</v>
      </c>
      <c r="Z231" s="4">
        <f t="shared" si="120"/>
        <v>1.5601645940612794E-29</v>
      </c>
      <c r="AA231" s="4">
        <f t="shared" si="120"/>
        <v>6.2789618804138486E-32</v>
      </c>
      <c r="AB231" s="4">
        <f t="shared" si="117"/>
        <v>2.3783529115914718E-34</v>
      </c>
      <c r="AC231" s="4">
        <f t="shared" si="117"/>
        <v>8.5082673284515579E-37</v>
      </c>
      <c r="AD231" s="4">
        <f t="shared" si="117"/>
        <v>2.8835323076067034E-39</v>
      </c>
      <c r="AE231" s="4">
        <f t="shared" si="117"/>
        <v>9.2839348313297677E-42</v>
      </c>
      <c r="AF231" s="6"/>
      <c r="AG231" s="4">
        <f t="shared" si="118"/>
        <v>0.93297554470293154</v>
      </c>
      <c r="AH231" s="4">
        <f t="shared" si="121"/>
        <v>0.96571291474692955</v>
      </c>
      <c r="AI231" s="4">
        <f t="shared" si="121"/>
        <v>3.3498786927789841E-2</v>
      </c>
      <c r="AJ231" s="4">
        <f t="shared" si="121"/>
        <v>7.7467372631216907E-4</v>
      </c>
      <c r="AK231" s="4">
        <f t="shared" si="121"/>
        <v>1.3435993984616881E-5</v>
      </c>
      <c r="AL231" s="4">
        <f t="shared" si="121"/>
        <v>1.8642782205997162E-7</v>
      </c>
      <c r="AM231" s="4">
        <f t="shared" si="121"/>
        <v>2.1556108923283639E-9</v>
      </c>
      <c r="AN231" s="4">
        <f t="shared" si="121"/>
        <v>2.1364030412288163E-11</v>
      </c>
      <c r="AO231" s="4">
        <f t="shared" si="121"/>
        <v>1.8526953987551044E-13</v>
      </c>
      <c r="AP231" s="4">
        <f t="shared" si="121"/>
        <v>1.4281449882365222E-15</v>
      </c>
      <c r="AQ231" s="4">
        <f t="shared" si="121"/>
        <v>9.9079327714291939E-18</v>
      </c>
      <c r="AR231" s="4">
        <f t="shared" si="121"/>
        <v>6.2488641200725642E-20</v>
      </c>
      <c r="AS231" s="4">
        <f t="shared" si="121"/>
        <v>3.6126884830366463E-22</v>
      </c>
      <c r="AT231" s="4">
        <f t="shared" si="121"/>
        <v>1.9279590536836512E-24</v>
      </c>
      <c r="AU231" s="4">
        <f t="shared" si="121"/>
        <v>9.5538931180148451E-27</v>
      </c>
      <c r="AV231" s="4">
        <f t="shared" si="121"/>
        <v>4.4187526506665448E-29</v>
      </c>
      <c r="AW231" s="4">
        <f t="shared" si="121"/>
        <v>1.9159767980573049E-31</v>
      </c>
      <c r="AX231" s="4">
        <f t="shared" si="119"/>
        <v>7.8190110173458167E-34</v>
      </c>
      <c r="AY231" s="4">
        <f t="shared" si="119"/>
        <v>3.0136289909274746E-36</v>
      </c>
      <c r="AZ231" s="4">
        <f t="shared" si="119"/>
        <v>1.1003899456611327E-38</v>
      </c>
      <c r="BA231" s="4">
        <f t="shared" si="119"/>
        <v>3.8170426410244804E-41</v>
      </c>
    </row>
    <row r="232" spans="1:53">
      <c r="A232" s="1">
        <f t="shared" si="115"/>
        <v>42168</v>
      </c>
      <c r="B232">
        <f t="shared" si="107"/>
        <v>3</v>
      </c>
      <c r="C232">
        <f t="shared" si="102"/>
        <v>5.7069967380518741E-9</v>
      </c>
      <c r="D232" s="3">
        <f t="shared" si="114"/>
        <v>12602085</v>
      </c>
      <c r="E232" s="2">
        <v>25204170</v>
      </c>
      <c r="F232">
        <v>60</v>
      </c>
      <c r="G232" s="3">
        <f t="shared" si="103"/>
        <v>10229240</v>
      </c>
      <c r="H232" s="3">
        <f t="shared" si="104"/>
        <v>12623456.800000001</v>
      </c>
      <c r="I232" s="7">
        <f t="shared" si="105"/>
        <v>-1.6625612182744247</v>
      </c>
      <c r="J232" s="7">
        <f t="shared" si="106"/>
        <v>-1.6637222243011942</v>
      </c>
      <c r="K232" s="4">
        <f t="shared" si="116"/>
        <v>0.9432930892651874</v>
      </c>
      <c r="L232" s="4">
        <f t="shared" si="120"/>
        <v>0.97109486847167426</v>
      </c>
      <c r="M232" s="4">
        <f t="shared" si="120"/>
        <v>2.8345401704260819E-2</v>
      </c>
      <c r="N232" s="4">
        <f t="shared" si="120"/>
        <v>5.5158477667227037E-4</v>
      </c>
      <c r="O232" s="4">
        <f t="shared" si="120"/>
        <v>8.0501347084835621E-6</v>
      </c>
      <c r="P232" s="4">
        <f t="shared" si="120"/>
        <v>9.3990501885074773E-8</v>
      </c>
      <c r="Q232" s="4">
        <f t="shared" si="120"/>
        <v>9.1449956024486459E-10</v>
      </c>
      <c r="R232" s="4">
        <f t="shared" si="120"/>
        <v>7.6266918813973902E-12</v>
      </c>
      <c r="S232" s="4">
        <f t="shared" si="120"/>
        <v>5.5654067709902619E-14</v>
      </c>
      <c r="T232" s="4">
        <f t="shared" si="120"/>
        <v>3.6099821789977728E-16</v>
      </c>
      <c r="U232" s="4">
        <f t="shared" si="120"/>
        <v>2.1074421934359978E-18</v>
      </c>
      <c r="V232" s="4">
        <f t="shared" si="120"/>
        <v>1.1184422285150869E-20</v>
      </c>
      <c r="W232" s="4">
        <f t="shared" si="120"/>
        <v>5.4410515194963008E-23</v>
      </c>
      <c r="X232" s="4">
        <f t="shared" si="120"/>
        <v>2.4433741300473893E-25</v>
      </c>
      <c r="Y232" s="4">
        <f t="shared" si="120"/>
        <v>1.0188549945161787E-27</v>
      </c>
      <c r="Z232" s="4">
        <f t="shared" si="120"/>
        <v>3.9652586419914971E-30</v>
      </c>
      <c r="AA232" s="4">
        <f t="shared" si="120"/>
        <v>1.4467779988402288E-32</v>
      </c>
      <c r="AB232" s="4">
        <f t="shared" si="117"/>
        <v>4.9682482719184212E-35</v>
      </c>
      <c r="AC232" s="4">
        <f t="shared" si="117"/>
        <v>1.6113172568013923E-37</v>
      </c>
      <c r="AD232" s="4">
        <f t="shared" si="117"/>
        <v>4.9508262862666355E-40</v>
      </c>
      <c r="AE232" s="4">
        <f t="shared" si="117"/>
        <v>1.4450999327615731E-42</v>
      </c>
      <c r="AF232" s="6"/>
      <c r="AG232" s="4">
        <f t="shared" si="118"/>
        <v>0.93049179347219468</v>
      </c>
      <c r="AH232" s="4">
        <f t="shared" si="121"/>
        <v>0.96441145855050237</v>
      </c>
      <c r="AI232" s="4">
        <f t="shared" si="121"/>
        <v>3.4739073306928867E-2</v>
      </c>
      <c r="AJ232" s="4">
        <f t="shared" si="121"/>
        <v>8.3422423622514356E-4</v>
      </c>
      <c r="AK232" s="4">
        <f t="shared" si="121"/>
        <v>1.5024796754653809E-5</v>
      </c>
      <c r="AL232" s="4">
        <f t="shared" si="121"/>
        <v>2.1648328095304617E-7</v>
      </c>
      <c r="AM232" s="4">
        <f t="shared" si="121"/>
        <v>2.5993145412069166E-9</v>
      </c>
      <c r="AN232" s="4">
        <f t="shared" si="121"/>
        <v>2.6751398283466072E-11</v>
      </c>
      <c r="AO232" s="4">
        <f t="shared" si="121"/>
        <v>2.4090297146573403E-13</v>
      </c>
      <c r="AP232" s="4">
        <f t="shared" si="121"/>
        <v>1.9283473691517205E-15</v>
      </c>
      <c r="AQ232" s="4">
        <f t="shared" si="121"/>
        <v>1.3892194575373137E-17</v>
      </c>
      <c r="AR232" s="4">
        <f t="shared" si="121"/>
        <v>9.0983727554354583E-20</v>
      </c>
      <c r="AS232" s="4">
        <f t="shared" si="121"/>
        <v>5.4622050394951431E-22</v>
      </c>
      <c r="AT232" s="4">
        <f t="shared" si="121"/>
        <v>3.0269840382321585E-24</v>
      </c>
      <c r="AU232" s="4">
        <f t="shared" si="121"/>
        <v>1.5576416285448218E-26</v>
      </c>
      <c r="AV232" s="4">
        <f t="shared" si="121"/>
        <v>7.4810352663051159E-29</v>
      </c>
      <c r="AW232" s="4">
        <f t="shared" si="121"/>
        <v>3.3684266969251944E-31</v>
      </c>
      <c r="AX232" s="4">
        <f t="shared" si="119"/>
        <v>1.4274586160975852E-33</v>
      </c>
      <c r="AY232" s="4">
        <f t="shared" si="119"/>
        <v>5.7131593015652286E-36</v>
      </c>
      <c r="AZ232" s="4">
        <f t="shared" si="119"/>
        <v>2.1662471830532614E-38</v>
      </c>
      <c r="BA232" s="4">
        <f t="shared" si="119"/>
        <v>7.8030296841332048E-41</v>
      </c>
    </row>
    <row r="233" spans="1:53">
      <c r="A233" s="1">
        <f t="shared" si="115"/>
        <v>42172</v>
      </c>
      <c r="B233">
        <f t="shared" si="107"/>
        <v>4</v>
      </c>
      <c r="C233">
        <f t="shared" si="102"/>
        <v>5.7069967380518741E-9</v>
      </c>
      <c r="D233" s="3">
        <f t="shared" si="114"/>
        <v>11771172</v>
      </c>
      <c r="E233" s="2">
        <v>23542344</v>
      </c>
      <c r="F233">
        <v>70</v>
      </c>
      <c r="G233" s="3">
        <f t="shared" si="103"/>
        <v>9405150</v>
      </c>
      <c r="H233" s="3">
        <f t="shared" si="104"/>
        <v>13121853.699999999</v>
      </c>
      <c r="I233" s="7">
        <f t="shared" si="105"/>
        <v>-1.605854698420029</v>
      </c>
      <c r="J233" s="7">
        <f t="shared" si="106"/>
        <v>-1.6079576184152089</v>
      </c>
      <c r="K233" s="4">
        <f t="shared" si="116"/>
        <v>0.94773991984302752</v>
      </c>
      <c r="L233" s="4">
        <f t="shared" si="120"/>
        <v>0.97340249622628994</v>
      </c>
      <c r="M233" s="4">
        <f t="shared" si="120"/>
        <v>2.6123764916670504E-2</v>
      </c>
      <c r="N233" s="4">
        <f t="shared" si="120"/>
        <v>4.673989937398441E-4</v>
      </c>
      <c r="O233" s="4">
        <f t="shared" si="120"/>
        <v>6.2719270217550127E-6</v>
      </c>
      <c r="P233" s="4">
        <f t="shared" si="120"/>
        <v>6.7329309494596596E-8</v>
      </c>
      <c r="Q233" s="4">
        <f t="shared" si="120"/>
        <v>6.0231826402791355E-10</v>
      </c>
      <c r="R233" s="4">
        <f t="shared" si="120"/>
        <v>4.6185012822782242E-12</v>
      </c>
      <c r="S233" s="4">
        <f t="shared" si="120"/>
        <v>3.0987326738724286E-14</v>
      </c>
      <c r="T233" s="4">
        <f t="shared" si="120"/>
        <v>1.8480536965574552E-16</v>
      </c>
      <c r="U233" s="4">
        <f t="shared" si="120"/>
        <v>9.9194484181309929E-19</v>
      </c>
      <c r="V233" s="4">
        <f t="shared" si="120"/>
        <v>4.8402492869990806E-21</v>
      </c>
      <c r="W233" s="4">
        <f t="shared" si="120"/>
        <v>2.1650071195106798E-23</v>
      </c>
      <c r="X233" s="4">
        <f t="shared" si="120"/>
        <v>8.9389966722139955E-26</v>
      </c>
      <c r="Y233" s="4">
        <f t="shared" si="120"/>
        <v>3.4271529962959134E-28</v>
      </c>
      <c r="Z233" s="4">
        <f t="shared" si="120"/>
        <v>1.2263514261270533E-30</v>
      </c>
      <c r="AA233" s="4">
        <f t="shared" si="120"/>
        <v>4.1140315538964552E-33</v>
      </c>
      <c r="AB233" s="4">
        <f t="shared" si="117"/>
        <v>1.2989466413310666E-35</v>
      </c>
      <c r="AC233" s="4">
        <f t="shared" si="117"/>
        <v>3.8733913145631649E-38</v>
      </c>
      <c r="AD233" s="4">
        <f t="shared" si="117"/>
        <v>1.094234227774364E-40</v>
      </c>
      <c r="AE233" s="4">
        <f t="shared" si="117"/>
        <v>2.9366539671630704E-43</v>
      </c>
      <c r="AF233" s="6"/>
      <c r="AG233" s="4">
        <f t="shared" si="118"/>
        <v>0.92784890950772603</v>
      </c>
      <c r="AH233" s="4">
        <f t="shared" si="121"/>
        <v>0.96302410356523294</v>
      </c>
      <c r="AI233" s="4">
        <f t="shared" si="121"/>
        <v>3.6058688219215096E-2</v>
      </c>
      <c r="AJ233" s="4">
        <f t="shared" si="121"/>
        <v>9.0010131777465148E-4</v>
      </c>
      <c r="AK233" s="4">
        <f t="shared" si="121"/>
        <v>1.6851326834005591E-5</v>
      </c>
      <c r="AL233" s="4">
        <f t="shared" si="121"/>
        <v>2.5238687140487474E-7</v>
      </c>
      <c r="AM233" s="4">
        <f t="shared" si="121"/>
        <v>3.1500550189399551E-9</v>
      </c>
      <c r="AN233" s="4">
        <f t="shared" si="121"/>
        <v>3.3699440899396211E-11</v>
      </c>
      <c r="AO233" s="4">
        <f t="shared" si="121"/>
        <v>3.1545344307079884E-13</v>
      </c>
      <c r="AP233" s="4">
        <f t="shared" si="121"/>
        <v>2.6247944115074684E-15</v>
      </c>
      <c r="AQ233" s="4">
        <f t="shared" si="121"/>
        <v>1.9656119773216459E-17</v>
      </c>
      <c r="AR233" s="4">
        <f t="shared" si="121"/>
        <v>1.3381585357379887E-19</v>
      </c>
      <c r="AS233" s="4">
        <f t="shared" si="121"/>
        <v>8.3508129022921436E-22</v>
      </c>
      <c r="AT233" s="4">
        <f t="shared" si="121"/>
        <v>4.8104731955022479E-24</v>
      </c>
      <c r="AU233" s="4">
        <f t="shared" si="121"/>
        <v>2.5731323690487481E-26</v>
      </c>
      <c r="AV233" s="4">
        <f t="shared" si="121"/>
        <v>1.284615626637445E-28</v>
      </c>
      <c r="AW233" s="4">
        <f t="shared" si="121"/>
        <v>6.0125059135918134E-31</v>
      </c>
      <c r="AX233" s="4">
        <f t="shared" si="119"/>
        <v>2.6485541745055053E-33</v>
      </c>
      <c r="AY233" s="4">
        <f t="shared" si="119"/>
        <v>1.1018908780917018E-35</v>
      </c>
      <c r="AZ233" s="4">
        <f t="shared" si="119"/>
        <v>4.3429735670446412E-38</v>
      </c>
      <c r="BA233" s="4">
        <f t="shared" si="119"/>
        <v>1.6261453311366383E-40</v>
      </c>
    </row>
    <row r="234" spans="1:53">
      <c r="A234" s="1">
        <f t="shared" si="115"/>
        <v>42175</v>
      </c>
      <c r="B234">
        <f t="shared" si="107"/>
        <v>3</v>
      </c>
      <c r="C234">
        <f t="shared" si="102"/>
        <v>5.7069967380518741E-9</v>
      </c>
      <c r="D234" s="3">
        <f t="shared" si="114"/>
        <v>13371246</v>
      </c>
      <c r="E234" s="2">
        <v>26742492</v>
      </c>
      <c r="F234">
        <v>80</v>
      </c>
      <c r="G234" s="3">
        <f t="shared" si="103"/>
        <v>8810880</v>
      </c>
      <c r="H234" s="3">
        <f t="shared" si="104"/>
        <v>13659843.199999999</v>
      </c>
      <c r="I234" s="7">
        <f t="shared" si="105"/>
        <v>-1.549163400574215</v>
      </c>
      <c r="J234" s="7">
        <f t="shared" si="106"/>
        <v>-1.5522989483237362</v>
      </c>
      <c r="K234" s="4">
        <f t="shared" si="116"/>
        <v>0.95095963363979907</v>
      </c>
      <c r="L234" s="4">
        <f t="shared" si="120"/>
        <v>0.97506886602401566</v>
      </c>
      <c r="M234" s="4">
        <f t="shared" si="120"/>
        <v>2.4515014692477174E-2</v>
      </c>
      <c r="N234" s="4">
        <f t="shared" si="120"/>
        <v>4.1090149157938937E-4</v>
      </c>
      <c r="O234" s="4">
        <f t="shared" si="120"/>
        <v>5.1654063459922722E-6</v>
      </c>
      <c r="P234" s="4">
        <f t="shared" si="120"/>
        <v>5.1947087538523226E-8</v>
      </c>
      <c r="Q234" s="4">
        <f t="shared" si="120"/>
        <v>4.3534806633355604E-10</v>
      </c>
      <c r="R234" s="4">
        <f t="shared" si="120"/>
        <v>3.1272686936485461E-12</v>
      </c>
      <c r="S234" s="4">
        <f t="shared" si="120"/>
        <v>1.9656300297448595E-14</v>
      </c>
      <c r="T234" s="4">
        <f t="shared" si="120"/>
        <v>1.0982109960445597E-16</v>
      </c>
      <c r="U234" s="4">
        <f t="shared" si="120"/>
        <v>5.5222015996324288E-19</v>
      </c>
      <c r="V234" s="4">
        <f t="shared" si="120"/>
        <v>2.5243292091148791E-21</v>
      </c>
      <c r="W234" s="4">
        <f t="shared" si="120"/>
        <v>1.0577696880457382E-23</v>
      </c>
      <c r="X234" s="4">
        <f t="shared" si="120"/>
        <v>4.0914202178606053E-26</v>
      </c>
      <c r="Y234" s="4">
        <f t="shared" si="120"/>
        <v>1.4695092483558468E-28</v>
      </c>
      <c r="Z234" s="4">
        <f t="shared" si="120"/>
        <v>4.9261460964593548E-31</v>
      </c>
      <c r="AA234" s="4">
        <f t="shared" si="120"/>
        <v>1.5481515748758916E-33</v>
      </c>
      <c r="AB234" s="4">
        <f t="shared" si="117"/>
        <v>4.5792112819268488E-36</v>
      </c>
      <c r="AC234" s="4">
        <f t="shared" si="117"/>
        <v>1.2792170881689907E-38</v>
      </c>
      <c r="AD234" s="4">
        <f t="shared" si="117"/>
        <v>3.3854521294793069E-41</v>
      </c>
      <c r="AE234" s="4">
        <f t="shared" si="117"/>
        <v>8.5116284639053476E-44</v>
      </c>
      <c r="AF234" s="6"/>
      <c r="AG234" s="4">
        <f t="shared" si="118"/>
        <v>0.92500449717959687</v>
      </c>
      <c r="AH234" s="4">
        <f t="shared" si="121"/>
        <v>0.96152804861462116</v>
      </c>
      <c r="AI234" s="4">
        <f t="shared" si="121"/>
        <v>3.7478764400968687E-2</v>
      </c>
      <c r="AJ234" s="4">
        <f t="shared" si="121"/>
        <v>9.739065370763957E-4</v>
      </c>
      <c r="AK234" s="4">
        <f t="shared" si="121"/>
        <v>1.8980625869411213E-5</v>
      </c>
      <c r="AL234" s="4">
        <f t="shared" si="121"/>
        <v>2.9593322833797624E-7</v>
      </c>
      <c r="AM234" s="4">
        <f t="shared" si="121"/>
        <v>3.8449939175625056E-9</v>
      </c>
      <c r="AN234" s="4">
        <f t="shared" si="121"/>
        <v>4.2820404049041149E-11</v>
      </c>
      <c r="AO234" s="4">
        <f t="shared" si="121"/>
        <v>4.1726685256288589E-13</v>
      </c>
      <c r="AP234" s="4">
        <f t="shared" si="121"/>
        <v>3.6143021558307447E-15</v>
      </c>
      <c r="AQ234" s="4">
        <f t="shared" si="121"/>
        <v>2.8175881054002743E-17</v>
      </c>
      <c r="AR234" s="4">
        <f t="shared" si="121"/>
        <v>1.9968150289984033E-19</v>
      </c>
      <c r="AS234" s="4">
        <f t="shared" si="121"/>
        <v>1.2972078721465695E-21</v>
      </c>
      <c r="AT234" s="4">
        <f t="shared" si="121"/>
        <v>7.7789176922652142E-24</v>
      </c>
      <c r="AU234" s="4">
        <f t="shared" si="121"/>
        <v>4.3315572806229623E-26</v>
      </c>
      <c r="AV234" s="4">
        <f t="shared" si="121"/>
        <v>2.2511565217357256E-28</v>
      </c>
      <c r="AW234" s="4">
        <f t="shared" si="121"/>
        <v>1.0968280977064814E-30</v>
      </c>
      <c r="AX234" s="4">
        <f t="shared" si="119"/>
        <v>5.0297045148103369E-33</v>
      </c>
      <c r="AY234" s="4">
        <f t="shared" si="119"/>
        <v>2.1783254267593029E-35</v>
      </c>
      <c r="AZ234" s="4">
        <f t="shared" si="119"/>
        <v>8.9376207481930014E-38</v>
      </c>
      <c r="BA234" s="4">
        <f t="shared" si="119"/>
        <v>3.4837313524826993E-40</v>
      </c>
    </row>
    <row r="235" spans="1:53">
      <c r="A235" s="1">
        <f t="shared" si="115"/>
        <v>42179</v>
      </c>
      <c r="B235">
        <f t="shared" si="107"/>
        <v>4</v>
      </c>
      <c r="C235">
        <f t="shared" si="102"/>
        <v>5.7069967380518741E-9</v>
      </c>
      <c r="D235" s="3">
        <f t="shared" si="114"/>
        <v>10430158</v>
      </c>
      <c r="E235" s="2">
        <v>20860316</v>
      </c>
      <c r="F235">
        <v>40</v>
      </c>
      <c r="G235" s="3">
        <f t="shared" si="103"/>
        <v>12566880</v>
      </c>
      <c r="H235" s="3">
        <f t="shared" si="104"/>
        <v>11712260.800000001</v>
      </c>
      <c r="I235" s="7">
        <f t="shared" si="105"/>
        <v>-1.7757965406063383</v>
      </c>
      <c r="J235" s="7">
        <f t="shared" si="106"/>
        <v>-1.7755203903906029</v>
      </c>
      <c r="K235" s="4">
        <f t="shared" si="116"/>
        <v>0.93079227828450484</v>
      </c>
      <c r="L235" s="4">
        <f t="shared" si="120"/>
        <v>0.96456903061884769</v>
      </c>
      <c r="M235" s="4">
        <f t="shared" si="120"/>
        <v>3.4589029645943133E-2</v>
      </c>
      <c r="N235" s="4">
        <f t="shared" si="120"/>
        <v>8.2689839618676608E-4</v>
      </c>
      <c r="O235" s="4">
        <f t="shared" si="120"/>
        <v>1.4826107660554173E-5</v>
      </c>
      <c r="P235" s="4">
        <f t="shared" si="120"/>
        <v>2.1266308110840829E-7</v>
      </c>
      <c r="Q235" s="4">
        <f t="shared" si="120"/>
        <v>2.542001329859814E-9</v>
      </c>
      <c r="R235" s="4">
        <f t="shared" si="120"/>
        <v>2.6044295900778435E-11</v>
      </c>
      <c r="S235" s="4">
        <f t="shared" si="120"/>
        <v>2.3348419457766845E-13</v>
      </c>
      <c r="T235" s="4">
        <f t="shared" si="120"/>
        <v>1.860586201542059E-15</v>
      </c>
      <c r="U235" s="4">
        <f t="shared" si="120"/>
        <v>1.334395533601551E-17</v>
      </c>
      <c r="V235" s="4">
        <f t="shared" si="120"/>
        <v>8.7001480644261722E-20</v>
      </c>
      <c r="W235" s="4">
        <f t="shared" si="120"/>
        <v>5.1997218500251735E-22</v>
      </c>
      <c r="X235" s="4">
        <f t="shared" si="120"/>
        <v>2.868609552490623E-24</v>
      </c>
      <c r="Y235" s="4">
        <f t="shared" si="120"/>
        <v>1.469528625256681E-26</v>
      </c>
      <c r="Z235" s="4">
        <f t="shared" si="120"/>
        <v>7.0262144701770978E-29</v>
      </c>
      <c r="AA235" s="4">
        <f t="shared" si="120"/>
        <v>3.1494592681825164E-31</v>
      </c>
      <c r="AB235" s="4">
        <f t="shared" si="117"/>
        <v>1.3286837285927827E-33</v>
      </c>
      <c r="AC235" s="4">
        <f t="shared" si="117"/>
        <v>5.2939961217553917E-36</v>
      </c>
      <c r="AD235" s="4">
        <f t="shared" si="117"/>
        <v>1.9983174953705515E-38</v>
      </c>
      <c r="AE235" s="4">
        <f t="shared" si="117"/>
        <v>7.1658701339527806E-41</v>
      </c>
      <c r="AF235" s="6"/>
      <c r="AG235" s="4">
        <f t="shared" si="118"/>
        <v>0.9353431330421329</v>
      </c>
      <c r="AH235" s="4">
        <f t="shared" si="121"/>
        <v>0.96695137931917197</v>
      </c>
      <c r="AI235" s="4">
        <f t="shared" si="121"/>
        <v>3.2316397096560139E-2</v>
      </c>
      <c r="AJ235" s="4">
        <f t="shared" si="121"/>
        <v>7.2002891732479376E-4</v>
      </c>
      <c r="AK235" s="4">
        <f t="shared" si="121"/>
        <v>1.2032009539227621E-5</v>
      </c>
      <c r="AL235" s="4">
        <f t="shared" si="121"/>
        <v>1.6084825229458887E-7</v>
      </c>
      <c r="AM235" s="4">
        <f t="shared" si="121"/>
        <v>1.7918978242226629E-9</v>
      </c>
      <c r="AN235" s="4">
        <f t="shared" si="121"/>
        <v>1.7110524054283438E-11</v>
      </c>
      <c r="AO235" s="4">
        <f t="shared" si="121"/>
        <v>1.42962257055326E-13</v>
      </c>
      <c r="AP235" s="4">
        <f t="shared" si="121"/>
        <v>1.061761372772547E-15</v>
      </c>
      <c r="AQ235" s="4">
        <f t="shared" si="121"/>
        <v>7.0970018640686448E-18</v>
      </c>
      <c r="AR235" s="4">
        <f t="shared" si="121"/>
        <v>4.3125107914412942E-20</v>
      </c>
      <c r="AS235" s="4">
        <f t="shared" si="121"/>
        <v>2.4021320204503172E-22</v>
      </c>
      <c r="AT235" s="4">
        <f t="shared" si="121"/>
        <v>1.2350979664077719E-24</v>
      </c>
      <c r="AU235" s="4">
        <f t="shared" si="121"/>
        <v>5.8968654761980735E-27</v>
      </c>
      <c r="AV235" s="4">
        <f t="shared" si="121"/>
        <v>2.6277120568389184E-29</v>
      </c>
      <c r="AW235" s="4">
        <f t="shared" si="121"/>
        <v>1.0977553602393415E-31</v>
      </c>
      <c r="AX235" s="4">
        <f t="shared" si="119"/>
        <v>4.3162280546401674E-34</v>
      </c>
      <c r="AY235" s="4">
        <f t="shared" si="119"/>
        <v>1.602800906107085E-36</v>
      </c>
      <c r="AZ235" s="4">
        <f t="shared" si="119"/>
        <v>5.6386305808055328E-39</v>
      </c>
      <c r="BA235" s="4">
        <f t="shared" si="119"/>
        <v>1.8844788764150276E-41</v>
      </c>
    </row>
    <row r="236" spans="1:53">
      <c r="A236" s="1">
        <f t="shared" si="115"/>
        <v>42182</v>
      </c>
      <c r="B236">
        <f t="shared" si="107"/>
        <v>3</v>
      </c>
      <c r="C236">
        <f t="shared" si="102"/>
        <v>5.7069967380518741E-9</v>
      </c>
      <c r="D236" s="3">
        <f t="shared" si="114"/>
        <v>11750196</v>
      </c>
      <c r="E236" s="2">
        <v>23500392</v>
      </c>
      <c r="F236">
        <v>50</v>
      </c>
      <c r="G236" s="3">
        <f t="shared" si="103"/>
        <v>11283150</v>
      </c>
      <c r="H236" s="3">
        <f t="shared" si="104"/>
        <v>12156357.5</v>
      </c>
      <c r="I236" s="7">
        <f t="shared" si="105"/>
        <v>-1.7192270923995994</v>
      </c>
      <c r="J236" s="7">
        <f t="shared" si="106"/>
        <v>-1.7195798870161125</v>
      </c>
      <c r="K236" s="4">
        <f t="shared" si="116"/>
        <v>0.93763652935508079</v>
      </c>
      <c r="L236" s="4">
        <f t="shared" si="120"/>
        <v>0.96814906580690685</v>
      </c>
      <c r="M236" s="4">
        <f t="shared" si="120"/>
        <v>3.1170960523653646E-2</v>
      </c>
      <c r="N236" s="4">
        <f t="shared" si="120"/>
        <v>6.6906273573626033E-4</v>
      </c>
      <c r="O236" s="4">
        <f t="shared" si="120"/>
        <v>1.0770719697683907E-5</v>
      </c>
      <c r="P236" s="4">
        <f t="shared" si="120"/>
        <v>1.3871152742871197E-7</v>
      </c>
      <c r="Q236" s="4">
        <f t="shared" si="120"/>
        <v>1.4886722735642617E-9</v>
      </c>
      <c r="R236" s="4">
        <f t="shared" si="120"/>
        <v>1.369426782586175E-11</v>
      </c>
      <c r="S236" s="4">
        <f t="shared" si="120"/>
        <v>1.1022663499985657E-13</v>
      </c>
      <c r="T236" s="4">
        <f t="shared" si="120"/>
        <v>7.8864530220944652E-16</v>
      </c>
      <c r="U236" s="4">
        <f t="shared" si="120"/>
        <v>5.078311805647498E-18</v>
      </c>
      <c r="V236" s="4">
        <f t="shared" si="120"/>
        <v>2.9727903414631721E-20</v>
      </c>
      <c r="W236" s="4">
        <f t="shared" si="120"/>
        <v>1.5952200531392598E-22</v>
      </c>
      <c r="X236" s="4">
        <f t="shared" si="120"/>
        <v>7.9015951607521128E-25</v>
      </c>
      <c r="Y236" s="4">
        <f t="shared" si="120"/>
        <v>3.6343288974223483E-27</v>
      </c>
      <c r="Z236" s="4">
        <f t="shared" si="120"/>
        <v>1.5601645940612794E-29</v>
      </c>
      <c r="AA236" s="4">
        <f t="shared" si="120"/>
        <v>6.2789618804138486E-32</v>
      </c>
      <c r="AB236" s="4">
        <f t="shared" si="117"/>
        <v>2.3783529115914718E-34</v>
      </c>
      <c r="AC236" s="4">
        <f t="shared" si="117"/>
        <v>8.5082673284515579E-37</v>
      </c>
      <c r="AD236" s="4">
        <f t="shared" si="117"/>
        <v>2.8835323076067034E-39</v>
      </c>
      <c r="AE236" s="4">
        <f t="shared" si="117"/>
        <v>9.2839348313297677E-42</v>
      </c>
      <c r="AF236" s="6"/>
      <c r="AG236" s="4">
        <f t="shared" si="118"/>
        <v>0.93297554470293154</v>
      </c>
      <c r="AH236" s="4">
        <f t="shared" si="121"/>
        <v>0.96571291474692955</v>
      </c>
      <c r="AI236" s="4">
        <f t="shared" si="121"/>
        <v>3.3498786927789841E-2</v>
      </c>
      <c r="AJ236" s="4">
        <f t="shared" si="121"/>
        <v>7.7467372631216907E-4</v>
      </c>
      <c r="AK236" s="4">
        <f t="shared" si="121"/>
        <v>1.3435993984616881E-5</v>
      </c>
      <c r="AL236" s="4">
        <f t="shared" si="121"/>
        <v>1.8642782205997162E-7</v>
      </c>
      <c r="AM236" s="4">
        <f t="shared" si="121"/>
        <v>2.1556108923283639E-9</v>
      </c>
      <c r="AN236" s="4">
        <f t="shared" si="121"/>
        <v>2.1364030412288163E-11</v>
      </c>
      <c r="AO236" s="4">
        <f t="shared" si="121"/>
        <v>1.8526953987551044E-13</v>
      </c>
      <c r="AP236" s="4">
        <f t="shared" si="121"/>
        <v>1.4281449882365222E-15</v>
      </c>
      <c r="AQ236" s="4">
        <f t="shared" si="121"/>
        <v>9.9079327714291939E-18</v>
      </c>
      <c r="AR236" s="4">
        <f t="shared" si="121"/>
        <v>6.2488641200725642E-20</v>
      </c>
      <c r="AS236" s="4">
        <f t="shared" si="121"/>
        <v>3.6126884830366463E-22</v>
      </c>
      <c r="AT236" s="4">
        <f t="shared" si="121"/>
        <v>1.9279590536836512E-24</v>
      </c>
      <c r="AU236" s="4">
        <f t="shared" si="121"/>
        <v>9.5538931180148451E-27</v>
      </c>
      <c r="AV236" s="4">
        <f t="shared" si="121"/>
        <v>4.4187526506665448E-29</v>
      </c>
      <c r="AW236" s="4">
        <f t="shared" si="121"/>
        <v>1.9159767980573049E-31</v>
      </c>
      <c r="AX236" s="4">
        <f t="shared" si="119"/>
        <v>7.8190110173458167E-34</v>
      </c>
      <c r="AY236" s="4">
        <f t="shared" si="119"/>
        <v>3.0136289909274746E-36</v>
      </c>
      <c r="AZ236" s="4">
        <f t="shared" si="119"/>
        <v>1.1003899456611327E-38</v>
      </c>
      <c r="BA236" s="4">
        <f t="shared" si="119"/>
        <v>3.8170426410244804E-41</v>
      </c>
    </row>
    <row r="237" spans="1:53">
      <c r="A237" s="1">
        <f t="shared" si="115"/>
        <v>42186</v>
      </c>
      <c r="B237">
        <f t="shared" si="107"/>
        <v>4</v>
      </c>
      <c r="C237">
        <f t="shared" si="102"/>
        <v>5.7069967380518741E-9</v>
      </c>
      <c r="D237" s="3">
        <f t="shared" si="114"/>
        <v>10987919</v>
      </c>
      <c r="E237" s="2">
        <v>21975838</v>
      </c>
      <c r="F237">
        <v>60</v>
      </c>
      <c r="G237" s="3">
        <f t="shared" si="103"/>
        <v>10229240</v>
      </c>
      <c r="H237" s="3">
        <f t="shared" si="104"/>
        <v>12623456.800000001</v>
      </c>
      <c r="I237" s="7">
        <f t="shared" si="105"/>
        <v>-1.6625612182744247</v>
      </c>
      <c r="J237" s="7">
        <f t="shared" si="106"/>
        <v>-1.6637222243011942</v>
      </c>
      <c r="K237" s="4">
        <f t="shared" si="116"/>
        <v>0.9432930892651874</v>
      </c>
      <c r="L237" s="4">
        <f t="shared" si="120"/>
        <v>0.97109486847167426</v>
      </c>
      <c r="M237" s="4">
        <f t="shared" si="120"/>
        <v>2.8345401704260819E-2</v>
      </c>
      <c r="N237" s="4">
        <f t="shared" si="120"/>
        <v>5.5158477667227037E-4</v>
      </c>
      <c r="O237" s="4">
        <f t="shared" si="120"/>
        <v>8.0501347084835621E-6</v>
      </c>
      <c r="P237" s="4">
        <f t="shared" si="120"/>
        <v>9.3990501885074773E-8</v>
      </c>
      <c r="Q237" s="4">
        <f t="shared" si="120"/>
        <v>9.1449956024486459E-10</v>
      </c>
      <c r="R237" s="4">
        <f t="shared" si="120"/>
        <v>7.6266918813973902E-12</v>
      </c>
      <c r="S237" s="4">
        <f t="shared" si="120"/>
        <v>5.5654067709902619E-14</v>
      </c>
      <c r="T237" s="4">
        <f t="shared" si="120"/>
        <v>3.6099821789977728E-16</v>
      </c>
      <c r="U237" s="4">
        <f t="shared" si="120"/>
        <v>2.1074421934359978E-18</v>
      </c>
      <c r="V237" s="4">
        <f t="shared" si="120"/>
        <v>1.1184422285150869E-20</v>
      </c>
      <c r="W237" s="4">
        <f t="shared" si="120"/>
        <v>5.4410515194963008E-23</v>
      </c>
      <c r="X237" s="4">
        <f t="shared" si="120"/>
        <v>2.4433741300473893E-25</v>
      </c>
      <c r="Y237" s="4">
        <f t="shared" si="120"/>
        <v>1.0188549945161787E-27</v>
      </c>
      <c r="Z237" s="4">
        <f t="shared" si="120"/>
        <v>3.9652586419914971E-30</v>
      </c>
      <c r="AA237" s="4">
        <f t="shared" si="120"/>
        <v>1.4467779988402288E-32</v>
      </c>
      <c r="AB237" s="4">
        <f t="shared" si="117"/>
        <v>4.9682482719184212E-35</v>
      </c>
      <c r="AC237" s="4">
        <f t="shared" si="117"/>
        <v>1.6113172568013923E-37</v>
      </c>
      <c r="AD237" s="4">
        <f t="shared" si="117"/>
        <v>4.9508262862666355E-40</v>
      </c>
      <c r="AE237" s="4">
        <f t="shared" si="117"/>
        <v>1.4450999327615731E-42</v>
      </c>
      <c r="AF237" s="6"/>
      <c r="AG237" s="4">
        <f t="shared" si="118"/>
        <v>0.93049179347219468</v>
      </c>
      <c r="AH237" s="4">
        <f t="shared" si="121"/>
        <v>0.96441145855050237</v>
      </c>
      <c r="AI237" s="4">
        <f t="shared" si="121"/>
        <v>3.4739073306928867E-2</v>
      </c>
      <c r="AJ237" s="4">
        <f t="shared" si="121"/>
        <v>8.3422423622514356E-4</v>
      </c>
      <c r="AK237" s="4">
        <f t="shared" si="121"/>
        <v>1.5024796754653809E-5</v>
      </c>
      <c r="AL237" s="4">
        <f t="shared" si="121"/>
        <v>2.1648328095304617E-7</v>
      </c>
      <c r="AM237" s="4">
        <f t="shared" si="121"/>
        <v>2.5993145412069166E-9</v>
      </c>
      <c r="AN237" s="4">
        <f t="shared" si="121"/>
        <v>2.6751398283466072E-11</v>
      </c>
      <c r="AO237" s="4">
        <f t="shared" si="121"/>
        <v>2.4090297146573403E-13</v>
      </c>
      <c r="AP237" s="4">
        <f t="shared" si="121"/>
        <v>1.9283473691517205E-15</v>
      </c>
      <c r="AQ237" s="4">
        <f t="shared" si="121"/>
        <v>1.3892194575373137E-17</v>
      </c>
      <c r="AR237" s="4">
        <f t="shared" si="121"/>
        <v>9.0983727554354583E-20</v>
      </c>
      <c r="AS237" s="4">
        <f t="shared" si="121"/>
        <v>5.4622050394951431E-22</v>
      </c>
      <c r="AT237" s="4">
        <f t="shared" si="121"/>
        <v>3.0269840382321585E-24</v>
      </c>
      <c r="AU237" s="4">
        <f t="shared" si="121"/>
        <v>1.5576416285448218E-26</v>
      </c>
      <c r="AV237" s="4">
        <f t="shared" si="121"/>
        <v>7.4810352663051159E-29</v>
      </c>
      <c r="AW237" s="4">
        <f t="shared" si="121"/>
        <v>3.3684266969251944E-31</v>
      </c>
      <c r="AX237" s="4">
        <f t="shared" si="119"/>
        <v>1.4274586160975852E-33</v>
      </c>
      <c r="AY237" s="4">
        <f t="shared" si="119"/>
        <v>5.7131593015652286E-36</v>
      </c>
      <c r="AZ237" s="4">
        <f t="shared" si="119"/>
        <v>2.1662471830532614E-38</v>
      </c>
      <c r="BA237" s="4">
        <f t="shared" si="119"/>
        <v>7.8030296841332048E-41</v>
      </c>
    </row>
    <row r="238" spans="1:53">
      <c r="A238" s="1">
        <f t="shared" si="115"/>
        <v>42189</v>
      </c>
      <c r="B238">
        <f t="shared" si="107"/>
        <v>3</v>
      </c>
      <c r="C238">
        <f t="shared" si="102"/>
        <v>5.7069967380518741E-9</v>
      </c>
      <c r="D238" s="3">
        <f t="shared" si="114"/>
        <v>12236284</v>
      </c>
      <c r="E238" s="2">
        <v>24472568</v>
      </c>
      <c r="F238">
        <v>70</v>
      </c>
      <c r="G238" s="3">
        <f t="shared" si="103"/>
        <v>9405150</v>
      </c>
      <c r="H238" s="3">
        <f t="shared" si="104"/>
        <v>13121853.699999999</v>
      </c>
      <c r="I238" s="7">
        <f t="shared" si="105"/>
        <v>-1.605854698420029</v>
      </c>
      <c r="J238" s="7">
        <f t="shared" si="106"/>
        <v>-1.6079576184152089</v>
      </c>
      <c r="K238" s="4">
        <f t="shared" si="116"/>
        <v>0.94773991984302752</v>
      </c>
      <c r="L238" s="4">
        <f t="shared" si="120"/>
        <v>0.97340249622628994</v>
      </c>
      <c r="M238" s="4">
        <f t="shared" si="120"/>
        <v>2.6123764916670504E-2</v>
      </c>
      <c r="N238" s="4">
        <f t="shared" si="120"/>
        <v>4.673989937398441E-4</v>
      </c>
      <c r="O238" s="4">
        <f t="shared" si="120"/>
        <v>6.2719270217550127E-6</v>
      </c>
      <c r="P238" s="4">
        <f t="shared" si="120"/>
        <v>6.7329309494596596E-8</v>
      </c>
      <c r="Q238" s="4">
        <f t="shared" si="120"/>
        <v>6.0231826402791355E-10</v>
      </c>
      <c r="R238" s="4">
        <f t="shared" si="120"/>
        <v>4.6185012822782242E-12</v>
      </c>
      <c r="S238" s="4">
        <f t="shared" si="120"/>
        <v>3.0987326738724286E-14</v>
      </c>
      <c r="T238" s="4">
        <f t="shared" si="120"/>
        <v>1.8480536965574552E-16</v>
      </c>
      <c r="U238" s="4">
        <f t="shared" si="120"/>
        <v>9.9194484181309929E-19</v>
      </c>
      <c r="V238" s="4">
        <f t="shared" si="120"/>
        <v>4.8402492869990806E-21</v>
      </c>
      <c r="W238" s="4">
        <f t="shared" si="120"/>
        <v>2.1650071195106798E-23</v>
      </c>
      <c r="X238" s="4">
        <f t="shared" si="120"/>
        <v>8.9389966722139955E-26</v>
      </c>
      <c r="Y238" s="4">
        <f t="shared" si="120"/>
        <v>3.4271529962959134E-28</v>
      </c>
      <c r="Z238" s="4">
        <f t="shared" si="120"/>
        <v>1.2263514261270533E-30</v>
      </c>
      <c r="AA238" s="4">
        <f t="shared" si="120"/>
        <v>4.1140315538964552E-33</v>
      </c>
      <c r="AB238" s="4">
        <f t="shared" si="117"/>
        <v>1.2989466413310666E-35</v>
      </c>
      <c r="AC238" s="4">
        <f t="shared" si="117"/>
        <v>3.8733913145631649E-38</v>
      </c>
      <c r="AD238" s="4">
        <f t="shared" si="117"/>
        <v>1.094234227774364E-40</v>
      </c>
      <c r="AE238" s="4">
        <f t="shared" si="117"/>
        <v>2.9366539671630704E-43</v>
      </c>
      <c r="AF238" s="6"/>
      <c r="AG238" s="4">
        <f t="shared" si="118"/>
        <v>0.92784890950772603</v>
      </c>
      <c r="AH238" s="4">
        <f t="shared" si="121"/>
        <v>0.96302410356523294</v>
      </c>
      <c r="AI238" s="4">
        <f t="shared" si="121"/>
        <v>3.6058688219215096E-2</v>
      </c>
      <c r="AJ238" s="4">
        <f t="shared" si="121"/>
        <v>9.0010131777465148E-4</v>
      </c>
      <c r="AK238" s="4">
        <f t="shared" si="121"/>
        <v>1.6851326834005591E-5</v>
      </c>
      <c r="AL238" s="4">
        <f t="shared" si="121"/>
        <v>2.5238687140487474E-7</v>
      </c>
      <c r="AM238" s="4">
        <f t="shared" si="121"/>
        <v>3.1500550189399551E-9</v>
      </c>
      <c r="AN238" s="4">
        <f t="shared" si="121"/>
        <v>3.3699440899396211E-11</v>
      </c>
      <c r="AO238" s="4">
        <f t="shared" si="121"/>
        <v>3.1545344307079884E-13</v>
      </c>
      <c r="AP238" s="4">
        <f t="shared" si="121"/>
        <v>2.6247944115074684E-15</v>
      </c>
      <c r="AQ238" s="4">
        <f t="shared" si="121"/>
        <v>1.9656119773216459E-17</v>
      </c>
      <c r="AR238" s="4">
        <f t="shared" si="121"/>
        <v>1.3381585357379887E-19</v>
      </c>
      <c r="AS238" s="4">
        <f t="shared" si="121"/>
        <v>8.3508129022921436E-22</v>
      </c>
      <c r="AT238" s="4">
        <f t="shared" si="121"/>
        <v>4.8104731955022479E-24</v>
      </c>
      <c r="AU238" s="4">
        <f t="shared" si="121"/>
        <v>2.5731323690487481E-26</v>
      </c>
      <c r="AV238" s="4">
        <f t="shared" si="121"/>
        <v>1.284615626637445E-28</v>
      </c>
      <c r="AW238" s="4">
        <f t="shared" si="121"/>
        <v>6.0125059135918134E-31</v>
      </c>
      <c r="AX238" s="4">
        <f t="shared" si="119"/>
        <v>2.6485541745055053E-33</v>
      </c>
      <c r="AY238" s="4">
        <f t="shared" si="119"/>
        <v>1.1018908780917018E-35</v>
      </c>
      <c r="AZ238" s="4">
        <f t="shared" si="119"/>
        <v>4.3429735670446412E-38</v>
      </c>
      <c r="BA238" s="4">
        <f t="shared" si="119"/>
        <v>1.6261453311366383E-40</v>
      </c>
    </row>
    <row r="239" spans="1:53">
      <c r="A239" s="1">
        <f t="shared" si="115"/>
        <v>42193</v>
      </c>
      <c r="B239">
        <f t="shared" si="107"/>
        <v>4</v>
      </c>
      <c r="C239">
        <f t="shared" si="102"/>
        <v>5.7069967380518741E-9</v>
      </c>
      <c r="D239" s="3">
        <f t="shared" si="114"/>
        <v>10283048</v>
      </c>
      <c r="E239" s="2">
        <v>20566096</v>
      </c>
      <c r="F239">
        <v>40</v>
      </c>
      <c r="G239" s="3">
        <f t="shared" si="103"/>
        <v>12566880</v>
      </c>
      <c r="H239" s="3">
        <f t="shared" si="104"/>
        <v>11712260.800000001</v>
      </c>
      <c r="I239" s="7">
        <f t="shared" si="105"/>
        <v>-1.7757965406063383</v>
      </c>
      <c r="J239" s="7">
        <f t="shared" si="106"/>
        <v>-1.7755203903906029</v>
      </c>
      <c r="K239" s="4">
        <f t="shared" si="116"/>
        <v>0.93079227828450484</v>
      </c>
      <c r="L239" s="4">
        <f t="shared" si="120"/>
        <v>0.96456903061884769</v>
      </c>
      <c r="M239" s="4">
        <f t="shared" si="120"/>
        <v>3.4589029645943133E-2</v>
      </c>
      <c r="N239" s="4">
        <f t="shared" si="120"/>
        <v>8.2689839618676608E-4</v>
      </c>
      <c r="O239" s="4">
        <f t="shared" si="120"/>
        <v>1.4826107660554173E-5</v>
      </c>
      <c r="P239" s="4">
        <f t="shared" si="120"/>
        <v>2.1266308110840829E-7</v>
      </c>
      <c r="Q239" s="4">
        <f t="shared" si="120"/>
        <v>2.542001329859814E-9</v>
      </c>
      <c r="R239" s="4">
        <f t="shared" si="120"/>
        <v>2.6044295900778435E-11</v>
      </c>
      <c r="S239" s="4">
        <f t="shared" si="120"/>
        <v>2.3348419457766845E-13</v>
      </c>
      <c r="T239" s="4">
        <f t="shared" si="120"/>
        <v>1.860586201542059E-15</v>
      </c>
      <c r="U239" s="4">
        <f t="shared" si="120"/>
        <v>1.334395533601551E-17</v>
      </c>
      <c r="V239" s="4">
        <f t="shared" si="120"/>
        <v>8.7001480644261722E-20</v>
      </c>
      <c r="W239" s="4">
        <f t="shared" si="120"/>
        <v>5.1997218500251735E-22</v>
      </c>
      <c r="X239" s="4">
        <f t="shared" si="120"/>
        <v>2.868609552490623E-24</v>
      </c>
      <c r="Y239" s="4">
        <f t="shared" si="120"/>
        <v>1.469528625256681E-26</v>
      </c>
      <c r="Z239" s="4">
        <f t="shared" si="120"/>
        <v>7.0262144701770978E-29</v>
      </c>
      <c r="AA239" s="4">
        <f t="shared" si="120"/>
        <v>3.1494592681825164E-31</v>
      </c>
      <c r="AB239" s="4">
        <f t="shared" si="117"/>
        <v>1.3286837285927827E-33</v>
      </c>
      <c r="AC239" s="4">
        <f t="shared" si="117"/>
        <v>5.2939961217553917E-36</v>
      </c>
      <c r="AD239" s="4">
        <f t="shared" si="117"/>
        <v>1.9983174953705515E-38</v>
      </c>
      <c r="AE239" s="4">
        <f t="shared" si="117"/>
        <v>7.1658701339527806E-41</v>
      </c>
      <c r="AF239" s="6"/>
      <c r="AG239" s="4">
        <f t="shared" si="118"/>
        <v>0.9353431330421329</v>
      </c>
      <c r="AH239" s="4">
        <f t="shared" si="121"/>
        <v>0.96695137931917197</v>
      </c>
      <c r="AI239" s="4">
        <f t="shared" si="121"/>
        <v>3.2316397096560139E-2</v>
      </c>
      <c r="AJ239" s="4">
        <f t="shared" si="121"/>
        <v>7.2002891732479376E-4</v>
      </c>
      <c r="AK239" s="4">
        <f t="shared" si="121"/>
        <v>1.2032009539227621E-5</v>
      </c>
      <c r="AL239" s="4">
        <f t="shared" si="121"/>
        <v>1.6084825229458887E-7</v>
      </c>
      <c r="AM239" s="4">
        <f t="shared" si="121"/>
        <v>1.7918978242226629E-9</v>
      </c>
      <c r="AN239" s="4">
        <f t="shared" si="121"/>
        <v>1.7110524054283438E-11</v>
      </c>
      <c r="AO239" s="4">
        <f t="shared" si="121"/>
        <v>1.42962257055326E-13</v>
      </c>
      <c r="AP239" s="4">
        <f t="shared" si="121"/>
        <v>1.061761372772547E-15</v>
      </c>
      <c r="AQ239" s="4">
        <f t="shared" si="121"/>
        <v>7.0970018640686448E-18</v>
      </c>
      <c r="AR239" s="4">
        <f t="shared" si="121"/>
        <v>4.3125107914412942E-20</v>
      </c>
      <c r="AS239" s="4">
        <f t="shared" si="121"/>
        <v>2.4021320204503172E-22</v>
      </c>
      <c r="AT239" s="4">
        <f t="shared" si="121"/>
        <v>1.2350979664077719E-24</v>
      </c>
      <c r="AU239" s="4">
        <f t="shared" si="121"/>
        <v>5.8968654761980735E-27</v>
      </c>
      <c r="AV239" s="4">
        <f t="shared" si="121"/>
        <v>2.6277120568389184E-29</v>
      </c>
      <c r="AW239" s="4">
        <f t="shared" si="121"/>
        <v>1.0977553602393415E-31</v>
      </c>
      <c r="AX239" s="4">
        <f t="shared" si="119"/>
        <v>4.3162280546401674E-34</v>
      </c>
      <c r="AY239" s="4">
        <f t="shared" si="119"/>
        <v>1.602800906107085E-36</v>
      </c>
      <c r="AZ239" s="4">
        <f t="shared" si="119"/>
        <v>5.6386305808055328E-39</v>
      </c>
      <c r="BA239" s="4">
        <f t="shared" si="119"/>
        <v>1.8844788764150276E-41</v>
      </c>
    </row>
    <row r="240" spans="1:53">
      <c r="A240" s="1">
        <f t="shared" si="115"/>
        <v>42196</v>
      </c>
      <c r="B240">
        <f t="shared" si="107"/>
        <v>3</v>
      </c>
      <c r="C240">
        <f t="shared" si="102"/>
        <v>5.7069967380518741E-9</v>
      </c>
      <c r="D240" s="3">
        <f t="shared" si="114"/>
        <v>11568109</v>
      </c>
      <c r="E240" s="2">
        <v>23136218</v>
      </c>
      <c r="F240">
        <v>50</v>
      </c>
      <c r="G240" s="3">
        <f t="shared" si="103"/>
        <v>11283150</v>
      </c>
      <c r="H240" s="3">
        <f t="shared" si="104"/>
        <v>12156357.5</v>
      </c>
      <c r="I240" s="7">
        <f t="shared" si="105"/>
        <v>-1.7192270923995994</v>
      </c>
      <c r="J240" s="7">
        <f t="shared" si="106"/>
        <v>-1.7195798870161125</v>
      </c>
      <c r="K240" s="4">
        <f t="shared" si="116"/>
        <v>0.93763652935508079</v>
      </c>
      <c r="L240" s="4">
        <f t="shared" si="120"/>
        <v>0.96814906580690685</v>
      </c>
      <c r="M240" s="4">
        <f t="shared" si="120"/>
        <v>3.1170960523653646E-2</v>
      </c>
      <c r="N240" s="4">
        <f t="shared" si="120"/>
        <v>6.6906273573626033E-4</v>
      </c>
      <c r="O240" s="4">
        <f t="shared" si="120"/>
        <v>1.0770719697683907E-5</v>
      </c>
      <c r="P240" s="4">
        <f t="shared" si="120"/>
        <v>1.3871152742871197E-7</v>
      </c>
      <c r="Q240" s="4">
        <f t="shared" si="120"/>
        <v>1.4886722735642617E-9</v>
      </c>
      <c r="R240" s="4">
        <f t="shared" si="120"/>
        <v>1.369426782586175E-11</v>
      </c>
      <c r="S240" s="4">
        <f t="shared" si="120"/>
        <v>1.1022663499985657E-13</v>
      </c>
      <c r="T240" s="4">
        <f t="shared" si="120"/>
        <v>7.8864530220944652E-16</v>
      </c>
      <c r="U240" s="4">
        <f t="shared" si="120"/>
        <v>5.078311805647498E-18</v>
      </c>
      <c r="V240" s="4">
        <f t="shared" si="120"/>
        <v>2.9727903414631721E-20</v>
      </c>
      <c r="W240" s="4">
        <f t="shared" si="120"/>
        <v>1.5952200531392598E-22</v>
      </c>
      <c r="X240" s="4">
        <f t="shared" si="120"/>
        <v>7.9015951607521128E-25</v>
      </c>
      <c r="Y240" s="4">
        <f t="shared" si="120"/>
        <v>3.6343288974223483E-27</v>
      </c>
      <c r="Z240" s="4">
        <f t="shared" si="120"/>
        <v>1.5601645940612794E-29</v>
      </c>
      <c r="AA240" s="4">
        <f t="shared" si="120"/>
        <v>6.2789618804138486E-32</v>
      </c>
      <c r="AB240" s="4">
        <f t="shared" si="117"/>
        <v>2.3783529115914718E-34</v>
      </c>
      <c r="AC240" s="4">
        <f t="shared" si="117"/>
        <v>8.5082673284515579E-37</v>
      </c>
      <c r="AD240" s="4">
        <f t="shared" si="117"/>
        <v>2.8835323076067034E-39</v>
      </c>
      <c r="AE240" s="4">
        <f t="shared" si="117"/>
        <v>9.2839348313297677E-42</v>
      </c>
      <c r="AF240" s="6"/>
      <c r="AG240" s="4">
        <f t="shared" si="118"/>
        <v>0.93297554470293154</v>
      </c>
      <c r="AH240" s="4">
        <f t="shared" si="121"/>
        <v>0.96571291474692955</v>
      </c>
      <c r="AI240" s="4">
        <f t="shared" si="121"/>
        <v>3.3498786927789841E-2</v>
      </c>
      <c r="AJ240" s="4">
        <f t="shared" si="121"/>
        <v>7.7467372631216907E-4</v>
      </c>
      <c r="AK240" s="4">
        <f t="shared" si="121"/>
        <v>1.3435993984616881E-5</v>
      </c>
      <c r="AL240" s="4">
        <f t="shared" si="121"/>
        <v>1.8642782205997162E-7</v>
      </c>
      <c r="AM240" s="4">
        <f t="shared" si="121"/>
        <v>2.1556108923283639E-9</v>
      </c>
      <c r="AN240" s="4">
        <f t="shared" si="121"/>
        <v>2.1364030412288163E-11</v>
      </c>
      <c r="AO240" s="4">
        <f t="shared" si="121"/>
        <v>1.8526953987551044E-13</v>
      </c>
      <c r="AP240" s="4">
        <f t="shared" si="121"/>
        <v>1.4281449882365222E-15</v>
      </c>
      <c r="AQ240" s="4">
        <f t="shared" si="121"/>
        <v>9.9079327714291939E-18</v>
      </c>
      <c r="AR240" s="4">
        <f t="shared" si="121"/>
        <v>6.2488641200725642E-20</v>
      </c>
      <c r="AS240" s="4">
        <f t="shared" si="121"/>
        <v>3.6126884830366463E-22</v>
      </c>
      <c r="AT240" s="4">
        <f t="shared" si="121"/>
        <v>1.9279590536836512E-24</v>
      </c>
      <c r="AU240" s="4">
        <f t="shared" si="121"/>
        <v>9.5538931180148451E-27</v>
      </c>
      <c r="AV240" s="4">
        <f t="shared" si="121"/>
        <v>4.4187526506665448E-29</v>
      </c>
      <c r="AW240" s="4">
        <f t="shared" si="121"/>
        <v>1.9159767980573049E-31</v>
      </c>
      <c r="AX240" s="4">
        <f t="shared" si="119"/>
        <v>7.8190110173458167E-34</v>
      </c>
      <c r="AY240" s="4">
        <f t="shared" si="119"/>
        <v>3.0136289909274746E-36</v>
      </c>
      <c r="AZ240" s="4">
        <f t="shared" si="119"/>
        <v>1.1003899456611327E-38</v>
      </c>
      <c r="BA240" s="4">
        <f t="shared" si="119"/>
        <v>3.8170426410244804E-41</v>
      </c>
    </row>
    <row r="241" spans="1:53">
      <c r="A241" s="1">
        <f t="shared" si="115"/>
        <v>42200</v>
      </c>
      <c r="B241">
        <f t="shared" si="107"/>
        <v>4</v>
      </c>
      <c r="C241">
        <f t="shared" si="102"/>
        <v>5.7069967380518741E-9</v>
      </c>
      <c r="D241" s="3">
        <f t="shared" si="114"/>
        <v>10621641</v>
      </c>
      <c r="E241" s="2">
        <v>21243282</v>
      </c>
      <c r="F241">
        <v>60</v>
      </c>
      <c r="G241" s="3">
        <f t="shared" si="103"/>
        <v>10229240</v>
      </c>
      <c r="H241" s="3">
        <f t="shared" si="104"/>
        <v>12623456.800000001</v>
      </c>
      <c r="I241" s="7">
        <f t="shared" si="105"/>
        <v>-1.6625612182744247</v>
      </c>
      <c r="J241" s="7">
        <f t="shared" si="106"/>
        <v>-1.6637222243011942</v>
      </c>
      <c r="K241" s="4">
        <f t="shared" si="116"/>
        <v>0.9432930892651874</v>
      </c>
      <c r="L241" s="4">
        <f t="shared" si="120"/>
        <v>0.97109486847167426</v>
      </c>
      <c r="M241" s="4">
        <f t="shared" si="120"/>
        <v>2.8345401704260819E-2</v>
      </c>
      <c r="N241" s="4">
        <f t="shared" si="120"/>
        <v>5.5158477667227037E-4</v>
      </c>
      <c r="O241" s="4">
        <f t="shared" si="120"/>
        <v>8.0501347084835621E-6</v>
      </c>
      <c r="P241" s="4">
        <f t="shared" si="120"/>
        <v>9.3990501885074773E-8</v>
      </c>
      <c r="Q241" s="4">
        <f t="shared" si="120"/>
        <v>9.1449956024486459E-10</v>
      </c>
      <c r="R241" s="4">
        <f t="shared" si="120"/>
        <v>7.6266918813973902E-12</v>
      </c>
      <c r="S241" s="4">
        <f t="shared" si="120"/>
        <v>5.5654067709902619E-14</v>
      </c>
      <c r="T241" s="4">
        <f t="shared" si="120"/>
        <v>3.6099821789977728E-16</v>
      </c>
      <c r="U241" s="4">
        <f t="shared" si="120"/>
        <v>2.1074421934359978E-18</v>
      </c>
      <c r="V241" s="4">
        <f t="shared" si="120"/>
        <v>1.1184422285150869E-20</v>
      </c>
      <c r="W241" s="4">
        <f t="shared" si="120"/>
        <v>5.4410515194963008E-23</v>
      </c>
      <c r="X241" s="4">
        <f t="shared" si="120"/>
        <v>2.4433741300473893E-25</v>
      </c>
      <c r="Y241" s="4">
        <f t="shared" si="120"/>
        <v>1.0188549945161787E-27</v>
      </c>
      <c r="Z241" s="4">
        <f t="shared" si="120"/>
        <v>3.9652586419914971E-30</v>
      </c>
      <c r="AA241" s="4">
        <f t="shared" si="120"/>
        <v>1.4467779988402288E-32</v>
      </c>
      <c r="AB241" s="4">
        <f t="shared" si="117"/>
        <v>4.9682482719184212E-35</v>
      </c>
      <c r="AC241" s="4">
        <f t="shared" si="117"/>
        <v>1.6113172568013923E-37</v>
      </c>
      <c r="AD241" s="4">
        <f t="shared" si="117"/>
        <v>4.9508262862666355E-40</v>
      </c>
      <c r="AE241" s="4">
        <f t="shared" si="117"/>
        <v>1.4450999327615731E-42</v>
      </c>
      <c r="AF241" s="6"/>
      <c r="AG241" s="4">
        <f t="shared" si="118"/>
        <v>0.93049179347219468</v>
      </c>
      <c r="AH241" s="4">
        <f t="shared" si="121"/>
        <v>0.96441145855050237</v>
      </c>
      <c r="AI241" s="4">
        <f t="shared" si="121"/>
        <v>3.4739073306928867E-2</v>
      </c>
      <c r="AJ241" s="4">
        <f t="shared" si="121"/>
        <v>8.3422423622514356E-4</v>
      </c>
      <c r="AK241" s="4">
        <f t="shared" si="121"/>
        <v>1.5024796754653809E-5</v>
      </c>
      <c r="AL241" s="4">
        <f t="shared" si="121"/>
        <v>2.1648328095304617E-7</v>
      </c>
      <c r="AM241" s="4">
        <f t="shared" si="121"/>
        <v>2.5993145412069166E-9</v>
      </c>
      <c r="AN241" s="4">
        <f t="shared" si="121"/>
        <v>2.6751398283466072E-11</v>
      </c>
      <c r="AO241" s="4">
        <f t="shared" si="121"/>
        <v>2.4090297146573403E-13</v>
      </c>
      <c r="AP241" s="4">
        <f t="shared" si="121"/>
        <v>1.9283473691517205E-15</v>
      </c>
      <c r="AQ241" s="4">
        <f t="shared" si="121"/>
        <v>1.3892194575373137E-17</v>
      </c>
      <c r="AR241" s="4">
        <f t="shared" si="121"/>
        <v>9.0983727554354583E-20</v>
      </c>
      <c r="AS241" s="4">
        <f t="shared" si="121"/>
        <v>5.4622050394951431E-22</v>
      </c>
      <c r="AT241" s="4">
        <f t="shared" si="121"/>
        <v>3.0269840382321585E-24</v>
      </c>
      <c r="AU241" s="4">
        <f t="shared" si="121"/>
        <v>1.5576416285448218E-26</v>
      </c>
      <c r="AV241" s="4">
        <f t="shared" si="121"/>
        <v>7.4810352663051159E-29</v>
      </c>
      <c r="AW241" s="4">
        <f t="shared" si="121"/>
        <v>3.3684266969251944E-31</v>
      </c>
      <c r="AX241" s="4">
        <f t="shared" si="119"/>
        <v>1.4274586160975852E-33</v>
      </c>
      <c r="AY241" s="4">
        <f t="shared" si="119"/>
        <v>5.7131593015652286E-36</v>
      </c>
      <c r="AZ241" s="4">
        <f t="shared" si="119"/>
        <v>2.1662471830532614E-38</v>
      </c>
      <c r="BA241" s="4">
        <f t="shared" si="119"/>
        <v>7.8030296841332048E-41</v>
      </c>
    </row>
    <row r="242" spans="1:53">
      <c r="A242" s="1">
        <f t="shared" si="115"/>
        <v>42203</v>
      </c>
      <c r="B242">
        <f t="shared" si="107"/>
        <v>3</v>
      </c>
      <c r="C242">
        <f t="shared" si="102"/>
        <v>5.7069967380518741E-9</v>
      </c>
      <c r="D242" s="3">
        <f t="shared" si="114"/>
        <v>12032160</v>
      </c>
      <c r="E242" s="2">
        <v>24064320</v>
      </c>
      <c r="F242">
        <v>70</v>
      </c>
      <c r="G242" s="3">
        <f t="shared" si="103"/>
        <v>9405150</v>
      </c>
      <c r="H242" s="3">
        <f t="shared" si="104"/>
        <v>13121853.699999999</v>
      </c>
      <c r="I242" s="7">
        <f t="shared" si="105"/>
        <v>-1.605854698420029</v>
      </c>
      <c r="J242" s="7">
        <f t="shared" si="106"/>
        <v>-1.6079576184152089</v>
      </c>
      <c r="K242" s="4">
        <f t="shared" ref="K242:Z273" si="122">_xlfn.BINOM.DIST(K$4,$G242,$C242,FALSE)</f>
        <v>0.94773991984302752</v>
      </c>
      <c r="L242" s="4">
        <f t="shared" si="120"/>
        <v>0.97340249622628994</v>
      </c>
      <c r="M242" s="4">
        <f t="shared" si="120"/>
        <v>2.6123764916670504E-2</v>
      </c>
      <c r="N242" s="4">
        <f t="shared" si="120"/>
        <v>4.673989937398441E-4</v>
      </c>
      <c r="O242" s="4">
        <f t="shared" si="120"/>
        <v>6.2719270217550127E-6</v>
      </c>
      <c r="P242" s="4">
        <f t="shared" si="120"/>
        <v>6.7329309494596596E-8</v>
      </c>
      <c r="Q242" s="4">
        <f t="shared" si="120"/>
        <v>6.0231826402791355E-10</v>
      </c>
      <c r="R242" s="4">
        <f t="shared" si="120"/>
        <v>4.6185012822782242E-12</v>
      </c>
      <c r="S242" s="4">
        <f t="shared" si="120"/>
        <v>3.0987326738724286E-14</v>
      </c>
      <c r="T242" s="4">
        <f t="shared" si="120"/>
        <v>1.8480536965574552E-16</v>
      </c>
      <c r="U242" s="4">
        <f t="shared" si="120"/>
        <v>9.9194484181309929E-19</v>
      </c>
      <c r="V242" s="4">
        <f t="shared" si="120"/>
        <v>4.8402492869990806E-21</v>
      </c>
      <c r="W242" s="4">
        <f t="shared" si="120"/>
        <v>2.1650071195106798E-23</v>
      </c>
      <c r="X242" s="4">
        <f t="shared" si="120"/>
        <v>8.9389966722139955E-26</v>
      </c>
      <c r="Y242" s="4">
        <f t="shared" si="120"/>
        <v>3.4271529962959134E-28</v>
      </c>
      <c r="Z242" s="4">
        <f t="shared" si="120"/>
        <v>1.2263514261270533E-30</v>
      </c>
      <c r="AA242" s="4">
        <f t="shared" ref="AA242:AE293" si="123">_xlfn.BINOM.DIST(AA$4,$G242,$C242,FALSE)/(1-$K242)</f>
        <v>4.1140315538964552E-33</v>
      </c>
      <c r="AB242" s="4">
        <f t="shared" si="123"/>
        <v>1.2989466413310666E-35</v>
      </c>
      <c r="AC242" s="4">
        <f t="shared" si="123"/>
        <v>3.8733913145631649E-38</v>
      </c>
      <c r="AD242" s="4">
        <f t="shared" si="123"/>
        <v>1.094234227774364E-40</v>
      </c>
      <c r="AE242" s="4">
        <f t="shared" si="123"/>
        <v>2.9366539671630704E-43</v>
      </c>
      <c r="AF242" s="6"/>
      <c r="AG242" s="4">
        <f t="shared" ref="AG242:AV273" si="124">_xlfn.BINOM.DIST(AG$4,$H242,$C242,FALSE)</f>
        <v>0.92784890950772603</v>
      </c>
      <c r="AH242" s="4">
        <f t="shared" si="121"/>
        <v>0.96302410356523294</v>
      </c>
      <c r="AI242" s="4">
        <f t="shared" si="121"/>
        <v>3.6058688219215096E-2</v>
      </c>
      <c r="AJ242" s="4">
        <f t="shared" si="121"/>
        <v>9.0010131777465148E-4</v>
      </c>
      <c r="AK242" s="4">
        <f t="shared" si="121"/>
        <v>1.6851326834005591E-5</v>
      </c>
      <c r="AL242" s="4">
        <f t="shared" si="121"/>
        <v>2.5238687140487474E-7</v>
      </c>
      <c r="AM242" s="4">
        <f t="shared" si="121"/>
        <v>3.1500550189399551E-9</v>
      </c>
      <c r="AN242" s="4">
        <f t="shared" si="121"/>
        <v>3.3699440899396211E-11</v>
      </c>
      <c r="AO242" s="4">
        <f t="shared" si="121"/>
        <v>3.1545344307079884E-13</v>
      </c>
      <c r="AP242" s="4">
        <f t="shared" si="121"/>
        <v>2.6247944115074684E-15</v>
      </c>
      <c r="AQ242" s="4">
        <f t="shared" si="121"/>
        <v>1.9656119773216459E-17</v>
      </c>
      <c r="AR242" s="4">
        <f t="shared" si="121"/>
        <v>1.3381585357379887E-19</v>
      </c>
      <c r="AS242" s="4">
        <f t="shared" si="121"/>
        <v>8.3508129022921436E-22</v>
      </c>
      <c r="AT242" s="4">
        <f t="shared" si="121"/>
        <v>4.8104731955022479E-24</v>
      </c>
      <c r="AU242" s="4">
        <f t="shared" si="121"/>
        <v>2.5731323690487481E-26</v>
      </c>
      <c r="AV242" s="4">
        <f t="shared" si="121"/>
        <v>1.284615626637445E-28</v>
      </c>
      <c r="AW242" s="4">
        <f t="shared" ref="AW242:BA293" si="125">_xlfn.BINOM.DIST(AW$4,$H242,$C242,FALSE)/(1-$AG242)</f>
        <v>6.0125059135918134E-31</v>
      </c>
      <c r="AX242" s="4">
        <f t="shared" si="125"/>
        <v>2.6485541745055053E-33</v>
      </c>
      <c r="AY242" s="4">
        <f t="shared" si="125"/>
        <v>1.1018908780917018E-35</v>
      </c>
      <c r="AZ242" s="4">
        <f t="shared" si="125"/>
        <v>4.3429735670446412E-38</v>
      </c>
      <c r="BA242" s="4">
        <f t="shared" si="125"/>
        <v>1.6261453311366383E-40</v>
      </c>
    </row>
    <row r="243" spans="1:53">
      <c r="A243" s="1">
        <f t="shared" si="115"/>
        <v>42207</v>
      </c>
      <c r="B243">
        <f t="shared" si="107"/>
        <v>4</v>
      </c>
      <c r="C243">
        <f t="shared" si="102"/>
        <v>5.7069967380518741E-9</v>
      </c>
      <c r="D243" s="3">
        <f t="shared" si="114"/>
        <v>11233613</v>
      </c>
      <c r="E243" s="2">
        <v>22467226</v>
      </c>
      <c r="F243">
        <v>80</v>
      </c>
      <c r="G243" s="3">
        <f t="shared" si="103"/>
        <v>8810880</v>
      </c>
      <c r="H243" s="3">
        <f t="shared" si="104"/>
        <v>13659843.199999999</v>
      </c>
      <c r="I243" s="7">
        <f t="shared" si="105"/>
        <v>-1.549163400574215</v>
      </c>
      <c r="J243" s="7">
        <f t="shared" si="106"/>
        <v>-1.5522989483237362</v>
      </c>
      <c r="K243" s="4">
        <f t="shared" si="122"/>
        <v>0.95095963363979907</v>
      </c>
      <c r="L243" s="4">
        <f t="shared" ref="L243:AA274" si="126">_xlfn.BINOM.DIST(L$4,$G243,$C243,FALSE)/(1-$K243)</f>
        <v>0.97506886602401566</v>
      </c>
      <c r="M243" s="4">
        <f t="shared" si="126"/>
        <v>2.4515014692477174E-2</v>
      </c>
      <c r="N243" s="4">
        <f t="shared" si="126"/>
        <v>4.1090149157938937E-4</v>
      </c>
      <c r="O243" s="4">
        <f t="shared" si="126"/>
        <v>5.1654063459922722E-6</v>
      </c>
      <c r="P243" s="4">
        <f t="shared" si="126"/>
        <v>5.1947087538523226E-8</v>
      </c>
      <c r="Q243" s="4">
        <f t="shared" si="126"/>
        <v>4.3534806633355604E-10</v>
      </c>
      <c r="R243" s="4">
        <f t="shared" si="126"/>
        <v>3.1272686936485461E-12</v>
      </c>
      <c r="S243" s="4">
        <f t="shared" si="126"/>
        <v>1.9656300297448595E-14</v>
      </c>
      <c r="T243" s="4">
        <f t="shared" si="126"/>
        <v>1.0982109960445597E-16</v>
      </c>
      <c r="U243" s="4">
        <f t="shared" si="126"/>
        <v>5.5222015996324288E-19</v>
      </c>
      <c r="V243" s="4">
        <f t="shared" si="126"/>
        <v>2.5243292091148791E-21</v>
      </c>
      <c r="W243" s="4">
        <f t="shared" si="126"/>
        <v>1.0577696880457382E-23</v>
      </c>
      <c r="X243" s="4">
        <f t="shared" si="126"/>
        <v>4.0914202178606053E-26</v>
      </c>
      <c r="Y243" s="4">
        <f t="shared" si="126"/>
        <v>1.4695092483558468E-28</v>
      </c>
      <c r="Z243" s="4">
        <f t="shared" si="126"/>
        <v>4.9261460964593548E-31</v>
      </c>
      <c r="AA243" s="4">
        <f t="shared" si="126"/>
        <v>1.5481515748758916E-33</v>
      </c>
      <c r="AB243" s="4">
        <f t="shared" si="123"/>
        <v>4.5792112819268488E-36</v>
      </c>
      <c r="AC243" s="4">
        <f t="shared" si="123"/>
        <v>1.2792170881689907E-38</v>
      </c>
      <c r="AD243" s="4">
        <f t="shared" si="123"/>
        <v>3.3854521294793069E-41</v>
      </c>
      <c r="AE243" s="4">
        <f t="shared" si="123"/>
        <v>8.5116284639053476E-44</v>
      </c>
      <c r="AF243" s="6"/>
      <c r="AG243" s="4">
        <f t="shared" si="124"/>
        <v>0.92500449717959687</v>
      </c>
      <c r="AH243" s="4">
        <f t="shared" ref="AH243:AW274" si="127">_xlfn.BINOM.DIST(AH$4,$H243,$C243,FALSE)/(1-$AG243)</f>
        <v>0.96152804861462116</v>
      </c>
      <c r="AI243" s="4">
        <f t="shared" si="127"/>
        <v>3.7478764400968687E-2</v>
      </c>
      <c r="AJ243" s="4">
        <f t="shared" si="127"/>
        <v>9.739065370763957E-4</v>
      </c>
      <c r="AK243" s="4">
        <f t="shared" si="127"/>
        <v>1.8980625869411213E-5</v>
      </c>
      <c r="AL243" s="4">
        <f t="shared" si="127"/>
        <v>2.9593322833797624E-7</v>
      </c>
      <c r="AM243" s="4">
        <f t="shared" si="127"/>
        <v>3.8449939175625056E-9</v>
      </c>
      <c r="AN243" s="4">
        <f t="shared" si="127"/>
        <v>4.2820404049041149E-11</v>
      </c>
      <c r="AO243" s="4">
        <f t="shared" si="127"/>
        <v>4.1726685256288589E-13</v>
      </c>
      <c r="AP243" s="4">
        <f t="shared" si="127"/>
        <v>3.6143021558307447E-15</v>
      </c>
      <c r="AQ243" s="4">
        <f t="shared" si="127"/>
        <v>2.8175881054002743E-17</v>
      </c>
      <c r="AR243" s="4">
        <f t="shared" si="127"/>
        <v>1.9968150289984033E-19</v>
      </c>
      <c r="AS243" s="4">
        <f t="shared" si="127"/>
        <v>1.2972078721465695E-21</v>
      </c>
      <c r="AT243" s="4">
        <f t="shared" si="127"/>
        <v>7.7789176922652142E-24</v>
      </c>
      <c r="AU243" s="4">
        <f t="shared" si="127"/>
        <v>4.3315572806229623E-26</v>
      </c>
      <c r="AV243" s="4">
        <f t="shared" si="127"/>
        <v>2.2511565217357256E-28</v>
      </c>
      <c r="AW243" s="4">
        <f t="shared" si="127"/>
        <v>1.0968280977064814E-30</v>
      </c>
      <c r="AX243" s="4">
        <f t="shared" si="125"/>
        <v>5.0297045148103369E-33</v>
      </c>
      <c r="AY243" s="4">
        <f t="shared" si="125"/>
        <v>2.1783254267593029E-35</v>
      </c>
      <c r="AZ243" s="4">
        <f t="shared" si="125"/>
        <v>8.9376207481930014E-38</v>
      </c>
      <c r="BA243" s="4">
        <f t="shared" si="125"/>
        <v>3.4837313524826993E-40</v>
      </c>
    </row>
    <row r="244" spans="1:53">
      <c r="A244" s="1">
        <f t="shared" si="115"/>
        <v>42210</v>
      </c>
      <c r="B244">
        <f t="shared" si="107"/>
        <v>3</v>
      </c>
      <c r="C244">
        <f t="shared" si="102"/>
        <v>5.7069967380518741E-9</v>
      </c>
      <c r="D244" s="3">
        <f t="shared" si="114"/>
        <v>13179129</v>
      </c>
      <c r="E244" s="2">
        <v>26358258</v>
      </c>
      <c r="F244">
        <v>90</v>
      </c>
      <c r="G244" s="3">
        <f t="shared" si="103"/>
        <v>8446430</v>
      </c>
      <c r="H244" s="3">
        <f t="shared" si="104"/>
        <v>14245720.300000001</v>
      </c>
      <c r="I244" s="7">
        <f t="shared" si="105"/>
        <v>-1.4925432372656657</v>
      </c>
      <c r="J244" s="7">
        <f t="shared" si="106"/>
        <v>-1.4967617486644227</v>
      </c>
      <c r="K244" s="4">
        <f t="shared" si="122"/>
        <v>0.9529396071894537</v>
      </c>
      <c r="L244" s="4">
        <f t="shared" si="126"/>
        <v>0.97609175443726415</v>
      </c>
      <c r="M244" s="4">
        <f t="shared" si="126"/>
        <v>2.3525638050484972E-2</v>
      </c>
      <c r="N244" s="4">
        <f t="shared" si="126"/>
        <v>3.7800789228474536E-4</v>
      </c>
      <c r="O244" s="4">
        <f t="shared" si="126"/>
        <v>4.5553477467554996E-6</v>
      </c>
      <c r="P244" s="4">
        <f t="shared" si="126"/>
        <v>4.3916946837581163E-8</v>
      </c>
      <c r="Q244" s="4">
        <f t="shared" si="126"/>
        <v>3.5282670288705151E-10</v>
      </c>
      <c r="R244" s="4">
        <f t="shared" si="126"/>
        <v>2.4296510929820903E-12</v>
      </c>
      <c r="S244" s="4">
        <f t="shared" si="126"/>
        <v>1.4639774216696886E-14</v>
      </c>
      <c r="T244" s="4">
        <f t="shared" si="126"/>
        <v>7.8410147717832808E-17</v>
      </c>
      <c r="U244" s="4">
        <f t="shared" si="126"/>
        <v>3.7796590313517965E-19</v>
      </c>
      <c r="V244" s="4">
        <f t="shared" si="126"/>
        <v>1.6563047139976793E-21</v>
      </c>
      <c r="W244" s="4">
        <f t="shared" si="126"/>
        <v>6.6533326901260335E-24</v>
      </c>
      <c r="X244" s="4">
        <f t="shared" si="126"/>
        <v>2.4670393968245666E-26</v>
      </c>
      <c r="Y244" s="4">
        <f t="shared" si="126"/>
        <v>8.4943117262587023E-29</v>
      </c>
      <c r="Z244" s="4">
        <f t="shared" si="126"/>
        <v>2.7297132629107735E-31</v>
      </c>
      <c r="AA244" s="4">
        <f t="shared" si="126"/>
        <v>8.2238861601428706E-34</v>
      </c>
      <c r="AB244" s="4">
        <f t="shared" si="123"/>
        <v>2.3318905360915677E-36</v>
      </c>
      <c r="AC244" s="4">
        <f t="shared" si="123"/>
        <v>6.2447577354288273E-39</v>
      </c>
      <c r="AD244" s="4">
        <f t="shared" si="123"/>
        <v>1.584316269895821E-41</v>
      </c>
      <c r="AE244" s="4">
        <f t="shared" si="123"/>
        <v>3.8184905798019763E-44</v>
      </c>
      <c r="AF244" s="6"/>
      <c r="AG244" s="4">
        <f t="shared" si="124"/>
        <v>0.92191681872027198</v>
      </c>
      <c r="AH244" s="4">
        <f t="shared" si="127"/>
        <v>0.95990061443265839</v>
      </c>
      <c r="AI244" s="4">
        <f t="shared" si="127"/>
        <v>3.90200906806831E-2</v>
      </c>
      <c r="AJ244" s="4">
        <f t="shared" si="127"/>
        <v>1.0574479253074791E-3</v>
      </c>
      <c r="AK244" s="4">
        <f t="shared" si="127"/>
        <v>2.1492698057666873E-5</v>
      </c>
      <c r="AL244" s="4">
        <f t="shared" si="127"/>
        <v>3.4947236743589441E-7</v>
      </c>
      <c r="AM244" s="4">
        <f t="shared" si="127"/>
        <v>4.7353651109937602E-9</v>
      </c>
      <c r="AN244" s="4">
        <f t="shared" si="127"/>
        <v>5.4998048281944216E-11</v>
      </c>
      <c r="AO244" s="4">
        <f t="shared" si="127"/>
        <v>5.589193024498204E-13</v>
      </c>
      <c r="AP244" s="4">
        <f t="shared" si="127"/>
        <v>5.0489187967104889E-15</v>
      </c>
      <c r="AQ244" s="4">
        <f t="shared" si="127"/>
        <v>4.1047824262214233E-17</v>
      </c>
      <c r="AR244" s="4">
        <f t="shared" si="127"/>
        <v>3.0338156205993166E-19</v>
      </c>
      <c r="AS244" s="4">
        <f t="shared" si="127"/>
        <v>2.0554155250705453E-21</v>
      </c>
      <c r="AT244" s="4">
        <f t="shared" si="127"/>
        <v>1.2854285607927957E-23</v>
      </c>
      <c r="AU244" s="4">
        <f t="shared" si="127"/>
        <v>7.4646860014029999E-26</v>
      </c>
      <c r="AV244" s="4">
        <f t="shared" si="127"/>
        <v>4.0458696729748963E-28</v>
      </c>
      <c r="AW244" s="4">
        <f t="shared" si="127"/>
        <v>2.0558123935030402E-30</v>
      </c>
      <c r="AX244" s="4">
        <f t="shared" si="125"/>
        <v>9.831643027043288E-33</v>
      </c>
      <c r="AY244" s="4">
        <f t="shared" si="125"/>
        <v>4.4406353210311924E-35</v>
      </c>
      <c r="AZ244" s="4">
        <f t="shared" si="125"/>
        <v>1.9001285793907288E-37</v>
      </c>
      <c r="BA244" s="4">
        <f t="shared" si="125"/>
        <v>7.7240387885266559E-40</v>
      </c>
    </row>
    <row r="245" spans="1:53">
      <c r="A245" s="1">
        <f t="shared" si="115"/>
        <v>42214</v>
      </c>
      <c r="B245">
        <f t="shared" si="107"/>
        <v>4</v>
      </c>
      <c r="C245">
        <f t="shared" si="102"/>
        <v>5.7069967380518741E-9</v>
      </c>
      <c r="D245" s="3">
        <f t="shared" si="114"/>
        <v>14035061</v>
      </c>
      <c r="E245" s="2">
        <v>28070122</v>
      </c>
      <c r="F245">
        <v>100</v>
      </c>
      <c r="G245" s="3">
        <f t="shared" si="103"/>
        <v>8311800</v>
      </c>
      <c r="H245" s="3">
        <f t="shared" si="104"/>
        <v>14887780</v>
      </c>
      <c r="I245" s="7">
        <f t="shared" si="105"/>
        <v>-1.4360501235116545</v>
      </c>
      <c r="J245" s="7">
        <f t="shared" si="106"/>
        <v>-1.4413642036441194</v>
      </c>
      <c r="K245" s="4">
        <f t="shared" si="122"/>
        <v>0.95367206346008881</v>
      </c>
      <c r="L245" s="4">
        <f t="shared" si="126"/>
        <v>0.97646979783133403</v>
      </c>
      <c r="M245" s="4">
        <f t="shared" si="126"/>
        <v>2.3159622631300794E-2</v>
      </c>
      <c r="N245" s="4">
        <f t="shared" si="126"/>
        <v>3.6619535465719731E-4</v>
      </c>
      <c r="O245" s="4">
        <f t="shared" si="126"/>
        <v>4.3426556568012136E-6</v>
      </c>
      <c r="P245" s="4">
        <f t="shared" si="126"/>
        <v>4.1199115488068031E-8</v>
      </c>
      <c r="Q245" s="4">
        <f t="shared" si="126"/>
        <v>3.2571599940407836E-10</v>
      </c>
      <c r="R245" s="4">
        <f t="shared" si="126"/>
        <v>2.2072089568030618E-12</v>
      </c>
      <c r="S245" s="4">
        <f t="shared" si="126"/>
        <v>1.3087473294388864E-14</v>
      </c>
      <c r="T245" s="4">
        <f t="shared" si="126"/>
        <v>6.8978793268934633E-17</v>
      </c>
      <c r="U245" s="4">
        <f t="shared" si="126"/>
        <v>3.27203419424499E-19</v>
      </c>
      <c r="V245" s="4">
        <f t="shared" si="126"/>
        <v>1.4110010513062809E-21</v>
      </c>
      <c r="W245" s="4">
        <f t="shared" si="126"/>
        <v>5.5776110771167369E-24</v>
      </c>
      <c r="X245" s="4">
        <f t="shared" si="126"/>
        <v>2.0351993723296698E-26</v>
      </c>
      <c r="Y245" s="4">
        <f t="shared" si="126"/>
        <v>6.8957412416854367E-29</v>
      </c>
      <c r="Z245" s="4">
        <f t="shared" si="126"/>
        <v>2.1806786786911924E-31</v>
      </c>
      <c r="AA245" s="4">
        <f t="shared" si="126"/>
        <v>6.4650758175966142E-34</v>
      </c>
      <c r="AB245" s="4">
        <f t="shared" si="123"/>
        <v>1.8039586410374832E-36</v>
      </c>
      <c r="AC245" s="4">
        <f t="shared" si="123"/>
        <v>4.7539640627655442E-39</v>
      </c>
      <c r="AD245" s="4">
        <f t="shared" si="123"/>
        <v>1.1868724918983858E-41</v>
      </c>
      <c r="AE245" s="4">
        <f t="shared" si="123"/>
        <v>2.8149830704462204E-44</v>
      </c>
      <c r="AF245" s="6"/>
      <c r="AG245" s="4">
        <f t="shared" si="124"/>
        <v>0.9185448810158644</v>
      </c>
      <c r="AH245" s="4">
        <f t="shared" si="127"/>
        <v>0.9581192549905132</v>
      </c>
      <c r="AI245" s="4">
        <f t="shared" si="127"/>
        <v>4.0703064917914117E-2</v>
      </c>
      <c r="AJ245" s="4">
        <f t="shared" si="127"/>
        <v>1.1527718662025989E-3</v>
      </c>
      <c r="AK245" s="4">
        <f t="shared" si="127"/>
        <v>2.4486169940670035E-5</v>
      </c>
      <c r="AL245" s="4">
        <f t="shared" si="127"/>
        <v>4.1609098602702818E-7</v>
      </c>
      <c r="AM245" s="4">
        <f t="shared" si="127"/>
        <v>5.8921593101780309E-9</v>
      </c>
      <c r="AN245" s="4">
        <f t="shared" si="127"/>
        <v>7.1517748700788741E-11</v>
      </c>
      <c r="AO245" s="4">
        <f t="shared" si="127"/>
        <v>7.5955847349255257E-13</v>
      </c>
      <c r="AP245" s="4">
        <f t="shared" si="127"/>
        <v>7.1706089608134767E-15</v>
      </c>
      <c r="AQ245" s="4">
        <f t="shared" si="127"/>
        <v>6.0924692553176552E-17</v>
      </c>
      <c r="AR245" s="4">
        <f t="shared" si="127"/>
        <v>4.7058484707427416E-19</v>
      </c>
      <c r="AS245" s="4">
        <f t="shared" si="127"/>
        <v>3.3319152103339216E-21</v>
      </c>
      <c r="AT245" s="4">
        <f t="shared" si="127"/>
        <v>2.177648638157898E-23</v>
      </c>
      <c r="AU245" s="4">
        <f t="shared" si="127"/>
        <v>1.3215906651283967E-25</v>
      </c>
      <c r="AV245" s="4">
        <f t="shared" si="127"/>
        <v>7.4858800558989965E-28</v>
      </c>
      <c r="AW245" s="4">
        <f t="shared" si="127"/>
        <v>3.9752094241821122E-30</v>
      </c>
      <c r="AX245" s="4">
        <f t="shared" si="125"/>
        <v>1.9867727491573925E-32</v>
      </c>
      <c r="AY245" s="4">
        <f t="shared" si="125"/>
        <v>9.3780547272702466E-35</v>
      </c>
      <c r="AZ245" s="4">
        <f t="shared" si="125"/>
        <v>4.1936888611692357E-37</v>
      </c>
      <c r="BA245" s="4">
        <f t="shared" si="125"/>
        <v>1.781571372179571E-39</v>
      </c>
    </row>
    <row r="246" spans="1:53">
      <c r="A246" s="1">
        <f t="shared" si="115"/>
        <v>42217</v>
      </c>
      <c r="B246">
        <f t="shared" si="107"/>
        <v>3</v>
      </c>
      <c r="C246">
        <f t="shared" si="102"/>
        <v>5.7069967380518741E-9</v>
      </c>
      <c r="D246" s="3">
        <f t="shared" si="114"/>
        <v>15950761</v>
      </c>
      <c r="E246" s="2">
        <v>31901522</v>
      </c>
      <c r="F246">
        <v>110</v>
      </c>
      <c r="G246" s="3">
        <f t="shared" si="103"/>
        <v>8406989.9999999981</v>
      </c>
      <c r="H246" s="3">
        <f t="shared" si="104"/>
        <v>15594317.300000001</v>
      </c>
      <c r="I246" s="7">
        <f t="shared" si="105"/>
        <v>-1.3797399338044136</v>
      </c>
      <c r="J246" s="7">
        <f t="shared" si="106"/>
        <v>-1.3861271344874702</v>
      </c>
      <c r="K246" s="4">
        <f t="shared" si="122"/>
        <v>0.95315412818299483</v>
      </c>
      <c r="L246" s="4">
        <f t="shared" si="126"/>
        <v>0.97620249526737357</v>
      </c>
      <c r="M246" s="4">
        <f t="shared" si="126"/>
        <v>2.341844056804859E-2</v>
      </c>
      <c r="N246" s="4">
        <f t="shared" si="126"/>
        <v>3.7452836958435157E-4</v>
      </c>
      <c r="O246" s="4">
        <f t="shared" si="126"/>
        <v>4.4923406363504495E-6</v>
      </c>
      <c r="P246" s="4">
        <f t="shared" si="126"/>
        <v>4.3107275456615327E-8</v>
      </c>
      <c r="Q246" s="4">
        <f t="shared" si="126"/>
        <v>3.4470467377692563E-10</v>
      </c>
      <c r="R246" s="4">
        <f t="shared" si="126"/>
        <v>2.36263660298096E-12</v>
      </c>
      <c r="S246" s="4">
        <f t="shared" si="126"/>
        <v>1.4169505213054804E-14</v>
      </c>
      <c r="T246" s="4">
        <f t="shared" si="126"/>
        <v>7.5537023659659436E-17</v>
      </c>
      <c r="U246" s="4">
        <f t="shared" si="126"/>
        <v>3.6241612257992084E-19</v>
      </c>
      <c r="V246" s="4">
        <f t="shared" si="126"/>
        <v>1.5807471731800602E-21</v>
      </c>
      <c r="W246" s="4">
        <f t="shared" si="126"/>
        <v>6.3201692057613348E-24</v>
      </c>
      <c r="X246" s="4">
        <f t="shared" si="126"/>
        <v>2.3325600829291898E-26</v>
      </c>
      <c r="Y246" s="4">
        <f t="shared" si="126"/>
        <v>7.9937808523429848E-29</v>
      </c>
      <c r="Z246" s="4">
        <f t="shared" si="126"/>
        <v>2.556868316915393E-31</v>
      </c>
      <c r="AA246" s="4">
        <f t="shared" si="126"/>
        <v>7.6671808995573554E-34</v>
      </c>
      <c r="AB246" s="4">
        <f t="shared" si="123"/>
        <v>2.1638844607685009E-36</v>
      </c>
      <c r="AC246" s="4">
        <f t="shared" si="123"/>
        <v>5.7677813822332816E-39</v>
      </c>
      <c r="AD246" s="4">
        <f t="shared" si="123"/>
        <v>1.456472758151329E-41</v>
      </c>
      <c r="AE246" s="4">
        <f t="shared" si="123"/>
        <v>3.4939725991892107E-44</v>
      </c>
      <c r="AF246" s="6"/>
      <c r="AG246" s="4">
        <f t="shared" si="124"/>
        <v>0.9148485774701598</v>
      </c>
      <c r="AH246" s="4">
        <f t="shared" si="127"/>
        <v>0.95616159199219786</v>
      </c>
      <c r="AI246" s="4">
        <f t="shared" si="127"/>
        <v>4.2547618460800844E-2</v>
      </c>
      <c r="AJ246" s="4">
        <f t="shared" si="127"/>
        <v>1.2621992877632699E-3</v>
      </c>
      <c r="AK246" s="4">
        <f t="shared" si="127"/>
        <v>2.8082892724110472E-5</v>
      </c>
      <c r="AL246" s="4">
        <f t="shared" si="127"/>
        <v>4.9985692169331085E-7</v>
      </c>
      <c r="AM246" s="4">
        <f t="shared" si="127"/>
        <v>7.4142684360969358E-9</v>
      </c>
      <c r="AN246" s="4">
        <f t="shared" si="127"/>
        <v>9.4263613443378558E-11</v>
      </c>
      <c r="AO246" s="4">
        <f t="shared" si="127"/>
        <v>1.0486435425712687E-12</v>
      </c>
      <c r="AP246" s="4">
        <f t="shared" si="127"/>
        <v>1.0369531606953356E-14</v>
      </c>
      <c r="AQ246" s="4">
        <f t="shared" si="127"/>
        <v>9.2285373473810022E-17</v>
      </c>
      <c r="AR246" s="4">
        <f t="shared" si="127"/>
        <v>7.4664454339351111E-19</v>
      </c>
      <c r="AS246" s="4">
        <f t="shared" si="127"/>
        <v>5.537405506333769E-21</v>
      </c>
      <c r="AT246" s="4">
        <f t="shared" si="127"/>
        <v>3.7908502323363657E-23</v>
      </c>
      <c r="AU246" s="4">
        <f t="shared" si="127"/>
        <v>2.4098067368315337E-25</v>
      </c>
      <c r="AV246" s="4">
        <f t="shared" si="127"/>
        <v>1.4297646337547679E-27</v>
      </c>
      <c r="AW246" s="4">
        <f t="shared" si="127"/>
        <v>7.9527647342156747E-30</v>
      </c>
      <c r="AX246" s="4">
        <f t="shared" si="125"/>
        <v>4.1633483783524224E-32</v>
      </c>
      <c r="AY246" s="4">
        <f t="shared" si="125"/>
        <v>2.058466291521189E-34</v>
      </c>
      <c r="AZ246" s="4">
        <f t="shared" si="125"/>
        <v>9.6419226340356292E-37</v>
      </c>
      <c r="BA246" s="4">
        <f t="shared" si="125"/>
        <v>4.2904920608597724E-39</v>
      </c>
    </row>
    <row r="247" spans="1:53">
      <c r="A247" s="1">
        <f t="shared" si="115"/>
        <v>42221</v>
      </c>
      <c r="B247">
        <f t="shared" si="107"/>
        <v>4</v>
      </c>
      <c r="C247">
        <f t="shared" si="102"/>
        <v>5.7069967380518741E-9</v>
      </c>
      <c r="D247" s="3">
        <f t="shared" si="114"/>
        <v>10529100</v>
      </c>
      <c r="E247" s="2">
        <v>21058200</v>
      </c>
      <c r="F247">
        <v>40</v>
      </c>
      <c r="G247" s="3">
        <f t="shared" si="103"/>
        <v>12566880</v>
      </c>
      <c r="H247" s="3">
        <f t="shared" si="104"/>
        <v>11712260.800000001</v>
      </c>
      <c r="I247" s="7">
        <f t="shared" si="105"/>
        <v>-1.7757965406063383</v>
      </c>
      <c r="J247" s="7">
        <f t="shared" si="106"/>
        <v>-1.7755203903906029</v>
      </c>
      <c r="K247" s="4">
        <f t="shared" si="122"/>
        <v>0.93079227828450484</v>
      </c>
      <c r="L247" s="4">
        <f t="shared" si="126"/>
        <v>0.96456903061884769</v>
      </c>
      <c r="M247" s="4">
        <f t="shared" si="126"/>
        <v>3.4589029645943133E-2</v>
      </c>
      <c r="N247" s="4">
        <f t="shared" si="126"/>
        <v>8.2689839618676608E-4</v>
      </c>
      <c r="O247" s="4">
        <f t="shared" si="126"/>
        <v>1.4826107660554173E-5</v>
      </c>
      <c r="P247" s="4">
        <f t="shared" si="126"/>
        <v>2.1266308110840829E-7</v>
      </c>
      <c r="Q247" s="4">
        <f t="shared" si="126"/>
        <v>2.542001329859814E-9</v>
      </c>
      <c r="R247" s="4">
        <f t="shared" si="126"/>
        <v>2.6044295900778435E-11</v>
      </c>
      <c r="S247" s="4">
        <f t="shared" si="126"/>
        <v>2.3348419457766845E-13</v>
      </c>
      <c r="T247" s="4">
        <f t="shared" si="126"/>
        <v>1.860586201542059E-15</v>
      </c>
      <c r="U247" s="4">
        <f t="shared" si="126"/>
        <v>1.334395533601551E-17</v>
      </c>
      <c r="V247" s="4">
        <f t="shared" si="126"/>
        <v>8.7001480644261722E-20</v>
      </c>
      <c r="W247" s="4">
        <f t="shared" si="126"/>
        <v>5.1997218500251735E-22</v>
      </c>
      <c r="X247" s="4">
        <f t="shared" si="126"/>
        <v>2.868609552490623E-24</v>
      </c>
      <c r="Y247" s="4">
        <f t="shared" si="126"/>
        <v>1.469528625256681E-26</v>
      </c>
      <c r="Z247" s="4">
        <f t="shared" si="126"/>
        <v>7.0262144701770978E-29</v>
      </c>
      <c r="AA247" s="4">
        <f t="shared" si="126"/>
        <v>3.1494592681825164E-31</v>
      </c>
      <c r="AB247" s="4">
        <f t="shared" si="123"/>
        <v>1.3286837285927827E-33</v>
      </c>
      <c r="AC247" s="4">
        <f t="shared" si="123"/>
        <v>5.2939961217553917E-36</v>
      </c>
      <c r="AD247" s="4">
        <f t="shared" si="123"/>
        <v>1.9983174953705515E-38</v>
      </c>
      <c r="AE247" s="4">
        <f t="shared" si="123"/>
        <v>7.1658701339527806E-41</v>
      </c>
      <c r="AF247" s="6"/>
      <c r="AG247" s="4">
        <f t="shared" si="124"/>
        <v>0.9353431330421329</v>
      </c>
      <c r="AH247" s="4">
        <f t="shared" si="127"/>
        <v>0.96695137931917197</v>
      </c>
      <c r="AI247" s="4">
        <f t="shared" si="127"/>
        <v>3.2316397096560139E-2</v>
      </c>
      <c r="AJ247" s="4">
        <f t="shared" si="127"/>
        <v>7.2002891732479376E-4</v>
      </c>
      <c r="AK247" s="4">
        <f t="shared" si="127"/>
        <v>1.2032009539227621E-5</v>
      </c>
      <c r="AL247" s="4">
        <f t="shared" si="127"/>
        <v>1.6084825229458887E-7</v>
      </c>
      <c r="AM247" s="4">
        <f t="shared" si="127"/>
        <v>1.7918978242226629E-9</v>
      </c>
      <c r="AN247" s="4">
        <f t="shared" si="127"/>
        <v>1.7110524054283438E-11</v>
      </c>
      <c r="AO247" s="4">
        <f t="shared" si="127"/>
        <v>1.42962257055326E-13</v>
      </c>
      <c r="AP247" s="4">
        <f t="shared" si="127"/>
        <v>1.061761372772547E-15</v>
      </c>
      <c r="AQ247" s="4">
        <f t="shared" si="127"/>
        <v>7.0970018640686448E-18</v>
      </c>
      <c r="AR247" s="4">
        <f t="shared" si="127"/>
        <v>4.3125107914412942E-20</v>
      </c>
      <c r="AS247" s="4">
        <f t="shared" si="127"/>
        <v>2.4021320204503172E-22</v>
      </c>
      <c r="AT247" s="4">
        <f t="shared" si="127"/>
        <v>1.2350979664077719E-24</v>
      </c>
      <c r="AU247" s="4">
        <f t="shared" si="127"/>
        <v>5.8968654761980735E-27</v>
      </c>
      <c r="AV247" s="4">
        <f t="shared" si="127"/>
        <v>2.6277120568389184E-29</v>
      </c>
      <c r="AW247" s="4">
        <f t="shared" si="127"/>
        <v>1.0977553602393415E-31</v>
      </c>
      <c r="AX247" s="4">
        <f t="shared" si="125"/>
        <v>4.3162280546401674E-34</v>
      </c>
      <c r="AY247" s="4">
        <f t="shared" si="125"/>
        <v>1.602800906107085E-36</v>
      </c>
      <c r="AZ247" s="4">
        <f t="shared" si="125"/>
        <v>5.6386305808055328E-39</v>
      </c>
      <c r="BA247" s="4">
        <f t="shared" si="125"/>
        <v>1.8844788764150276E-41</v>
      </c>
    </row>
    <row r="248" spans="1:53">
      <c r="A248" s="1">
        <f t="shared" si="115"/>
        <v>42224</v>
      </c>
      <c r="B248">
        <f t="shared" si="107"/>
        <v>3</v>
      </c>
      <c r="C248">
        <f t="shared" si="102"/>
        <v>5.7069967380518741E-9</v>
      </c>
      <c r="D248" s="3">
        <f t="shared" si="114"/>
        <v>11844767</v>
      </c>
      <c r="E248" s="2">
        <v>23689534</v>
      </c>
      <c r="F248">
        <v>50</v>
      </c>
      <c r="G248" s="3">
        <f t="shared" si="103"/>
        <v>11283150</v>
      </c>
      <c r="H248" s="3">
        <f t="shared" si="104"/>
        <v>12156357.5</v>
      </c>
      <c r="I248" s="7">
        <f t="shared" si="105"/>
        <v>-1.7192270923995994</v>
      </c>
      <c r="J248" s="7">
        <f t="shared" si="106"/>
        <v>-1.7195798870161125</v>
      </c>
      <c r="K248" s="4">
        <f t="shared" si="122"/>
        <v>0.93763652935508079</v>
      </c>
      <c r="L248" s="4">
        <f t="shared" si="126"/>
        <v>0.96814906580690685</v>
      </c>
      <c r="M248" s="4">
        <f t="shared" si="126"/>
        <v>3.1170960523653646E-2</v>
      </c>
      <c r="N248" s="4">
        <f t="shared" si="126"/>
        <v>6.6906273573626033E-4</v>
      </c>
      <c r="O248" s="4">
        <f t="shared" si="126"/>
        <v>1.0770719697683907E-5</v>
      </c>
      <c r="P248" s="4">
        <f t="shared" si="126"/>
        <v>1.3871152742871197E-7</v>
      </c>
      <c r="Q248" s="4">
        <f t="shared" si="126"/>
        <v>1.4886722735642617E-9</v>
      </c>
      <c r="R248" s="4">
        <f t="shared" si="126"/>
        <v>1.369426782586175E-11</v>
      </c>
      <c r="S248" s="4">
        <f t="shared" si="126"/>
        <v>1.1022663499985657E-13</v>
      </c>
      <c r="T248" s="4">
        <f t="shared" si="126"/>
        <v>7.8864530220944652E-16</v>
      </c>
      <c r="U248" s="4">
        <f t="shared" si="126"/>
        <v>5.078311805647498E-18</v>
      </c>
      <c r="V248" s="4">
        <f t="shared" si="126"/>
        <v>2.9727903414631721E-20</v>
      </c>
      <c r="W248" s="4">
        <f t="shared" si="126"/>
        <v>1.5952200531392598E-22</v>
      </c>
      <c r="X248" s="4">
        <f t="shared" si="126"/>
        <v>7.9015951607521128E-25</v>
      </c>
      <c r="Y248" s="4">
        <f t="shared" si="126"/>
        <v>3.6343288974223483E-27</v>
      </c>
      <c r="Z248" s="4">
        <f t="shared" si="126"/>
        <v>1.5601645940612794E-29</v>
      </c>
      <c r="AA248" s="4">
        <f t="shared" si="126"/>
        <v>6.2789618804138486E-32</v>
      </c>
      <c r="AB248" s="4">
        <f t="shared" si="123"/>
        <v>2.3783529115914718E-34</v>
      </c>
      <c r="AC248" s="4">
        <f t="shared" si="123"/>
        <v>8.5082673284515579E-37</v>
      </c>
      <c r="AD248" s="4">
        <f t="shared" si="123"/>
        <v>2.8835323076067034E-39</v>
      </c>
      <c r="AE248" s="4">
        <f t="shared" si="123"/>
        <v>9.2839348313297677E-42</v>
      </c>
      <c r="AF248" s="6"/>
      <c r="AG248" s="4">
        <f t="shared" si="124"/>
        <v>0.93297554470293154</v>
      </c>
      <c r="AH248" s="4">
        <f t="shared" si="127"/>
        <v>0.96571291474692955</v>
      </c>
      <c r="AI248" s="4">
        <f t="shared" si="127"/>
        <v>3.3498786927789841E-2</v>
      </c>
      <c r="AJ248" s="4">
        <f t="shared" si="127"/>
        <v>7.7467372631216907E-4</v>
      </c>
      <c r="AK248" s="4">
        <f t="shared" si="127"/>
        <v>1.3435993984616881E-5</v>
      </c>
      <c r="AL248" s="4">
        <f t="shared" si="127"/>
        <v>1.8642782205997162E-7</v>
      </c>
      <c r="AM248" s="4">
        <f t="shared" si="127"/>
        <v>2.1556108923283639E-9</v>
      </c>
      <c r="AN248" s="4">
        <f t="shared" si="127"/>
        <v>2.1364030412288163E-11</v>
      </c>
      <c r="AO248" s="4">
        <f t="shared" si="127"/>
        <v>1.8526953987551044E-13</v>
      </c>
      <c r="AP248" s="4">
        <f t="shared" si="127"/>
        <v>1.4281449882365222E-15</v>
      </c>
      <c r="AQ248" s="4">
        <f t="shared" si="127"/>
        <v>9.9079327714291939E-18</v>
      </c>
      <c r="AR248" s="4">
        <f t="shared" si="127"/>
        <v>6.2488641200725642E-20</v>
      </c>
      <c r="AS248" s="4">
        <f t="shared" si="127"/>
        <v>3.6126884830366463E-22</v>
      </c>
      <c r="AT248" s="4">
        <f t="shared" si="127"/>
        <v>1.9279590536836512E-24</v>
      </c>
      <c r="AU248" s="4">
        <f t="shared" si="127"/>
        <v>9.5538931180148451E-27</v>
      </c>
      <c r="AV248" s="4">
        <f t="shared" si="127"/>
        <v>4.4187526506665448E-29</v>
      </c>
      <c r="AW248" s="4">
        <f t="shared" si="127"/>
        <v>1.9159767980573049E-31</v>
      </c>
      <c r="AX248" s="4">
        <f t="shared" si="125"/>
        <v>7.8190110173458167E-34</v>
      </c>
      <c r="AY248" s="4">
        <f t="shared" si="125"/>
        <v>3.0136289909274746E-36</v>
      </c>
      <c r="AZ248" s="4">
        <f t="shared" si="125"/>
        <v>1.1003899456611327E-38</v>
      </c>
      <c r="BA248" s="4">
        <f t="shared" si="125"/>
        <v>3.8170426410244804E-41</v>
      </c>
    </row>
    <row r="249" spans="1:53">
      <c r="A249" s="1">
        <f t="shared" si="115"/>
        <v>42228</v>
      </c>
      <c r="B249">
        <f t="shared" si="107"/>
        <v>4</v>
      </c>
      <c r="C249">
        <f t="shared" si="102"/>
        <v>5.7069967380518741E-9</v>
      </c>
      <c r="D249" s="3">
        <f t="shared" si="114"/>
        <v>11116078</v>
      </c>
      <c r="E249" s="2">
        <v>22232156</v>
      </c>
      <c r="F249">
        <v>60</v>
      </c>
      <c r="G249" s="3">
        <f t="shared" si="103"/>
        <v>10229240</v>
      </c>
      <c r="H249" s="3">
        <f t="shared" si="104"/>
        <v>12623456.800000001</v>
      </c>
      <c r="I249" s="7">
        <f t="shared" si="105"/>
        <v>-1.6625612182744247</v>
      </c>
      <c r="J249" s="7">
        <f t="shared" si="106"/>
        <v>-1.6637222243011942</v>
      </c>
      <c r="K249" s="4">
        <f t="shared" si="122"/>
        <v>0.9432930892651874</v>
      </c>
      <c r="L249" s="4">
        <f t="shared" si="126"/>
        <v>0.97109486847167426</v>
      </c>
      <c r="M249" s="4">
        <f t="shared" si="126"/>
        <v>2.8345401704260819E-2</v>
      </c>
      <c r="N249" s="4">
        <f t="shared" si="126"/>
        <v>5.5158477667227037E-4</v>
      </c>
      <c r="O249" s="4">
        <f t="shared" si="126"/>
        <v>8.0501347084835621E-6</v>
      </c>
      <c r="P249" s="4">
        <f t="shared" si="126"/>
        <v>9.3990501885074773E-8</v>
      </c>
      <c r="Q249" s="4">
        <f t="shared" si="126"/>
        <v>9.1449956024486459E-10</v>
      </c>
      <c r="R249" s="4">
        <f t="shared" si="126"/>
        <v>7.6266918813973902E-12</v>
      </c>
      <c r="S249" s="4">
        <f t="shared" si="126"/>
        <v>5.5654067709902619E-14</v>
      </c>
      <c r="T249" s="4">
        <f t="shared" si="126"/>
        <v>3.6099821789977728E-16</v>
      </c>
      <c r="U249" s="4">
        <f t="shared" si="126"/>
        <v>2.1074421934359978E-18</v>
      </c>
      <c r="V249" s="4">
        <f t="shared" si="126"/>
        <v>1.1184422285150869E-20</v>
      </c>
      <c r="W249" s="4">
        <f t="shared" si="126"/>
        <v>5.4410515194963008E-23</v>
      </c>
      <c r="X249" s="4">
        <f t="shared" si="126"/>
        <v>2.4433741300473893E-25</v>
      </c>
      <c r="Y249" s="4">
        <f t="shared" si="126"/>
        <v>1.0188549945161787E-27</v>
      </c>
      <c r="Z249" s="4">
        <f t="shared" si="126"/>
        <v>3.9652586419914971E-30</v>
      </c>
      <c r="AA249" s="4">
        <f t="shared" si="126"/>
        <v>1.4467779988402288E-32</v>
      </c>
      <c r="AB249" s="4">
        <f t="shared" si="123"/>
        <v>4.9682482719184212E-35</v>
      </c>
      <c r="AC249" s="4">
        <f t="shared" si="123"/>
        <v>1.6113172568013923E-37</v>
      </c>
      <c r="AD249" s="4">
        <f t="shared" si="123"/>
        <v>4.9508262862666355E-40</v>
      </c>
      <c r="AE249" s="4">
        <f t="shared" si="123"/>
        <v>1.4450999327615731E-42</v>
      </c>
      <c r="AF249" s="6"/>
      <c r="AG249" s="4">
        <f t="shared" si="124"/>
        <v>0.93049179347219468</v>
      </c>
      <c r="AH249" s="4">
        <f t="shared" si="127"/>
        <v>0.96441145855050237</v>
      </c>
      <c r="AI249" s="4">
        <f t="shared" si="127"/>
        <v>3.4739073306928867E-2</v>
      </c>
      <c r="AJ249" s="4">
        <f t="shared" si="127"/>
        <v>8.3422423622514356E-4</v>
      </c>
      <c r="AK249" s="4">
        <f t="shared" si="127"/>
        <v>1.5024796754653809E-5</v>
      </c>
      <c r="AL249" s="4">
        <f t="shared" si="127"/>
        <v>2.1648328095304617E-7</v>
      </c>
      <c r="AM249" s="4">
        <f t="shared" si="127"/>
        <v>2.5993145412069166E-9</v>
      </c>
      <c r="AN249" s="4">
        <f t="shared" si="127"/>
        <v>2.6751398283466072E-11</v>
      </c>
      <c r="AO249" s="4">
        <f t="shared" si="127"/>
        <v>2.4090297146573403E-13</v>
      </c>
      <c r="AP249" s="4">
        <f t="shared" si="127"/>
        <v>1.9283473691517205E-15</v>
      </c>
      <c r="AQ249" s="4">
        <f t="shared" si="127"/>
        <v>1.3892194575373137E-17</v>
      </c>
      <c r="AR249" s="4">
        <f t="shared" si="127"/>
        <v>9.0983727554354583E-20</v>
      </c>
      <c r="AS249" s="4">
        <f t="shared" si="127"/>
        <v>5.4622050394951431E-22</v>
      </c>
      <c r="AT249" s="4">
        <f t="shared" si="127"/>
        <v>3.0269840382321585E-24</v>
      </c>
      <c r="AU249" s="4">
        <f t="shared" si="127"/>
        <v>1.5576416285448218E-26</v>
      </c>
      <c r="AV249" s="4">
        <f t="shared" si="127"/>
        <v>7.4810352663051159E-29</v>
      </c>
      <c r="AW249" s="4">
        <f t="shared" si="127"/>
        <v>3.3684266969251944E-31</v>
      </c>
      <c r="AX249" s="4">
        <f t="shared" si="125"/>
        <v>1.4274586160975852E-33</v>
      </c>
      <c r="AY249" s="4">
        <f t="shared" si="125"/>
        <v>5.7131593015652286E-36</v>
      </c>
      <c r="AZ249" s="4">
        <f t="shared" si="125"/>
        <v>2.1662471830532614E-38</v>
      </c>
      <c r="BA249" s="4">
        <f t="shared" si="125"/>
        <v>7.8030296841332048E-41</v>
      </c>
    </row>
    <row r="250" spans="1:53">
      <c r="A250" s="1">
        <f t="shared" si="115"/>
        <v>42231</v>
      </c>
      <c r="B250">
        <f t="shared" si="107"/>
        <v>3</v>
      </c>
      <c r="C250">
        <f t="shared" si="102"/>
        <v>5.7069967380518741E-9</v>
      </c>
      <c r="D250" s="3">
        <f t="shared" si="114"/>
        <v>12721410</v>
      </c>
      <c r="E250" s="2">
        <v>25442820</v>
      </c>
      <c r="F250">
        <v>70</v>
      </c>
      <c r="G250" s="3">
        <f t="shared" si="103"/>
        <v>9405150</v>
      </c>
      <c r="H250" s="3">
        <f t="shared" si="104"/>
        <v>13121853.699999999</v>
      </c>
      <c r="I250" s="7">
        <f t="shared" si="105"/>
        <v>-1.605854698420029</v>
      </c>
      <c r="J250" s="7">
        <f t="shared" si="106"/>
        <v>-1.6079576184152089</v>
      </c>
      <c r="K250" s="4">
        <f t="shared" si="122"/>
        <v>0.94773991984302752</v>
      </c>
      <c r="L250" s="4">
        <f t="shared" si="126"/>
        <v>0.97340249622628994</v>
      </c>
      <c r="M250" s="4">
        <f t="shared" si="126"/>
        <v>2.6123764916670504E-2</v>
      </c>
      <c r="N250" s="4">
        <f t="shared" si="126"/>
        <v>4.673989937398441E-4</v>
      </c>
      <c r="O250" s="4">
        <f t="shared" si="126"/>
        <v>6.2719270217550127E-6</v>
      </c>
      <c r="P250" s="4">
        <f t="shared" si="126"/>
        <v>6.7329309494596596E-8</v>
      </c>
      <c r="Q250" s="4">
        <f t="shared" si="126"/>
        <v>6.0231826402791355E-10</v>
      </c>
      <c r="R250" s="4">
        <f t="shared" si="126"/>
        <v>4.6185012822782242E-12</v>
      </c>
      <c r="S250" s="4">
        <f t="shared" si="126"/>
        <v>3.0987326738724286E-14</v>
      </c>
      <c r="T250" s="4">
        <f t="shared" si="126"/>
        <v>1.8480536965574552E-16</v>
      </c>
      <c r="U250" s="4">
        <f t="shared" si="126"/>
        <v>9.9194484181309929E-19</v>
      </c>
      <c r="V250" s="4">
        <f t="shared" si="126"/>
        <v>4.8402492869990806E-21</v>
      </c>
      <c r="W250" s="4">
        <f t="shared" si="126"/>
        <v>2.1650071195106798E-23</v>
      </c>
      <c r="X250" s="4">
        <f t="shared" si="126"/>
        <v>8.9389966722139955E-26</v>
      </c>
      <c r="Y250" s="4">
        <f t="shared" si="126"/>
        <v>3.4271529962959134E-28</v>
      </c>
      <c r="Z250" s="4">
        <f t="shared" si="126"/>
        <v>1.2263514261270533E-30</v>
      </c>
      <c r="AA250" s="4">
        <f t="shared" si="126"/>
        <v>4.1140315538964552E-33</v>
      </c>
      <c r="AB250" s="4">
        <f t="shared" si="123"/>
        <v>1.2989466413310666E-35</v>
      </c>
      <c r="AC250" s="4">
        <f t="shared" si="123"/>
        <v>3.8733913145631649E-38</v>
      </c>
      <c r="AD250" s="4">
        <f t="shared" si="123"/>
        <v>1.094234227774364E-40</v>
      </c>
      <c r="AE250" s="4">
        <f t="shared" si="123"/>
        <v>2.9366539671630704E-43</v>
      </c>
      <c r="AF250" s="6"/>
      <c r="AG250" s="4">
        <f t="shared" si="124"/>
        <v>0.92784890950772603</v>
      </c>
      <c r="AH250" s="4">
        <f t="shared" si="127"/>
        <v>0.96302410356523294</v>
      </c>
      <c r="AI250" s="4">
        <f t="shared" si="127"/>
        <v>3.6058688219215096E-2</v>
      </c>
      <c r="AJ250" s="4">
        <f t="shared" si="127"/>
        <v>9.0010131777465148E-4</v>
      </c>
      <c r="AK250" s="4">
        <f t="shared" si="127"/>
        <v>1.6851326834005591E-5</v>
      </c>
      <c r="AL250" s="4">
        <f t="shared" si="127"/>
        <v>2.5238687140487474E-7</v>
      </c>
      <c r="AM250" s="4">
        <f t="shared" si="127"/>
        <v>3.1500550189399551E-9</v>
      </c>
      <c r="AN250" s="4">
        <f t="shared" si="127"/>
        <v>3.3699440899396211E-11</v>
      </c>
      <c r="AO250" s="4">
        <f t="shared" si="127"/>
        <v>3.1545344307079884E-13</v>
      </c>
      <c r="AP250" s="4">
        <f t="shared" si="127"/>
        <v>2.6247944115074684E-15</v>
      </c>
      <c r="AQ250" s="4">
        <f t="shared" si="127"/>
        <v>1.9656119773216459E-17</v>
      </c>
      <c r="AR250" s="4">
        <f t="shared" si="127"/>
        <v>1.3381585357379887E-19</v>
      </c>
      <c r="AS250" s="4">
        <f t="shared" si="127"/>
        <v>8.3508129022921436E-22</v>
      </c>
      <c r="AT250" s="4">
        <f t="shared" si="127"/>
        <v>4.8104731955022479E-24</v>
      </c>
      <c r="AU250" s="4">
        <f t="shared" si="127"/>
        <v>2.5731323690487481E-26</v>
      </c>
      <c r="AV250" s="4">
        <f t="shared" si="127"/>
        <v>1.284615626637445E-28</v>
      </c>
      <c r="AW250" s="4">
        <f t="shared" si="127"/>
        <v>6.0125059135918134E-31</v>
      </c>
      <c r="AX250" s="4">
        <f t="shared" si="125"/>
        <v>2.6485541745055053E-33</v>
      </c>
      <c r="AY250" s="4">
        <f t="shared" si="125"/>
        <v>1.1018908780917018E-35</v>
      </c>
      <c r="AZ250" s="4">
        <f t="shared" si="125"/>
        <v>4.3429735670446412E-38</v>
      </c>
      <c r="BA250" s="4">
        <f t="shared" si="125"/>
        <v>1.6261453311366383E-40</v>
      </c>
    </row>
    <row r="251" spans="1:53">
      <c r="A251" s="1">
        <f t="shared" si="115"/>
        <v>42235</v>
      </c>
      <c r="B251">
        <f t="shared" si="107"/>
        <v>4</v>
      </c>
      <c r="C251">
        <f t="shared" si="102"/>
        <v>5.7069967380518741E-9</v>
      </c>
      <c r="D251" s="3">
        <f t="shared" si="114"/>
        <v>11871417</v>
      </c>
      <c r="E251" s="2">
        <v>23742834</v>
      </c>
      <c r="F251">
        <v>80</v>
      </c>
      <c r="G251" s="3">
        <f t="shared" si="103"/>
        <v>8810880</v>
      </c>
      <c r="H251" s="3">
        <f t="shared" si="104"/>
        <v>13659843.199999999</v>
      </c>
      <c r="I251" s="7">
        <f t="shared" si="105"/>
        <v>-1.549163400574215</v>
      </c>
      <c r="J251" s="7">
        <f t="shared" si="106"/>
        <v>-1.5522989483237362</v>
      </c>
      <c r="K251" s="4">
        <f t="shared" si="122"/>
        <v>0.95095963363979907</v>
      </c>
      <c r="L251" s="4">
        <f t="shared" si="126"/>
        <v>0.97506886602401566</v>
      </c>
      <c r="M251" s="4">
        <f t="shared" si="126"/>
        <v>2.4515014692477174E-2</v>
      </c>
      <c r="N251" s="4">
        <f t="shared" si="126"/>
        <v>4.1090149157938937E-4</v>
      </c>
      <c r="O251" s="4">
        <f t="shared" si="126"/>
        <v>5.1654063459922722E-6</v>
      </c>
      <c r="P251" s="4">
        <f t="shared" si="126"/>
        <v>5.1947087538523226E-8</v>
      </c>
      <c r="Q251" s="4">
        <f t="shared" si="126"/>
        <v>4.3534806633355604E-10</v>
      </c>
      <c r="R251" s="4">
        <f t="shared" si="126"/>
        <v>3.1272686936485461E-12</v>
      </c>
      <c r="S251" s="4">
        <f t="shared" si="126"/>
        <v>1.9656300297448595E-14</v>
      </c>
      <c r="T251" s="4">
        <f t="shared" si="126"/>
        <v>1.0982109960445597E-16</v>
      </c>
      <c r="U251" s="4">
        <f t="shared" si="126"/>
        <v>5.5222015996324288E-19</v>
      </c>
      <c r="V251" s="4">
        <f t="shared" si="126"/>
        <v>2.5243292091148791E-21</v>
      </c>
      <c r="W251" s="4">
        <f t="shared" si="126"/>
        <v>1.0577696880457382E-23</v>
      </c>
      <c r="X251" s="4">
        <f t="shared" si="126"/>
        <v>4.0914202178606053E-26</v>
      </c>
      <c r="Y251" s="4">
        <f t="shared" si="126"/>
        <v>1.4695092483558468E-28</v>
      </c>
      <c r="Z251" s="4">
        <f t="shared" si="126"/>
        <v>4.9261460964593548E-31</v>
      </c>
      <c r="AA251" s="4">
        <f t="shared" si="126"/>
        <v>1.5481515748758916E-33</v>
      </c>
      <c r="AB251" s="4">
        <f t="shared" si="123"/>
        <v>4.5792112819268488E-36</v>
      </c>
      <c r="AC251" s="4">
        <f t="shared" si="123"/>
        <v>1.2792170881689907E-38</v>
      </c>
      <c r="AD251" s="4">
        <f t="shared" si="123"/>
        <v>3.3854521294793069E-41</v>
      </c>
      <c r="AE251" s="4">
        <f t="shared" si="123"/>
        <v>8.5116284639053476E-44</v>
      </c>
      <c r="AF251" s="6"/>
      <c r="AG251" s="4">
        <f t="shared" si="124"/>
        <v>0.92500449717959687</v>
      </c>
      <c r="AH251" s="4">
        <f t="shared" si="127"/>
        <v>0.96152804861462116</v>
      </c>
      <c r="AI251" s="4">
        <f t="shared" si="127"/>
        <v>3.7478764400968687E-2</v>
      </c>
      <c r="AJ251" s="4">
        <f t="shared" si="127"/>
        <v>9.739065370763957E-4</v>
      </c>
      <c r="AK251" s="4">
        <f t="shared" si="127"/>
        <v>1.8980625869411213E-5</v>
      </c>
      <c r="AL251" s="4">
        <f t="shared" si="127"/>
        <v>2.9593322833797624E-7</v>
      </c>
      <c r="AM251" s="4">
        <f t="shared" si="127"/>
        <v>3.8449939175625056E-9</v>
      </c>
      <c r="AN251" s="4">
        <f t="shared" si="127"/>
        <v>4.2820404049041149E-11</v>
      </c>
      <c r="AO251" s="4">
        <f t="shared" si="127"/>
        <v>4.1726685256288589E-13</v>
      </c>
      <c r="AP251" s="4">
        <f t="shared" si="127"/>
        <v>3.6143021558307447E-15</v>
      </c>
      <c r="AQ251" s="4">
        <f t="shared" si="127"/>
        <v>2.8175881054002743E-17</v>
      </c>
      <c r="AR251" s="4">
        <f t="shared" si="127"/>
        <v>1.9968150289984033E-19</v>
      </c>
      <c r="AS251" s="4">
        <f t="shared" si="127"/>
        <v>1.2972078721465695E-21</v>
      </c>
      <c r="AT251" s="4">
        <f t="shared" si="127"/>
        <v>7.7789176922652142E-24</v>
      </c>
      <c r="AU251" s="4">
        <f t="shared" si="127"/>
        <v>4.3315572806229623E-26</v>
      </c>
      <c r="AV251" s="4">
        <f t="shared" si="127"/>
        <v>2.2511565217357256E-28</v>
      </c>
      <c r="AW251" s="4">
        <f t="shared" si="127"/>
        <v>1.0968280977064814E-30</v>
      </c>
      <c r="AX251" s="4">
        <f t="shared" si="125"/>
        <v>5.0297045148103369E-33</v>
      </c>
      <c r="AY251" s="4">
        <f t="shared" si="125"/>
        <v>2.1783254267593029E-35</v>
      </c>
      <c r="AZ251" s="4">
        <f t="shared" si="125"/>
        <v>8.9376207481930014E-38</v>
      </c>
      <c r="BA251" s="4">
        <f t="shared" si="125"/>
        <v>3.4837313524826993E-40</v>
      </c>
    </row>
    <row r="252" spans="1:53">
      <c r="A252" s="1">
        <f t="shared" si="115"/>
        <v>42238</v>
      </c>
      <c r="B252">
        <f t="shared" si="107"/>
        <v>3</v>
      </c>
      <c r="C252">
        <f t="shared" si="102"/>
        <v>5.7069967380518741E-9</v>
      </c>
      <c r="D252" s="3">
        <f t="shared" si="114"/>
        <v>13566294</v>
      </c>
      <c r="E252" s="2">
        <v>27132588</v>
      </c>
      <c r="F252">
        <v>90</v>
      </c>
      <c r="G252" s="3">
        <f t="shared" si="103"/>
        <v>8446430</v>
      </c>
      <c r="H252" s="3">
        <f t="shared" si="104"/>
        <v>14245720.300000001</v>
      </c>
      <c r="I252" s="7">
        <f t="shared" si="105"/>
        <v>-1.4925432372656657</v>
      </c>
      <c r="J252" s="7">
        <f t="shared" si="106"/>
        <v>-1.4967617486644227</v>
      </c>
      <c r="K252" s="4">
        <f t="shared" si="122"/>
        <v>0.9529396071894537</v>
      </c>
      <c r="L252" s="4">
        <f t="shared" si="126"/>
        <v>0.97609175443726415</v>
      </c>
      <c r="M252" s="4">
        <f t="shared" si="126"/>
        <v>2.3525638050484972E-2</v>
      </c>
      <c r="N252" s="4">
        <f t="shared" si="126"/>
        <v>3.7800789228474536E-4</v>
      </c>
      <c r="O252" s="4">
        <f t="shared" si="126"/>
        <v>4.5553477467554996E-6</v>
      </c>
      <c r="P252" s="4">
        <f t="shared" si="126"/>
        <v>4.3916946837581163E-8</v>
      </c>
      <c r="Q252" s="4">
        <f t="shared" si="126"/>
        <v>3.5282670288705151E-10</v>
      </c>
      <c r="R252" s="4">
        <f t="shared" si="126"/>
        <v>2.4296510929820903E-12</v>
      </c>
      <c r="S252" s="4">
        <f t="shared" si="126"/>
        <v>1.4639774216696886E-14</v>
      </c>
      <c r="T252" s="4">
        <f t="shared" si="126"/>
        <v>7.8410147717832808E-17</v>
      </c>
      <c r="U252" s="4">
        <f t="shared" si="126"/>
        <v>3.7796590313517965E-19</v>
      </c>
      <c r="V252" s="4">
        <f t="shared" si="126"/>
        <v>1.6563047139976793E-21</v>
      </c>
      <c r="W252" s="4">
        <f t="shared" si="126"/>
        <v>6.6533326901260335E-24</v>
      </c>
      <c r="X252" s="4">
        <f t="shared" si="126"/>
        <v>2.4670393968245666E-26</v>
      </c>
      <c r="Y252" s="4">
        <f t="shared" si="126"/>
        <v>8.4943117262587023E-29</v>
      </c>
      <c r="Z252" s="4">
        <f t="shared" si="126"/>
        <v>2.7297132629107735E-31</v>
      </c>
      <c r="AA252" s="4">
        <f t="shared" si="126"/>
        <v>8.2238861601428706E-34</v>
      </c>
      <c r="AB252" s="4">
        <f t="shared" si="123"/>
        <v>2.3318905360915677E-36</v>
      </c>
      <c r="AC252" s="4">
        <f t="shared" si="123"/>
        <v>6.2447577354288273E-39</v>
      </c>
      <c r="AD252" s="4">
        <f t="shared" si="123"/>
        <v>1.584316269895821E-41</v>
      </c>
      <c r="AE252" s="4">
        <f t="shared" si="123"/>
        <v>3.8184905798019763E-44</v>
      </c>
      <c r="AF252" s="6"/>
      <c r="AG252" s="4">
        <f t="shared" si="124"/>
        <v>0.92191681872027198</v>
      </c>
      <c r="AH252" s="4">
        <f t="shared" si="127"/>
        <v>0.95990061443265839</v>
      </c>
      <c r="AI252" s="4">
        <f t="shared" si="127"/>
        <v>3.90200906806831E-2</v>
      </c>
      <c r="AJ252" s="4">
        <f t="shared" si="127"/>
        <v>1.0574479253074791E-3</v>
      </c>
      <c r="AK252" s="4">
        <f t="shared" si="127"/>
        <v>2.1492698057666873E-5</v>
      </c>
      <c r="AL252" s="4">
        <f t="shared" si="127"/>
        <v>3.4947236743589441E-7</v>
      </c>
      <c r="AM252" s="4">
        <f t="shared" si="127"/>
        <v>4.7353651109937602E-9</v>
      </c>
      <c r="AN252" s="4">
        <f t="shared" si="127"/>
        <v>5.4998048281944216E-11</v>
      </c>
      <c r="AO252" s="4">
        <f t="shared" si="127"/>
        <v>5.589193024498204E-13</v>
      </c>
      <c r="AP252" s="4">
        <f t="shared" si="127"/>
        <v>5.0489187967104889E-15</v>
      </c>
      <c r="AQ252" s="4">
        <f t="shared" si="127"/>
        <v>4.1047824262214233E-17</v>
      </c>
      <c r="AR252" s="4">
        <f t="shared" si="127"/>
        <v>3.0338156205993166E-19</v>
      </c>
      <c r="AS252" s="4">
        <f t="shared" si="127"/>
        <v>2.0554155250705453E-21</v>
      </c>
      <c r="AT252" s="4">
        <f t="shared" si="127"/>
        <v>1.2854285607927957E-23</v>
      </c>
      <c r="AU252" s="4">
        <f t="shared" si="127"/>
        <v>7.4646860014029999E-26</v>
      </c>
      <c r="AV252" s="4">
        <f t="shared" si="127"/>
        <v>4.0458696729748963E-28</v>
      </c>
      <c r="AW252" s="4">
        <f t="shared" si="127"/>
        <v>2.0558123935030402E-30</v>
      </c>
      <c r="AX252" s="4">
        <f t="shared" si="125"/>
        <v>9.831643027043288E-33</v>
      </c>
      <c r="AY252" s="4">
        <f t="shared" si="125"/>
        <v>4.4406353210311924E-35</v>
      </c>
      <c r="AZ252" s="4">
        <f t="shared" si="125"/>
        <v>1.9001285793907288E-37</v>
      </c>
      <c r="BA252" s="4">
        <f t="shared" si="125"/>
        <v>7.7240387885266559E-40</v>
      </c>
    </row>
    <row r="253" spans="1:53">
      <c r="A253" s="1">
        <f t="shared" si="115"/>
        <v>42242</v>
      </c>
      <c r="B253">
        <f t="shared" si="107"/>
        <v>4</v>
      </c>
      <c r="C253">
        <f t="shared" si="102"/>
        <v>5.7069967380518741E-9</v>
      </c>
      <c r="D253" s="3">
        <f t="shared" si="114"/>
        <v>14313691</v>
      </c>
      <c r="E253" s="2">
        <v>28627382</v>
      </c>
      <c r="F253">
        <v>100</v>
      </c>
      <c r="G253" s="3">
        <f t="shared" si="103"/>
        <v>8311800</v>
      </c>
      <c r="H253" s="3">
        <f t="shared" si="104"/>
        <v>14887780</v>
      </c>
      <c r="I253" s="7">
        <f t="shared" si="105"/>
        <v>-1.4360501235116545</v>
      </c>
      <c r="J253" s="7">
        <f t="shared" si="106"/>
        <v>-1.4413642036441194</v>
      </c>
      <c r="K253" s="4">
        <f t="shared" si="122"/>
        <v>0.95367206346008881</v>
      </c>
      <c r="L253" s="4">
        <f t="shared" si="126"/>
        <v>0.97646979783133403</v>
      </c>
      <c r="M253" s="4">
        <f t="shared" si="126"/>
        <v>2.3159622631300794E-2</v>
      </c>
      <c r="N253" s="4">
        <f t="shared" si="126"/>
        <v>3.6619535465719731E-4</v>
      </c>
      <c r="O253" s="4">
        <f t="shared" si="126"/>
        <v>4.3426556568012136E-6</v>
      </c>
      <c r="P253" s="4">
        <f t="shared" si="126"/>
        <v>4.1199115488068031E-8</v>
      </c>
      <c r="Q253" s="4">
        <f t="shared" si="126"/>
        <v>3.2571599940407836E-10</v>
      </c>
      <c r="R253" s="4">
        <f t="shared" si="126"/>
        <v>2.2072089568030618E-12</v>
      </c>
      <c r="S253" s="4">
        <f t="shared" si="126"/>
        <v>1.3087473294388864E-14</v>
      </c>
      <c r="T253" s="4">
        <f t="shared" si="126"/>
        <v>6.8978793268934633E-17</v>
      </c>
      <c r="U253" s="4">
        <f t="shared" si="126"/>
        <v>3.27203419424499E-19</v>
      </c>
      <c r="V253" s="4">
        <f t="shared" si="126"/>
        <v>1.4110010513062809E-21</v>
      </c>
      <c r="W253" s="4">
        <f t="shared" si="126"/>
        <v>5.5776110771167369E-24</v>
      </c>
      <c r="X253" s="4">
        <f t="shared" si="126"/>
        <v>2.0351993723296698E-26</v>
      </c>
      <c r="Y253" s="4">
        <f t="shared" si="126"/>
        <v>6.8957412416854367E-29</v>
      </c>
      <c r="Z253" s="4">
        <f t="shared" si="126"/>
        <v>2.1806786786911924E-31</v>
      </c>
      <c r="AA253" s="4">
        <f t="shared" si="126"/>
        <v>6.4650758175966142E-34</v>
      </c>
      <c r="AB253" s="4">
        <f t="shared" si="123"/>
        <v>1.8039586410374832E-36</v>
      </c>
      <c r="AC253" s="4">
        <f t="shared" si="123"/>
        <v>4.7539640627655442E-39</v>
      </c>
      <c r="AD253" s="4">
        <f t="shared" si="123"/>
        <v>1.1868724918983858E-41</v>
      </c>
      <c r="AE253" s="4">
        <f t="shared" si="123"/>
        <v>2.8149830704462204E-44</v>
      </c>
      <c r="AF253" s="6"/>
      <c r="AG253" s="4">
        <f t="shared" si="124"/>
        <v>0.9185448810158644</v>
      </c>
      <c r="AH253" s="4">
        <f t="shared" si="127"/>
        <v>0.9581192549905132</v>
      </c>
      <c r="AI253" s="4">
        <f t="shared" si="127"/>
        <v>4.0703064917914117E-2</v>
      </c>
      <c r="AJ253" s="4">
        <f t="shared" si="127"/>
        <v>1.1527718662025989E-3</v>
      </c>
      <c r="AK253" s="4">
        <f t="shared" si="127"/>
        <v>2.4486169940670035E-5</v>
      </c>
      <c r="AL253" s="4">
        <f t="shared" si="127"/>
        <v>4.1609098602702818E-7</v>
      </c>
      <c r="AM253" s="4">
        <f t="shared" si="127"/>
        <v>5.8921593101780309E-9</v>
      </c>
      <c r="AN253" s="4">
        <f t="shared" si="127"/>
        <v>7.1517748700788741E-11</v>
      </c>
      <c r="AO253" s="4">
        <f t="shared" si="127"/>
        <v>7.5955847349255257E-13</v>
      </c>
      <c r="AP253" s="4">
        <f t="shared" si="127"/>
        <v>7.1706089608134767E-15</v>
      </c>
      <c r="AQ253" s="4">
        <f t="shared" si="127"/>
        <v>6.0924692553176552E-17</v>
      </c>
      <c r="AR253" s="4">
        <f t="shared" si="127"/>
        <v>4.7058484707427416E-19</v>
      </c>
      <c r="AS253" s="4">
        <f t="shared" si="127"/>
        <v>3.3319152103339216E-21</v>
      </c>
      <c r="AT253" s="4">
        <f t="shared" si="127"/>
        <v>2.177648638157898E-23</v>
      </c>
      <c r="AU253" s="4">
        <f t="shared" si="127"/>
        <v>1.3215906651283967E-25</v>
      </c>
      <c r="AV253" s="4">
        <f t="shared" si="127"/>
        <v>7.4858800558989965E-28</v>
      </c>
      <c r="AW253" s="4">
        <f t="shared" si="127"/>
        <v>3.9752094241821122E-30</v>
      </c>
      <c r="AX253" s="4">
        <f t="shared" si="125"/>
        <v>1.9867727491573925E-32</v>
      </c>
      <c r="AY253" s="4">
        <f t="shared" si="125"/>
        <v>9.3780547272702466E-35</v>
      </c>
      <c r="AZ253" s="4">
        <f t="shared" si="125"/>
        <v>4.1936888611692357E-37</v>
      </c>
      <c r="BA253" s="4">
        <f t="shared" si="125"/>
        <v>1.781571372179571E-39</v>
      </c>
    </row>
    <row r="254" spans="1:53">
      <c r="A254" s="1">
        <f t="shared" si="115"/>
        <v>42245</v>
      </c>
      <c r="B254">
        <f t="shared" si="107"/>
        <v>3</v>
      </c>
      <c r="C254">
        <f t="shared" si="102"/>
        <v>5.7069967380518741E-9</v>
      </c>
      <c r="D254" s="3">
        <f t="shared" si="114"/>
        <v>15767859</v>
      </c>
      <c r="E254" s="2">
        <v>31535718</v>
      </c>
      <c r="F254">
        <v>110</v>
      </c>
      <c r="G254" s="3">
        <f t="shared" si="103"/>
        <v>8406989.9999999981</v>
      </c>
      <c r="H254" s="3">
        <f t="shared" si="104"/>
        <v>15594317.300000001</v>
      </c>
      <c r="I254" s="7">
        <f t="shared" si="105"/>
        <v>-1.3797399338044136</v>
      </c>
      <c r="J254" s="7">
        <f t="shared" si="106"/>
        <v>-1.3861271344874702</v>
      </c>
      <c r="K254" s="4">
        <f t="shared" si="122"/>
        <v>0.95315412818299483</v>
      </c>
      <c r="L254" s="4">
        <f t="shared" si="126"/>
        <v>0.97620249526737357</v>
      </c>
      <c r="M254" s="4">
        <f t="shared" si="126"/>
        <v>2.341844056804859E-2</v>
      </c>
      <c r="N254" s="4">
        <f t="shared" si="126"/>
        <v>3.7452836958435157E-4</v>
      </c>
      <c r="O254" s="4">
        <f t="shared" si="126"/>
        <v>4.4923406363504495E-6</v>
      </c>
      <c r="P254" s="4">
        <f t="shared" si="126"/>
        <v>4.3107275456615327E-8</v>
      </c>
      <c r="Q254" s="4">
        <f t="shared" si="126"/>
        <v>3.4470467377692563E-10</v>
      </c>
      <c r="R254" s="4">
        <f t="shared" si="126"/>
        <v>2.36263660298096E-12</v>
      </c>
      <c r="S254" s="4">
        <f t="shared" si="126"/>
        <v>1.4169505213054804E-14</v>
      </c>
      <c r="T254" s="4">
        <f t="shared" si="126"/>
        <v>7.5537023659659436E-17</v>
      </c>
      <c r="U254" s="4">
        <f t="shared" si="126"/>
        <v>3.6241612257992084E-19</v>
      </c>
      <c r="V254" s="4">
        <f t="shared" si="126"/>
        <v>1.5807471731800602E-21</v>
      </c>
      <c r="W254" s="4">
        <f t="shared" si="126"/>
        <v>6.3201692057613348E-24</v>
      </c>
      <c r="X254" s="4">
        <f t="shared" si="126"/>
        <v>2.3325600829291898E-26</v>
      </c>
      <c r="Y254" s="4">
        <f t="shared" si="126"/>
        <v>7.9937808523429848E-29</v>
      </c>
      <c r="Z254" s="4">
        <f t="shared" si="126"/>
        <v>2.556868316915393E-31</v>
      </c>
      <c r="AA254" s="4">
        <f t="shared" si="126"/>
        <v>7.6671808995573554E-34</v>
      </c>
      <c r="AB254" s="4">
        <f t="shared" si="123"/>
        <v>2.1638844607685009E-36</v>
      </c>
      <c r="AC254" s="4">
        <f t="shared" si="123"/>
        <v>5.7677813822332816E-39</v>
      </c>
      <c r="AD254" s="4">
        <f t="shared" si="123"/>
        <v>1.456472758151329E-41</v>
      </c>
      <c r="AE254" s="4">
        <f t="shared" si="123"/>
        <v>3.4939725991892107E-44</v>
      </c>
      <c r="AF254" s="6"/>
      <c r="AG254" s="4">
        <f t="shared" si="124"/>
        <v>0.9148485774701598</v>
      </c>
      <c r="AH254" s="4">
        <f t="shared" si="127"/>
        <v>0.95616159199219786</v>
      </c>
      <c r="AI254" s="4">
        <f t="shared" si="127"/>
        <v>4.2547618460800844E-2</v>
      </c>
      <c r="AJ254" s="4">
        <f t="shared" si="127"/>
        <v>1.2621992877632699E-3</v>
      </c>
      <c r="AK254" s="4">
        <f t="shared" si="127"/>
        <v>2.8082892724110472E-5</v>
      </c>
      <c r="AL254" s="4">
        <f t="shared" si="127"/>
        <v>4.9985692169331085E-7</v>
      </c>
      <c r="AM254" s="4">
        <f t="shared" si="127"/>
        <v>7.4142684360969358E-9</v>
      </c>
      <c r="AN254" s="4">
        <f t="shared" si="127"/>
        <v>9.4263613443378558E-11</v>
      </c>
      <c r="AO254" s="4">
        <f t="shared" si="127"/>
        <v>1.0486435425712687E-12</v>
      </c>
      <c r="AP254" s="4">
        <f t="shared" si="127"/>
        <v>1.0369531606953356E-14</v>
      </c>
      <c r="AQ254" s="4">
        <f t="shared" si="127"/>
        <v>9.2285373473810022E-17</v>
      </c>
      <c r="AR254" s="4">
        <f t="shared" si="127"/>
        <v>7.4664454339351111E-19</v>
      </c>
      <c r="AS254" s="4">
        <f t="shared" si="127"/>
        <v>5.537405506333769E-21</v>
      </c>
      <c r="AT254" s="4">
        <f t="shared" si="127"/>
        <v>3.7908502323363657E-23</v>
      </c>
      <c r="AU254" s="4">
        <f t="shared" si="127"/>
        <v>2.4098067368315337E-25</v>
      </c>
      <c r="AV254" s="4">
        <f t="shared" si="127"/>
        <v>1.4297646337547679E-27</v>
      </c>
      <c r="AW254" s="4">
        <f t="shared" si="127"/>
        <v>7.9527647342156747E-30</v>
      </c>
      <c r="AX254" s="4">
        <f t="shared" si="125"/>
        <v>4.1633483783524224E-32</v>
      </c>
      <c r="AY254" s="4">
        <f t="shared" si="125"/>
        <v>2.058466291521189E-34</v>
      </c>
      <c r="AZ254" s="4">
        <f t="shared" si="125"/>
        <v>9.6419226340356292E-37</v>
      </c>
      <c r="BA254" s="4">
        <f t="shared" si="125"/>
        <v>4.2904920608597724E-39</v>
      </c>
    </row>
    <row r="255" spans="1:53">
      <c r="A255" s="1">
        <f t="shared" si="115"/>
        <v>42249</v>
      </c>
      <c r="B255">
        <f t="shared" si="107"/>
        <v>4</v>
      </c>
      <c r="C255">
        <f t="shared" si="102"/>
        <v>5.7069967380518741E-9</v>
      </c>
      <c r="D255" s="3">
        <f t="shared" si="114"/>
        <v>15369214</v>
      </c>
      <c r="E255" s="2">
        <v>30738428</v>
      </c>
      <c r="F255">
        <v>120</v>
      </c>
      <c r="G255" s="3">
        <f t="shared" si="103"/>
        <v>8731999.9999999981</v>
      </c>
      <c r="H255" s="3">
        <f t="shared" si="104"/>
        <v>16373627.199999999</v>
      </c>
      <c r="I255" s="7">
        <f t="shared" si="105"/>
        <v>-1.3236684633730016</v>
      </c>
      <c r="J255" s="7">
        <f t="shared" si="106"/>
        <v>-1.3310739907058211</v>
      </c>
      <c r="K255" s="4">
        <f t="shared" si="122"/>
        <v>0.95138782694540169</v>
      </c>
      <c r="L255" s="4">
        <f t="shared" si="126"/>
        <v>0.97529019730212407</v>
      </c>
      <c r="M255" s="4">
        <f t="shared" si="126"/>
        <v>2.4301054410061355E-2</v>
      </c>
      <c r="N255" s="4">
        <f t="shared" si="126"/>
        <v>4.0366869228240516E-4</v>
      </c>
      <c r="O255" s="4">
        <f t="shared" si="126"/>
        <v>5.0290532167336038E-6</v>
      </c>
      <c r="P255" s="4">
        <f t="shared" si="126"/>
        <v>5.012303177109807E-8</v>
      </c>
      <c r="Q255" s="4">
        <f t="shared" si="126"/>
        <v>4.1630069616499398E-10</v>
      </c>
      <c r="R255" s="4">
        <f t="shared" si="126"/>
        <v>2.9636717662189986E-12</v>
      </c>
      <c r="S255" s="4">
        <f t="shared" si="126"/>
        <v>1.8461248651037436E-14</v>
      </c>
      <c r="T255" s="4">
        <f t="shared" si="126"/>
        <v>1.0222084543437428E-16</v>
      </c>
      <c r="U255" s="4">
        <f t="shared" si="126"/>
        <v>5.0940162379952274E-19</v>
      </c>
      <c r="V255" s="4">
        <f t="shared" si="126"/>
        <v>2.3077483365439412E-21</v>
      </c>
      <c r="W255" s="4">
        <f t="shared" si="126"/>
        <v>9.583584082944994E-24</v>
      </c>
      <c r="X255" s="4">
        <f t="shared" si="126"/>
        <v>3.6737137395487833E-26</v>
      </c>
      <c r="Y255" s="4">
        <f t="shared" si="126"/>
        <v>1.3076693192279798E-28</v>
      </c>
      <c r="Z255" s="4">
        <f t="shared" si="126"/>
        <v>4.3443747723976864E-31</v>
      </c>
      <c r="AA255" s="4">
        <f t="shared" si="126"/>
        <v>1.3530936580326546E-33</v>
      </c>
      <c r="AB255" s="4">
        <f t="shared" si="123"/>
        <v>3.9664268147236554E-36</v>
      </c>
      <c r="AC255" s="4">
        <f t="shared" si="123"/>
        <v>1.0981139253436038E-38</v>
      </c>
      <c r="AD255" s="4">
        <f t="shared" si="123"/>
        <v>2.8801440324202564E-41</v>
      </c>
      <c r="AE255" s="4">
        <f t="shared" si="123"/>
        <v>7.1763658403317761E-44</v>
      </c>
      <c r="AF255" s="6"/>
      <c r="AG255" s="4">
        <f t="shared" si="124"/>
        <v>0.91078880510433446</v>
      </c>
      <c r="AH255" s="4">
        <f t="shared" si="127"/>
        <v>0.9540054308816257</v>
      </c>
      <c r="AI255" s="4">
        <f t="shared" si="127"/>
        <v>4.4573151788737934E-2</v>
      </c>
      <c r="AJ255" s="4">
        <f t="shared" si="127"/>
        <v>1.3883678748777837E-3</v>
      </c>
      <c r="AK255" s="4">
        <f t="shared" si="127"/>
        <v>3.2433738039294521E-5</v>
      </c>
      <c r="AL255" s="4">
        <f t="shared" si="127"/>
        <v>6.061490289367154E-7</v>
      </c>
      <c r="AM255" s="4">
        <f t="shared" si="127"/>
        <v>9.4401859774391288E-9</v>
      </c>
      <c r="AN255" s="4">
        <f t="shared" si="127"/>
        <v>1.260186638574044E-10</v>
      </c>
      <c r="AO255" s="4">
        <f t="shared" si="127"/>
        <v>1.4719640979431068E-12</v>
      </c>
      <c r="AP255" s="4">
        <f t="shared" si="127"/>
        <v>1.5282943772750333E-14</v>
      </c>
      <c r="AQ255" s="4">
        <f t="shared" si="127"/>
        <v>1.4281022260003501E-16</v>
      </c>
      <c r="AR255" s="4">
        <f t="shared" si="127"/>
        <v>1.2131621865968424E-18</v>
      </c>
      <c r="AS255" s="4">
        <f t="shared" si="127"/>
        <v>9.4469115010213603E-21</v>
      </c>
      <c r="AT255" s="4">
        <f t="shared" si="127"/>
        <v>6.790452190047734E-23</v>
      </c>
      <c r="AU255" s="4">
        <f t="shared" si="127"/>
        <v>4.532343685739367E-25</v>
      </c>
      <c r="AV255" s="4">
        <f t="shared" si="127"/>
        <v>2.8234735516488413E-27</v>
      </c>
      <c r="AW255" s="4">
        <f t="shared" si="127"/>
        <v>1.6489818022563505E-29</v>
      </c>
      <c r="AX255" s="4">
        <f t="shared" si="125"/>
        <v>9.0639820469405054E-32</v>
      </c>
      <c r="AY255" s="4">
        <f t="shared" si="125"/>
        <v>4.705422232520904E-34</v>
      </c>
      <c r="AZ255" s="4">
        <f t="shared" si="125"/>
        <v>2.314179495509174E-36</v>
      </c>
      <c r="BA255" s="4">
        <f t="shared" si="125"/>
        <v>1.0812324247285873E-38</v>
      </c>
    </row>
    <row r="256" spans="1:53">
      <c r="A256" s="1">
        <f t="shared" si="115"/>
        <v>42252</v>
      </c>
      <c r="B256">
        <f t="shared" si="107"/>
        <v>3</v>
      </c>
      <c r="C256">
        <f t="shared" si="102"/>
        <v>5.7069967380518741E-9</v>
      </c>
      <c r="D256" s="3">
        <f t="shared" si="114"/>
        <v>17282243</v>
      </c>
      <c r="E256" s="2">
        <v>34564486</v>
      </c>
      <c r="F256">
        <v>133</v>
      </c>
      <c r="G256" s="3">
        <f t="shared" si="103"/>
        <v>9498093.8999999985</v>
      </c>
      <c r="H256" s="3">
        <f t="shared" si="104"/>
        <v>17509166.234499998</v>
      </c>
      <c r="I256" s="7">
        <f t="shared" si="105"/>
        <v>-1.2512239638992213</v>
      </c>
      <c r="J256" s="7">
        <f t="shared" si="106"/>
        <v>-1.2598230498170591</v>
      </c>
      <c r="K256" s="4">
        <f t="shared" si="122"/>
        <v>0.94723734781784275</v>
      </c>
      <c r="L256" s="4">
        <f t="shared" si="126"/>
        <v>0.9731420516207685</v>
      </c>
      <c r="M256" s="4">
        <f t="shared" si="126"/>
        <v>2.6374864845797652E-2</v>
      </c>
      <c r="N256" s="4">
        <f t="shared" si="126"/>
        <v>4.7655490188455274E-4</v>
      </c>
      <c r="O256" s="4">
        <f t="shared" si="126"/>
        <v>6.4579823989837226E-6</v>
      </c>
      <c r="P256" s="4">
        <f t="shared" si="126"/>
        <v>7.0011714679199761E-8</v>
      </c>
      <c r="Q256" s="4">
        <f t="shared" si="126"/>
        <v>6.3250400478885056E-10</v>
      </c>
      <c r="R256" s="4">
        <f t="shared" si="126"/>
        <v>4.8978898025875039E-12</v>
      </c>
      <c r="S256" s="4">
        <f t="shared" si="126"/>
        <v>3.3186598953667904E-14</v>
      </c>
      <c r="T256" s="4">
        <f t="shared" si="126"/>
        <v>1.9987750345052802E-16</v>
      </c>
      <c r="U256" s="4">
        <f t="shared" si="126"/>
        <v>1.0834466952053712E-18</v>
      </c>
      <c r="V256" s="4">
        <f t="shared" si="126"/>
        <v>5.3389819332437656E-21</v>
      </c>
      <c r="W256" s="4">
        <f t="shared" si="126"/>
        <v>2.4116859132216439E-23</v>
      </c>
      <c r="X256" s="4">
        <f t="shared" si="126"/>
        <v>1.0055898707737381E-25</v>
      </c>
      <c r="Y256" s="4">
        <f t="shared" si="126"/>
        <v>3.8934652638414257E-28</v>
      </c>
      <c r="Z256" s="4">
        <f t="shared" si="126"/>
        <v>1.4069817028079493E-30</v>
      </c>
      <c r="AA256" s="4">
        <f t="shared" si="126"/>
        <v>4.7666342098261692E-33</v>
      </c>
      <c r="AB256" s="4">
        <f t="shared" si="123"/>
        <v>1.5198692100748483E-35</v>
      </c>
      <c r="AC256" s="4">
        <f t="shared" si="123"/>
        <v>4.5769585465558407E-38</v>
      </c>
      <c r="AD256" s="4">
        <f t="shared" si="123"/>
        <v>1.305769738414144E-40</v>
      </c>
      <c r="AE256" s="4">
        <f t="shared" si="123"/>
        <v>3.5389936182644468E-43</v>
      </c>
      <c r="AF256" s="6"/>
      <c r="AG256" s="4">
        <f t="shared" si="124"/>
        <v>0.90490550641641887</v>
      </c>
      <c r="AH256" s="4">
        <f t="shared" si="127"/>
        <v>0.95086956720570692</v>
      </c>
      <c r="AI256" s="4">
        <f t="shared" si="127"/>
        <v>4.7507700994857176E-2</v>
      </c>
      <c r="AJ256" s="4">
        <f t="shared" si="127"/>
        <v>1.5823982613769744E-3</v>
      </c>
      <c r="AK256" s="4">
        <f t="shared" si="127"/>
        <v>3.9530182404585295E-5</v>
      </c>
      <c r="AL256" s="4">
        <f t="shared" si="127"/>
        <v>7.90008568555075E-7</v>
      </c>
      <c r="AM256" s="4">
        <f t="shared" si="127"/>
        <v>1.3156898197385819E-8</v>
      </c>
      <c r="AN256" s="4">
        <f t="shared" si="127"/>
        <v>1.8781419469538393E-10</v>
      </c>
      <c r="AO256" s="4">
        <f t="shared" si="127"/>
        <v>2.3459099581911952E-12</v>
      </c>
      <c r="AP256" s="4">
        <f t="shared" si="127"/>
        <v>2.604604088303317E-14</v>
      </c>
      <c r="AQ256" s="4">
        <f t="shared" si="127"/>
        <v>2.6026428853758902E-16</v>
      </c>
      <c r="AR256" s="4">
        <f t="shared" si="127"/>
        <v>2.3642572824121486E-18</v>
      </c>
      <c r="AS256" s="4">
        <f t="shared" si="127"/>
        <v>1.9687306540600786E-20</v>
      </c>
      <c r="AT256" s="4">
        <f t="shared" si="127"/>
        <v>1.5132676239613833E-22</v>
      </c>
      <c r="AU256" s="4">
        <f t="shared" si="127"/>
        <v>1.0800913036767047E-24</v>
      </c>
      <c r="AV256" s="4">
        <f t="shared" si="127"/>
        <v>7.1951847549381282E-27</v>
      </c>
      <c r="AW256" s="4">
        <f t="shared" si="127"/>
        <v>4.4936028085675046E-29</v>
      </c>
      <c r="AX256" s="4">
        <f t="shared" si="125"/>
        <v>2.6413043769624121E-31</v>
      </c>
      <c r="AY256" s="4">
        <f t="shared" si="125"/>
        <v>1.4662857409474788E-33</v>
      </c>
      <c r="AZ256" s="4">
        <f t="shared" si="125"/>
        <v>7.7114784771497443E-36</v>
      </c>
      <c r="BA256" s="4">
        <f t="shared" si="125"/>
        <v>3.8528337611293228E-38</v>
      </c>
    </row>
    <row r="257" spans="1:53">
      <c r="A257" s="1">
        <f t="shared" si="115"/>
        <v>42256</v>
      </c>
      <c r="B257">
        <f t="shared" si="107"/>
        <v>4</v>
      </c>
      <c r="C257">
        <f t="shared" si="102"/>
        <v>5.7069967380518741E-9</v>
      </c>
      <c r="D257" s="3">
        <f t="shared" si="114"/>
        <v>16247334</v>
      </c>
      <c r="E257" s="2">
        <v>32494668</v>
      </c>
      <c r="F257">
        <v>149</v>
      </c>
      <c r="G257" s="3">
        <f t="shared" si="103"/>
        <v>10974161.099999998</v>
      </c>
      <c r="H257" s="3">
        <f t="shared" si="104"/>
        <v>19121771.730500001</v>
      </c>
      <c r="I257" s="7">
        <f t="shared" si="105"/>
        <v>-1.1629245699617043</v>
      </c>
      <c r="J257" s="7">
        <f t="shared" si="106"/>
        <v>-1.1727120572853869</v>
      </c>
      <c r="K257" s="4">
        <f t="shared" si="122"/>
        <v>0.93929141556339868</v>
      </c>
      <c r="L257" s="4">
        <f t="shared" si="126"/>
        <v>0.96901210199563292</v>
      </c>
      <c r="M257" s="4">
        <f t="shared" si="126"/>
        <v>3.0344369628040022E-2</v>
      </c>
      <c r="N257" s="4">
        <f t="shared" si="126"/>
        <v>6.3348413112170217E-4</v>
      </c>
      <c r="O257" s="4">
        <f t="shared" si="126"/>
        <v>9.9186961057581006E-6</v>
      </c>
      <c r="P257" s="4">
        <f t="shared" si="126"/>
        <v>1.2424055301834848E-7</v>
      </c>
      <c r="Q257" s="4">
        <f t="shared" si="126"/>
        <v>1.2968533904028683E-9</v>
      </c>
      <c r="R257" s="4">
        <f t="shared" si="126"/>
        <v>1.1603033829501452E-11</v>
      </c>
      <c r="S257" s="4">
        <f t="shared" si="126"/>
        <v>9.0836469974013267E-14</v>
      </c>
      <c r="T257" s="4">
        <f t="shared" si="126"/>
        <v>6.3211540833619359E-16</v>
      </c>
      <c r="U257" s="4">
        <f t="shared" si="126"/>
        <v>3.9589040375988951E-18</v>
      </c>
      <c r="V257" s="4">
        <f t="shared" si="126"/>
        <v>2.2540359998217737E-20</v>
      </c>
      <c r="W257" s="4">
        <f t="shared" si="126"/>
        <v>1.1764084106356893E-22</v>
      </c>
      <c r="X257" s="4">
        <f t="shared" si="126"/>
        <v>5.6675224323700629E-25</v>
      </c>
      <c r="Y257" s="4">
        <f t="shared" si="126"/>
        <v>2.5353834540118587E-27</v>
      </c>
      <c r="Z257" s="4">
        <f t="shared" si="126"/>
        <v>1.058597326522522E-29</v>
      </c>
      <c r="AA257" s="4">
        <f t="shared" si="126"/>
        <v>4.1437082568025257E-32</v>
      </c>
      <c r="AB257" s="4">
        <f t="shared" si="123"/>
        <v>1.5265764920461195E-34</v>
      </c>
      <c r="AC257" s="4">
        <f t="shared" si="123"/>
        <v>5.311587578863993E-37</v>
      </c>
      <c r="AD257" s="4">
        <f t="shared" si="123"/>
        <v>1.7508501894805187E-39</v>
      </c>
      <c r="AE257" s="4">
        <f t="shared" si="123"/>
        <v>5.482734226058166E-42</v>
      </c>
      <c r="AF257" s="6"/>
      <c r="AG257" s="4">
        <f t="shared" si="124"/>
        <v>0.89661574643066433</v>
      </c>
      <c r="AH257" s="4">
        <f t="shared" si="127"/>
        <v>0.94642827120567763</v>
      </c>
      <c r="AI257" s="4">
        <f t="shared" si="127"/>
        <v>5.1640855233336821E-2</v>
      </c>
      <c r="AJ257" s="4">
        <f t="shared" si="127"/>
        <v>1.87848557987408E-3</v>
      </c>
      <c r="AK257" s="4">
        <f t="shared" si="127"/>
        <v>5.1248781705566801E-5</v>
      </c>
      <c r="AL257" s="4">
        <f t="shared" si="127"/>
        <v>1.1185340008317172E-6</v>
      </c>
      <c r="AM257" s="4">
        <f t="shared" si="127"/>
        <v>2.0343869713422057E-8</v>
      </c>
      <c r="AN257" s="4">
        <f t="shared" si="127"/>
        <v>3.1715468356529981E-10</v>
      </c>
      <c r="AO257" s="4">
        <f t="shared" si="127"/>
        <v>4.3263009093648049E-12</v>
      </c>
      <c r="AP257" s="4">
        <f t="shared" si="127"/>
        <v>5.2457763565122658E-14</v>
      </c>
      <c r="AQ257" s="4">
        <f t="shared" si="127"/>
        <v>5.7246021134330025E-16</v>
      </c>
      <c r="AR257" s="4">
        <f t="shared" si="127"/>
        <v>5.6792126943713895E-18</v>
      </c>
      <c r="AS257" s="4">
        <f t="shared" si="127"/>
        <v>5.1646676270059521E-20</v>
      </c>
      <c r="AT257" s="4">
        <f t="shared" si="127"/>
        <v>4.3354530996228663E-22</v>
      </c>
      <c r="AU257" s="4">
        <f t="shared" si="127"/>
        <v>3.3794179080379398E-24</v>
      </c>
      <c r="AV257" s="4">
        <f t="shared" si="127"/>
        <v>2.458589733296942E-26</v>
      </c>
      <c r="AW257" s="4">
        <f t="shared" si="127"/>
        <v>1.6768780503722715E-28</v>
      </c>
      <c r="AX257" s="4">
        <f t="shared" si="125"/>
        <v>1.0764353088266065E-30</v>
      </c>
      <c r="AY257" s="4">
        <f t="shared" si="125"/>
        <v>6.5260558071628934E-33</v>
      </c>
      <c r="AZ257" s="4">
        <f t="shared" si="125"/>
        <v>3.7482842078295015E-35</v>
      </c>
      <c r="BA257" s="4">
        <f t="shared" si="125"/>
        <v>2.0452096141857505E-37</v>
      </c>
    </row>
    <row r="258" spans="1:53">
      <c r="A258" s="1">
        <f t="shared" si="115"/>
        <v>42259</v>
      </c>
      <c r="B258">
        <f t="shared" si="107"/>
        <v>3</v>
      </c>
      <c r="C258">
        <f t="shared" si="102"/>
        <v>5.7069967380518741E-9</v>
      </c>
      <c r="D258" s="3">
        <f t="shared" si="114"/>
        <v>19085819</v>
      </c>
      <c r="E258" s="2">
        <v>38171638</v>
      </c>
      <c r="F258">
        <v>167</v>
      </c>
      <c r="G258" s="3">
        <f t="shared" si="103"/>
        <v>13337985.899999999</v>
      </c>
      <c r="H258" s="3">
        <f t="shared" si="104"/>
        <v>21259321.7795</v>
      </c>
      <c r="I258" s="7">
        <f t="shared" si="105"/>
        <v>-1.0649902489718863</v>
      </c>
      <c r="J258" s="7">
        <f t="shared" si="106"/>
        <v>-1.0756390495773163</v>
      </c>
      <c r="K258" s="4">
        <f t="shared" ref="K258:Z293" si="128">_xlfn.BINOM.DIST(K$4,$G258,$C258,FALSE)</f>
        <v>0.92670514624359024</v>
      </c>
      <c r="L258" s="4">
        <f t="shared" si="126"/>
        <v>0.96242289003793935</v>
      </c>
      <c r="M258" s="4">
        <f t="shared" si="126"/>
        <v>3.662973416586409E-2</v>
      </c>
      <c r="N258" s="4">
        <f t="shared" si="126"/>
        <v>9.2941632924916512E-4</v>
      </c>
      <c r="O258" s="4">
        <f t="shared" si="126"/>
        <v>1.7686750968489454E-5</v>
      </c>
      <c r="P258" s="4">
        <f t="shared" si="126"/>
        <v>2.6926244054323005E-7</v>
      </c>
      <c r="Q258" s="4">
        <f t="shared" si="126"/>
        <v>3.4160342479280635E-9</v>
      </c>
      <c r="R258" s="4">
        <f t="shared" si="126"/>
        <v>3.7146836323645987E-11</v>
      </c>
      <c r="S258" s="4">
        <f t="shared" si="126"/>
        <v>3.534512067487405E-13</v>
      </c>
      <c r="T258" s="4">
        <f t="shared" si="126"/>
        <v>2.9894035801864908E-15</v>
      </c>
      <c r="U258" s="4">
        <f t="shared" si="126"/>
        <v>2.2755276066775437E-17</v>
      </c>
      <c r="V258" s="4">
        <f t="shared" si="126"/>
        <v>1.5746605579710781E-19</v>
      </c>
      <c r="W258" s="4">
        <f t="shared" si="126"/>
        <v>9.9885672214241226E-22</v>
      </c>
      <c r="X258" s="4">
        <f t="shared" si="126"/>
        <v>5.8486725224155864E-24</v>
      </c>
      <c r="Y258" s="4">
        <f t="shared" si="126"/>
        <v>3.1799969073926921E-26</v>
      </c>
      <c r="Z258" s="4">
        <f t="shared" si="126"/>
        <v>1.6137372879911243E-28</v>
      </c>
      <c r="AA258" s="4">
        <f t="shared" ref="AA258:AE293" si="129">_xlfn.BINOM.DIST(AA$4,$G258,$C258,FALSE)/(1-$K258)</f>
        <v>7.677330106111483E-31</v>
      </c>
      <c r="AB258" s="4">
        <f t="shared" si="129"/>
        <v>3.4376259865262187E-33</v>
      </c>
      <c r="AC258" s="4">
        <f t="shared" si="129"/>
        <v>1.4537288741780085E-35</v>
      </c>
      <c r="AD258" s="4">
        <f t="shared" si="129"/>
        <v>5.8240766356039661E-38</v>
      </c>
      <c r="AE258" s="4">
        <f t="shared" si="129"/>
        <v>2.2166356726448111E-40</v>
      </c>
      <c r="AF258" s="6"/>
      <c r="AG258" s="4">
        <f t="shared" ref="AG258:AV293" si="130">_xlfn.BINOM.DIST(AG$4,$H258,$C258,FALSE)</f>
        <v>0.88574438373405762</v>
      </c>
      <c r="AH258" s="4">
        <f t="shared" si="127"/>
        <v>0.94056294810086516</v>
      </c>
      <c r="AI258" s="4">
        <f t="shared" si="127"/>
        <v>5.7057779540928215E-2</v>
      </c>
      <c r="AJ258" s="4">
        <f t="shared" si="127"/>
        <v>2.3075471695453514E-3</v>
      </c>
      <c r="AK258" s="4">
        <f t="shared" si="127"/>
        <v>6.9991862617824801E-5</v>
      </c>
      <c r="AL258" s="4">
        <f t="shared" si="127"/>
        <v>1.6983784919097643E-6</v>
      </c>
      <c r="AM258" s="4">
        <f t="shared" si="127"/>
        <v>3.4343151453793683E-8</v>
      </c>
      <c r="AN258" s="4">
        <f t="shared" si="127"/>
        <v>5.9524944456503741E-10</v>
      </c>
      <c r="AO258" s="4">
        <f t="shared" si="127"/>
        <v>9.0274664930475402E-12</v>
      </c>
      <c r="AP258" s="4">
        <f t="shared" si="127"/>
        <v>1.2169709980887475E-13</v>
      </c>
      <c r="AQ258" s="4">
        <f t="shared" si="127"/>
        <v>1.4765122722956308E-15</v>
      </c>
      <c r="AR258" s="4">
        <f t="shared" si="127"/>
        <v>1.6285503412802279E-17</v>
      </c>
      <c r="AS258" s="4">
        <f t="shared" si="127"/>
        <v>1.6465568629778669E-19</v>
      </c>
      <c r="AT258" s="4">
        <f t="shared" si="127"/>
        <v>1.5367037543117553E-21</v>
      </c>
      <c r="AU258" s="4">
        <f t="shared" si="127"/>
        <v>1.3317382306303405E-23</v>
      </c>
      <c r="AV258" s="4">
        <f t="shared" si="127"/>
        <v>1.0771702210577577E-25</v>
      </c>
      <c r="AW258" s="4">
        <f t="shared" ref="AW258:BA293" si="131">_xlfn.BINOM.DIST(AW$4,$H258,$C258,FALSE)/(1-$AG258)</f>
        <v>8.1681003715784124E-28</v>
      </c>
      <c r="AX258" s="4">
        <f t="shared" si="131"/>
        <v>5.829466808723309E-30</v>
      </c>
      <c r="AY258" s="4">
        <f t="shared" si="131"/>
        <v>3.9292801821395637E-32</v>
      </c>
      <c r="AZ258" s="4">
        <f t="shared" si="131"/>
        <v>2.5090888786234333E-34</v>
      </c>
      <c r="BA258" s="4">
        <f t="shared" si="131"/>
        <v>1.5220982195800978E-36</v>
      </c>
    </row>
    <row r="259" spans="1:53">
      <c r="A259" s="1">
        <f t="shared" si="115"/>
        <v>42263</v>
      </c>
      <c r="B259">
        <f t="shared" si="107"/>
        <v>4</v>
      </c>
      <c r="C259">
        <f t="shared" si="102"/>
        <v>5.7069967380518741E-9</v>
      </c>
      <c r="D259" s="3">
        <f t="shared" si="114"/>
        <v>20263813</v>
      </c>
      <c r="E259" s="2">
        <v>40527626</v>
      </c>
      <c r="F259">
        <v>185</v>
      </c>
      <c r="G259" s="3">
        <f t="shared" si="103"/>
        <v>16446427.5</v>
      </c>
      <c r="H259" s="3">
        <f t="shared" si="104"/>
        <v>23785847.112500001</v>
      </c>
      <c r="I259" s="7">
        <f t="shared" si="105"/>
        <v>-0.96884755080908747</v>
      </c>
      <c r="J259" s="7">
        <f t="shared" si="106"/>
        <v>-0.97975623610714235</v>
      </c>
      <c r="K259" s="4">
        <f t="shared" si="128"/>
        <v>0.91041047885592319</v>
      </c>
      <c r="L259" s="4">
        <f t="shared" ref="L259:AA293" si="132">_xlfn.BINOM.DIST(L$4,$G259,$C259,FALSE)/(1-$K259)</f>
        <v>0.95380417922465488</v>
      </c>
      <c r="M259" s="4">
        <f t="shared" si="132"/>
        <v>4.4761887093897411E-2</v>
      </c>
      <c r="N259" s="4">
        <f t="shared" si="132"/>
        <v>1.4004456805854955E-3</v>
      </c>
      <c r="O259" s="4">
        <f t="shared" si="132"/>
        <v>3.2861348889944945E-5</v>
      </c>
      <c r="P259" s="4">
        <f t="shared" si="132"/>
        <v>6.1687115761916897E-7</v>
      </c>
      <c r="Q259" s="4">
        <f t="shared" si="132"/>
        <v>9.6498879590346422E-9</v>
      </c>
      <c r="R259" s="4">
        <f t="shared" si="132"/>
        <v>1.2939075916961254E-10</v>
      </c>
      <c r="S259" s="4">
        <f t="shared" si="132"/>
        <v>1.5180716771160352E-12</v>
      </c>
      <c r="T259" s="4">
        <f t="shared" si="132"/>
        <v>1.5831743517096735E-14</v>
      </c>
      <c r="U259" s="4">
        <f t="shared" si="132"/>
        <v>1.4859619752904525E-16</v>
      </c>
      <c r="V259" s="4">
        <f t="shared" si="132"/>
        <v>1.2679260817560272E-18</v>
      </c>
      <c r="W259" s="4">
        <f t="shared" si="132"/>
        <v>9.9172574486991821E-21</v>
      </c>
      <c r="X259" s="4">
        <f t="shared" si="132"/>
        <v>7.1602322083017465E-23</v>
      </c>
      <c r="Y259" s="4">
        <f t="shared" si="132"/>
        <v>4.8004054081686939E-25</v>
      </c>
      <c r="Z259" s="4">
        <f t="shared" si="132"/>
        <v>3.0037617045315244E-27</v>
      </c>
      <c r="AA259" s="4">
        <f t="shared" si="132"/>
        <v>1.7620745792216627E-29</v>
      </c>
      <c r="AB259" s="4">
        <f t="shared" si="129"/>
        <v>9.7286847449931319E-32</v>
      </c>
      <c r="AC259" s="4">
        <f t="shared" si="129"/>
        <v>5.0729474661005516E-34</v>
      </c>
      <c r="AD259" s="4">
        <f t="shared" si="129"/>
        <v>2.5060254498337385E-36</v>
      </c>
      <c r="AE259" s="4">
        <f t="shared" si="129"/>
        <v>1.1760726982801507E-38</v>
      </c>
      <c r="AF259" s="6"/>
      <c r="AG259" s="4">
        <f t="shared" si="130"/>
        <v>0.87306457952054994</v>
      </c>
      <c r="AH259" s="4">
        <f t="shared" ref="AH259:AW293" si="133">_xlfn.BINOM.DIST(AH$4,$H259,$C259,FALSE)/(1-$AG259)</f>
        <v>0.93366223121545033</v>
      </c>
      <c r="AI259" s="4">
        <f t="shared" si="133"/>
        <v>6.3370338188202577E-2</v>
      </c>
      <c r="AJ259" s="4">
        <f t="shared" si="133"/>
        <v>2.867417829841859E-3</v>
      </c>
      <c r="AK259" s="4">
        <f t="shared" si="133"/>
        <v>9.7309935140376836E-5</v>
      </c>
      <c r="AL259" s="4">
        <f t="shared" si="133"/>
        <v>2.6418816205640379E-6</v>
      </c>
      <c r="AM259" s="4">
        <f t="shared" si="133"/>
        <v>5.977068865555831E-8</v>
      </c>
      <c r="AN259" s="4">
        <f t="shared" si="133"/>
        <v>1.1590878619094798E-9</v>
      </c>
      <c r="AO259" s="4">
        <f t="shared" si="133"/>
        <v>1.9667650895321014E-11</v>
      </c>
      <c r="AP259" s="4">
        <f t="shared" si="133"/>
        <v>2.9664435146865945E-13</v>
      </c>
      <c r="AQ259" s="4">
        <f t="shared" si="133"/>
        <v>4.0268195334728721E-15</v>
      </c>
      <c r="AR259" s="4">
        <f t="shared" si="133"/>
        <v>4.9693037817411154E-17</v>
      </c>
      <c r="AS259" s="4">
        <f t="shared" si="133"/>
        <v>5.6213463907342831E-19</v>
      </c>
      <c r="AT259" s="4">
        <f t="shared" si="133"/>
        <v>5.8697962167522621E-21</v>
      </c>
      <c r="AU259" s="4">
        <f t="shared" si="133"/>
        <v>5.6914247581069094E-23</v>
      </c>
      <c r="AV259" s="4">
        <f t="shared" si="133"/>
        <v>5.1505751939711372E-25</v>
      </c>
      <c r="AW259" s="4">
        <f t="shared" si="133"/>
        <v>4.3698016381453645E-27</v>
      </c>
      <c r="AX259" s="4">
        <f t="shared" si="131"/>
        <v>3.4893035912559248E-29</v>
      </c>
      <c r="AY259" s="4">
        <f t="shared" si="131"/>
        <v>2.6314322304270961E-31</v>
      </c>
      <c r="AZ259" s="4">
        <f t="shared" si="131"/>
        <v>1.8800288246357886E-33</v>
      </c>
      <c r="BA259" s="4">
        <f t="shared" si="131"/>
        <v>1.2760286137697641E-35</v>
      </c>
    </row>
    <row r="260" spans="1:53">
      <c r="A260" s="1">
        <f t="shared" si="115"/>
        <v>42266</v>
      </c>
      <c r="B260">
        <f t="shared" si="107"/>
        <v>3</v>
      </c>
      <c r="C260">
        <f t="shared" si="102"/>
        <v>5.7069967380518741E-9</v>
      </c>
      <c r="D260" s="3">
        <f t="shared" si="114"/>
        <v>25341001</v>
      </c>
      <c r="E260" s="2">
        <v>50682002</v>
      </c>
      <c r="F260">
        <v>208</v>
      </c>
      <c r="G260" s="3">
        <f t="shared" si="103"/>
        <v>21501926.399999999</v>
      </c>
      <c r="H260" s="3">
        <f t="shared" si="104"/>
        <v>27657158.272</v>
      </c>
      <c r="I260" s="7">
        <f t="shared" si="105"/>
        <v>-0.84910519498162973</v>
      </c>
      <c r="J260" s="7">
        <f t="shared" si="106"/>
        <v>-0.85935895681265007</v>
      </c>
      <c r="K260" s="4">
        <f t="shared" si="128"/>
        <v>0.88451887851687394</v>
      </c>
      <c r="L260" s="4">
        <f t="shared" si="132"/>
        <v>0.9398988180112432</v>
      </c>
      <c r="M260" s="4">
        <f t="shared" si="132"/>
        <v>5.7668157679876292E-2</v>
      </c>
      <c r="N260" s="4">
        <f t="shared" si="132"/>
        <v>2.358846996291109E-3</v>
      </c>
      <c r="O260" s="4">
        <f t="shared" si="132"/>
        <v>7.2364357346354493E-5</v>
      </c>
      <c r="P260" s="4">
        <f t="shared" si="132"/>
        <v>1.7759863115644376E-6</v>
      </c>
      <c r="Q260" s="4">
        <f t="shared" si="132"/>
        <v>3.6322292583411372E-8</v>
      </c>
      <c r="R260" s="4">
        <f t="shared" si="132"/>
        <v>6.3673699119016799E-10</v>
      </c>
      <c r="S260" s="4">
        <f t="shared" si="132"/>
        <v>9.7668595434265625E-12</v>
      </c>
      <c r="T260" s="4">
        <f t="shared" si="132"/>
        <v>1.3316719772413392E-13</v>
      </c>
      <c r="U260" s="4">
        <f t="shared" si="132"/>
        <v>1.634112938913289E-15</v>
      </c>
      <c r="V260" s="4">
        <f t="shared" si="132"/>
        <v>1.8229475416621866E-17</v>
      </c>
      <c r="W260" s="4">
        <f t="shared" si="132"/>
        <v>1.8641364256226867E-19</v>
      </c>
      <c r="X260" s="4">
        <f t="shared" si="132"/>
        <v>1.7596208029371659E-21</v>
      </c>
      <c r="Y260" s="4">
        <f t="shared" si="132"/>
        <v>1.542324577077545E-23</v>
      </c>
      <c r="Z260" s="4">
        <f t="shared" si="132"/>
        <v>1.2617381279113745E-25</v>
      </c>
      <c r="AA260" s="4">
        <f t="shared" si="132"/>
        <v>9.6768482602900811E-28</v>
      </c>
      <c r="AB260" s="4">
        <f t="shared" si="129"/>
        <v>6.985052524994841E-30</v>
      </c>
      <c r="AC260" s="4">
        <f t="shared" si="129"/>
        <v>4.7619169561653519E-32</v>
      </c>
      <c r="AD260" s="4">
        <f t="shared" si="129"/>
        <v>3.0754795427745344E-34</v>
      </c>
      <c r="AE260" s="4">
        <f t="shared" si="129"/>
        <v>1.8869806764667702E-36</v>
      </c>
      <c r="AF260" s="6"/>
      <c r="AG260" s="4">
        <f t="shared" si="130"/>
        <v>0.85398699731138117</v>
      </c>
      <c r="AH260" s="4">
        <f t="shared" si="133"/>
        <v>0.92315558964009059</v>
      </c>
      <c r="AI260" s="4">
        <f t="shared" si="133"/>
        <v>7.2855118653352549E-2</v>
      </c>
      <c r="AJ260" s="4">
        <f t="shared" si="133"/>
        <v>3.833133642651948E-3</v>
      </c>
      <c r="AK260" s="4">
        <f t="shared" si="133"/>
        <v>1.5125477724929514E-4</v>
      </c>
      <c r="AL260" s="4">
        <f t="shared" si="133"/>
        <v>4.7747892865442609E-6</v>
      </c>
      <c r="AM260" s="4">
        <f t="shared" si="133"/>
        <v>1.2560821946245058E-7</v>
      </c>
      <c r="AN260" s="4">
        <f t="shared" si="133"/>
        <v>2.8322729376964162E-9</v>
      </c>
      <c r="AO260" s="4">
        <f t="shared" si="133"/>
        <v>5.5880487126219278E-11</v>
      </c>
      <c r="AP260" s="4">
        <f t="shared" si="133"/>
        <v>9.8001500632157419E-13</v>
      </c>
      <c r="AQ260" s="4">
        <f t="shared" si="133"/>
        <v>1.5468484341374487E-14</v>
      </c>
      <c r="AR260" s="4">
        <f t="shared" si="133"/>
        <v>2.2195763944659099E-16</v>
      </c>
      <c r="AS260" s="4">
        <f t="shared" si="133"/>
        <v>2.9194689195250287E-18</v>
      </c>
      <c r="AT260" s="4">
        <f t="shared" si="133"/>
        <v>3.544667414978582E-20</v>
      </c>
      <c r="AU260" s="4">
        <f t="shared" si="133"/>
        <v>3.9963400064754203E-22</v>
      </c>
      <c r="AV260" s="4">
        <f t="shared" si="133"/>
        <v>4.2051949027019395E-24</v>
      </c>
      <c r="AW260" s="4">
        <f t="shared" si="133"/>
        <v>4.1484044232506962E-26</v>
      </c>
      <c r="AX260" s="4">
        <f t="shared" si="131"/>
        <v>3.8516524631565455E-28</v>
      </c>
      <c r="AY260" s="4">
        <f t="shared" si="131"/>
        <v>3.377454437873213E-30</v>
      </c>
      <c r="AZ260" s="4">
        <f t="shared" si="131"/>
        <v>2.8057617672355308E-32</v>
      </c>
      <c r="BA260" s="4">
        <f t="shared" si="131"/>
        <v>2.2142960051473431E-34</v>
      </c>
    </row>
    <row r="261" spans="1:53">
      <c r="A261" s="1">
        <f t="shared" si="115"/>
        <v>42270</v>
      </c>
      <c r="B261">
        <f t="shared" si="107"/>
        <v>4</v>
      </c>
      <c r="C261">
        <f t="shared" si="102"/>
        <v>5.7069967380518741E-9</v>
      </c>
      <c r="D261" s="3">
        <f t="shared" si="114"/>
        <v>28627080</v>
      </c>
      <c r="E261" s="2">
        <v>57254160</v>
      </c>
      <c r="F261">
        <v>235</v>
      </c>
      <c r="G261" s="3">
        <f t="shared" si="103"/>
        <v>28987927.499999993</v>
      </c>
      <c r="H261" s="3">
        <f t="shared" si="104"/>
        <v>33249135.737500001</v>
      </c>
      <c r="I261" s="7">
        <f t="shared" si="105"/>
        <v>-0.71379292012848228</v>
      </c>
      <c r="J261" s="7">
        <f t="shared" si="106"/>
        <v>-0.72177524923112002</v>
      </c>
      <c r="K261" s="4">
        <f t="shared" si="128"/>
        <v>0.84752579356648838</v>
      </c>
      <c r="L261" s="4">
        <f t="shared" si="132"/>
        <v>0.91956266117274332</v>
      </c>
      <c r="M261" s="4">
        <f t="shared" si="132"/>
        <v>7.6063464675960021E-2</v>
      </c>
      <c r="N261" s="4">
        <f t="shared" si="132"/>
        <v>4.1944942621195865E-3</v>
      </c>
      <c r="O261" s="4">
        <f t="shared" si="132"/>
        <v>1.7347797904326663E-4</v>
      </c>
      <c r="P261" s="4">
        <f t="shared" si="132"/>
        <v>5.7398306053805156E-6</v>
      </c>
      <c r="Q261" s="4">
        <f t="shared" si="132"/>
        <v>1.5826050095631749E-7</v>
      </c>
      <c r="R261" s="4">
        <f t="shared" si="132"/>
        <v>3.7402376014528215E-9</v>
      </c>
      <c r="S261" s="4">
        <f t="shared" si="132"/>
        <v>7.734529244296926E-11</v>
      </c>
      <c r="T261" s="4">
        <f t="shared" si="132"/>
        <v>1.4217264472759206E-12</v>
      </c>
      <c r="U261" s="4">
        <f t="shared" si="132"/>
        <v>2.352018282664661E-14</v>
      </c>
      <c r="V261" s="4">
        <f t="shared" si="132"/>
        <v>3.5373061084548595E-16</v>
      </c>
      <c r="W261" s="4">
        <f t="shared" si="132"/>
        <v>4.8765874759693415E-18</v>
      </c>
      <c r="X261" s="4">
        <f t="shared" si="132"/>
        <v>6.2057928207595335E-20</v>
      </c>
      <c r="Y261" s="4">
        <f t="shared" si="132"/>
        <v>7.3332050352899182E-22</v>
      </c>
      <c r="Z261" s="4">
        <f t="shared" si="132"/>
        <v>8.0877393217118229E-24</v>
      </c>
      <c r="AA261" s="4">
        <f t="shared" si="132"/>
        <v>8.362415133202921E-26</v>
      </c>
      <c r="AB261" s="4">
        <f t="shared" si="129"/>
        <v>8.137806293290202E-28</v>
      </c>
      <c r="AC261" s="4">
        <f t="shared" si="129"/>
        <v>7.4792727989271896E-30</v>
      </c>
      <c r="AD261" s="4">
        <f t="shared" si="129"/>
        <v>6.5122383742252855E-32</v>
      </c>
      <c r="AE261" s="4">
        <f t="shared" si="129"/>
        <v>5.3867248733761302E-34</v>
      </c>
      <c r="AF261" s="6"/>
      <c r="AG261" s="4">
        <f t="shared" si="130"/>
        <v>0.82716366165275501</v>
      </c>
      <c r="AH261" s="4">
        <f t="shared" si="133"/>
        <v>0.90812235819782849</v>
      </c>
      <c r="AI261" s="4">
        <f t="shared" si="133"/>
        <v>8.6159334864466211E-2</v>
      </c>
      <c r="AJ261" s="4">
        <f t="shared" si="133"/>
        <v>5.4496553201282445E-3</v>
      </c>
      <c r="AK261" s="4">
        <f t="shared" si="133"/>
        <v>2.5852168771121664E-4</v>
      </c>
      <c r="AL261" s="4">
        <f t="shared" si="133"/>
        <v>9.8110367839413101E-6</v>
      </c>
      <c r="AM261" s="4">
        <f t="shared" si="133"/>
        <v>3.1027841652614391E-7</v>
      </c>
      <c r="AN261" s="4">
        <f t="shared" si="133"/>
        <v>8.410879792385966E-9</v>
      </c>
      <c r="AO261" s="4">
        <f t="shared" si="133"/>
        <v>1.9949835812959845E-10</v>
      </c>
      <c r="AP261" s="4">
        <f t="shared" si="133"/>
        <v>4.2061493559459627E-12</v>
      </c>
      <c r="AQ261" s="4">
        <f t="shared" si="133"/>
        <v>7.9812800638906465E-14</v>
      </c>
      <c r="AR261" s="4">
        <f t="shared" si="133"/>
        <v>1.3767900314019157E-15</v>
      </c>
      <c r="AS261" s="4">
        <f t="shared" si="133"/>
        <v>2.1770795643278298E-17</v>
      </c>
      <c r="AT261" s="4">
        <f t="shared" si="133"/>
        <v>3.1777429966767215E-19</v>
      </c>
      <c r="AU261" s="4">
        <f t="shared" si="133"/>
        <v>4.3070364075547339E-21</v>
      </c>
      <c r="AV261" s="4">
        <f t="shared" si="133"/>
        <v>5.4484764623751266E-23</v>
      </c>
      <c r="AW261" s="4">
        <f t="shared" si="133"/>
        <v>6.461641789269267E-25</v>
      </c>
      <c r="AX261" s="4">
        <f t="shared" si="131"/>
        <v>7.2124319126468805E-27</v>
      </c>
      <c r="AY261" s="4">
        <f t="shared" si="131"/>
        <v>7.6032098501932945E-29</v>
      </c>
      <c r="AZ261" s="4">
        <f t="shared" si="131"/>
        <v>7.5933098044878651E-31</v>
      </c>
      <c r="BA261" s="4">
        <f t="shared" si="131"/>
        <v>7.204251300359466E-33</v>
      </c>
    </row>
    <row r="262" spans="1:53">
      <c r="A262" s="1">
        <f t="shared" si="115"/>
        <v>42273</v>
      </c>
      <c r="B262">
        <f t="shared" si="107"/>
        <v>3</v>
      </c>
      <c r="C262">
        <f t="shared" ref="C262:C292" si="134">1/175223510</f>
        <v>5.7069967380518741E-9</v>
      </c>
      <c r="D262" s="3">
        <f t="shared" si="114"/>
        <v>32078059</v>
      </c>
      <c r="E262" s="2">
        <v>64156118</v>
      </c>
      <c r="F262">
        <v>267</v>
      </c>
      <c r="G262" s="3">
        <f t="shared" ref="G262:G293" si="135">1149.1*POWER(F262,2) - 231792*F262 + 20000000</f>
        <v>40029725.899999991</v>
      </c>
      <c r="H262" s="3">
        <f t="shared" ref="H262:H293" si="136">1.3825*POWER(F262,3)-92.362*POWER(F262,2)+44289*F262+10000000</f>
        <v>41555498.729499996</v>
      </c>
      <c r="I262" s="7">
        <f t="shared" ref="I262:I293" si="137">$C262*(F262*1000000*L262+F262*1000000*M262/2+F262*1000000*N262/3+F262*1000000*O262/4+F262*1000000*P262/5+F262*1000000*Q262/6+F262*1000000*R262/7+F262*1000000*S262/8+F262*1000000*T262/9+F262*1000000*U262/10+F262*1000000*V262/11+F262*1000000*W262/12+F262*1000000*X262/13+F262*1000000*Y262/14+F262*1000000*Z262/15+F262*1000000*AA262/16+F262*1000000*AB262/17+F262*1000000*AC262/18+F262*1000000*AD262/19+F262*1000000*AE262/20)-2</f>
        <v>-0.56209163008821106</v>
      </c>
      <c r="J262" s="7">
        <f t="shared" ref="J262:J293" si="138">F262*1000000*$C262*AH262+F262*1000000*$C262*AI262/2+F262*1000000*$C262*AJ262/3+F262*1000000*$C262*AK262/4+F262*1000000*$C262*AL262/5+F262*1000000*$C262*AM262/6+F262*1000000*$C262*AN262/7+F262*1000000*$C262*AO262/8+F262*1000000*$C262*AP262/9+F262*1000000*$C262*AQ262/10+F262*1000000*$C262*AR262/11+F262*1000000*$C262*AS262/12+F262*1000000*$C262*AT262/13+F262*1000000*$C262*AU262/14+F262*1000000*$C262*AV262/15+F262*1000000*$C262*AW262/16+F262*1000000*$C262*AX262/17+F262*1000000*$C262*AY262/18+F262*1000000*$C262*AZ262/19+F262*1000000*$C262*BA262/20-2</f>
        <v>-0.56531563614684477</v>
      </c>
      <c r="K262" s="4">
        <f t="shared" si="128"/>
        <v>0.79576647392066135</v>
      </c>
      <c r="L262" s="4">
        <f t="shared" si="132"/>
        <v>0.89012056722049226</v>
      </c>
      <c r="M262" s="4">
        <f t="shared" si="132"/>
        <v>0.10167380175156676</v>
      </c>
      <c r="N262" s="4">
        <f t="shared" si="132"/>
        <v>7.7424430540160797E-3</v>
      </c>
      <c r="O262" s="4">
        <f t="shared" si="132"/>
        <v>4.4218929985743972E-4</v>
      </c>
      <c r="P262" s="4">
        <f t="shared" si="132"/>
        <v>2.0203583872388595E-5</v>
      </c>
      <c r="Q262" s="4">
        <f t="shared" si="132"/>
        <v>7.6924971428751126E-7</v>
      </c>
      <c r="R262" s="4">
        <f t="shared" si="132"/>
        <v>2.510495642271316E-8</v>
      </c>
      <c r="S262" s="4">
        <f t="shared" si="132"/>
        <v>7.169017528945674E-10</v>
      </c>
      <c r="T262" s="4">
        <f t="shared" si="132"/>
        <v>1.8197313596756414E-11</v>
      </c>
      <c r="U262" s="4">
        <f t="shared" si="132"/>
        <v>4.1571664635542632E-13</v>
      </c>
      <c r="V262" s="4">
        <f t="shared" si="132"/>
        <v>8.6336582705314929E-15</v>
      </c>
      <c r="W262" s="4">
        <f t="shared" si="132"/>
        <v>1.643628725560619E-16</v>
      </c>
      <c r="X262" s="4">
        <f t="shared" si="132"/>
        <v>2.8883543581317338E-18</v>
      </c>
      <c r="Y262" s="4">
        <f t="shared" si="132"/>
        <v>4.7131637664130712E-20</v>
      </c>
      <c r="Z262" s="4">
        <f t="shared" si="132"/>
        <v>7.1781305504003013E-22</v>
      </c>
      <c r="AA262" s="4">
        <f t="shared" si="132"/>
        <v>1.0248998761442789E-23</v>
      </c>
      <c r="AB262" s="4">
        <f t="shared" si="129"/>
        <v>1.3772810720879677E-25</v>
      </c>
      <c r="AC262" s="4">
        <f t="shared" si="129"/>
        <v>1.7479947456901004E-27</v>
      </c>
      <c r="AD262" s="4">
        <f t="shared" si="129"/>
        <v>2.1017282413170354E-29</v>
      </c>
      <c r="AE262" s="4">
        <f t="shared" si="129"/>
        <v>2.4006928086292609E-31</v>
      </c>
      <c r="AF262" s="6"/>
      <c r="AG262" s="4">
        <f t="shared" si="130"/>
        <v>0.7888673533666738</v>
      </c>
      <c r="AH262" s="4">
        <f t="shared" si="133"/>
        <v>0.88610402598356763</v>
      </c>
      <c r="AI262" s="4">
        <f t="shared" si="133"/>
        <v>0.1050729248706237</v>
      </c>
      <c r="AJ262" s="4">
        <f t="shared" si="133"/>
        <v>8.3062627347367003E-3</v>
      </c>
      <c r="AK262" s="4">
        <f t="shared" si="133"/>
        <v>4.9247224517978032E-4</v>
      </c>
      <c r="AL262" s="4">
        <f t="shared" si="133"/>
        <v>2.3358654950500788E-5</v>
      </c>
      <c r="AM262" s="4">
        <f t="shared" si="133"/>
        <v>9.2327833921431586E-7</v>
      </c>
      <c r="AN262" s="4">
        <f t="shared" si="133"/>
        <v>3.1280282177036904E-8</v>
      </c>
      <c r="AO262" s="4">
        <f t="shared" si="133"/>
        <v>9.2729244202422792E-10</v>
      </c>
      <c r="AP262" s="4">
        <f t="shared" si="133"/>
        <v>2.4434881941183136E-11</v>
      </c>
      <c r="AQ262" s="4">
        <f t="shared" si="133"/>
        <v>5.7949043111739547E-13</v>
      </c>
      <c r="AR262" s="4">
        <f t="shared" si="133"/>
        <v>1.2493657538951735E-14</v>
      </c>
      <c r="AS262" s="4">
        <f t="shared" si="133"/>
        <v>2.4691322642973862E-16</v>
      </c>
      <c r="AT262" s="4">
        <f t="shared" si="133"/>
        <v>4.504400466613289E-18</v>
      </c>
      <c r="AU262" s="4">
        <f t="shared" si="133"/>
        <v>7.6303584691260946E-20</v>
      </c>
      <c r="AV262" s="4">
        <f t="shared" si="133"/>
        <v>1.2063953483853542E-21</v>
      </c>
      <c r="AW262" s="4">
        <f t="shared" si="133"/>
        <v>1.7881569401421774E-23</v>
      </c>
      <c r="AX262" s="4">
        <f t="shared" si="131"/>
        <v>2.4945525780633254E-25</v>
      </c>
      <c r="AY262" s="4">
        <f t="shared" si="131"/>
        <v>3.286669974721344E-27</v>
      </c>
      <c r="AZ262" s="4">
        <f t="shared" si="131"/>
        <v>4.1024039939975695E-29</v>
      </c>
      <c r="BA262" s="4">
        <f t="shared" si="131"/>
        <v>4.8645688011556246E-31</v>
      </c>
    </row>
    <row r="263" spans="1:53">
      <c r="A263" s="1">
        <f t="shared" si="115"/>
        <v>42277</v>
      </c>
      <c r="B263">
        <f t="shared" si="107"/>
        <v>4</v>
      </c>
      <c r="C263">
        <f t="shared" si="134"/>
        <v>5.7069967380518741E-9</v>
      </c>
      <c r="D263" s="3">
        <f t="shared" si="114"/>
        <v>49892450</v>
      </c>
      <c r="E263" s="2">
        <v>99784900</v>
      </c>
      <c r="F263">
        <v>301</v>
      </c>
      <c r="G263" s="3">
        <f t="shared" si="135"/>
        <v>54340217.099999994</v>
      </c>
      <c r="H263" s="3">
        <f t="shared" si="136"/>
        <v>52664920.070500001</v>
      </c>
      <c r="I263" s="7">
        <f t="shared" si="137"/>
        <v>-0.41290795079820208</v>
      </c>
      <c r="J263" s="7">
        <f t="shared" si="138"/>
        <v>-0.4089566352336822</v>
      </c>
      <c r="K263" s="4">
        <f t="shared" si="128"/>
        <v>0.73335935704865374</v>
      </c>
      <c r="L263" s="4">
        <f t="shared" si="132"/>
        <v>0.85294196998983751</v>
      </c>
      <c r="M263" s="4">
        <f t="shared" si="132"/>
        <v>0.13225694186021952</v>
      </c>
      <c r="N263" s="4">
        <f t="shared" si="132"/>
        <v>1.3671815874750057E-2</v>
      </c>
      <c r="O263" s="4">
        <f t="shared" si="132"/>
        <v>1.0599739222242647E-3</v>
      </c>
      <c r="P263" s="4">
        <f t="shared" si="132"/>
        <v>6.5743699617511856E-5</v>
      </c>
      <c r="Q263" s="4">
        <f t="shared" si="132"/>
        <v>3.3980662709666437E-6</v>
      </c>
      <c r="R263" s="4">
        <f t="shared" si="132"/>
        <v>1.5054375752115266E-7</v>
      </c>
      <c r="S263" s="4">
        <f t="shared" si="132"/>
        <v>5.8358175256955094E-9</v>
      </c>
      <c r="T263" s="4">
        <f t="shared" si="132"/>
        <v>2.0108891263250378E-10</v>
      </c>
      <c r="U263" s="4">
        <f t="shared" si="132"/>
        <v>6.2361571237248251E-12</v>
      </c>
      <c r="V263" s="4">
        <f t="shared" si="132"/>
        <v>1.7581392885094624E-13</v>
      </c>
      <c r="W263" s="4">
        <f t="shared" si="132"/>
        <v>4.5436088865172784E-15</v>
      </c>
      <c r="X263" s="4">
        <f t="shared" si="132"/>
        <v>1.0838931889475713E-16</v>
      </c>
      <c r="Y263" s="4">
        <f t="shared" si="132"/>
        <v>2.4009733681512493E-18</v>
      </c>
      <c r="Z263" s="4">
        <f t="shared" si="132"/>
        <v>4.9639222106485696E-20</v>
      </c>
      <c r="AA263" s="4">
        <f t="shared" si="132"/>
        <v>9.6213022862321615E-22</v>
      </c>
      <c r="AB263" s="4">
        <f t="shared" si="129"/>
        <v>1.7551482510381968E-23</v>
      </c>
      <c r="AC263" s="4">
        <f t="shared" si="129"/>
        <v>3.0239190421984285E-25</v>
      </c>
      <c r="AD263" s="4">
        <f t="shared" si="129"/>
        <v>4.9356619905726521E-27</v>
      </c>
      <c r="AE263" s="4">
        <f t="shared" si="129"/>
        <v>7.6532210591898535E-29</v>
      </c>
      <c r="AF263" s="6"/>
      <c r="AG263" s="4">
        <f t="shared" si="130"/>
        <v>0.74040456885619432</v>
      </c>
      <c r="AH263" s="4">
        <f t="shared" si="133"/>
        <v>0.85723738137325367</v>
      </c>
      <c r="AI263" s="4">
        <f t="shared" si="133"/>
        <v>0.12882500045640138</v>
      </c>
      <c r="AJ263" s="4">
        <f t="shared" si="133"/>
        <v>1.2906483694465046E-2</v>
      </c>
      <c r="AK263" s="4">
        <f t="shared" si="133"/>
        <v>9.6978838115103496E-4</v>
      </c>
      <c r="AL263" s="4">
        <f t="shared" si="133"/>
        <v>5.8295629305192324E-5</v>
      </c>
      <c r="AM263" s="4">
        <f t="shared" si="133"/>
        <v>2.9202078151030374E-6</v>
      </c>
      <c r="AN263" s="4">
        <f t="shared" si="133"/>
        <v>1.253847519191126E-7</v>
      </c>
      <c r="AO263" s="4">
        <f t="shared" si="133"/>
        <v>4.7106814384040819E-9</v>
      </c>
      <c r="AP263" s="4">
        <f t="shared" si="133"/>
        <v>1.5731502951694766E-10</v>
      </c>
      <c r="AQ263" s="4">
        <f t="shared" si="133"/>
        <v>4.7282365681150859E-12</v>
      </c>
      <c r="AR263" s="4">
        <f t="shared" si="133"/>
        <v>1.2919195953037901E-13</v>
      </c>
      <c r="AS263" s="4">
        <f t="shared" si="133"/>
        <v>3.2358114268974067E-15</v>
      </c>
      <c r="AT263" s="4">
        <f t="shared" si="133"/>
        <v>7.4811576841070021E-17</v>
      </c>
      <c r="AU263" s="4">
        <f t="shared" si="133"/>
        <v>1.6060894206913192E-18</v>
      </c>
      <c r="AV263" s="4">
        <f t="shared" si="133"/>
        <v>3.2181582958826073E-20</v>
      </c>
      <c r="AW263" s="4">
        <f t="shared" si="133"/>
        <v>6.0452790372873435E-22</v>
      </c>
      <c r="AX263" s="4">
        <f t="shared" si="131"/>
        <v>1.0687997758805683E-23</v>
      </c>
      <c r="AY263" s="4">
        <f t="shared" si="131"/>
        <v>1.7846488003429183E-25</v>
      </c>
      <c r="AZ263" s="4">
        <f t="shared" si="131"/>
        <v>2.8231117565778262E-27</v>
      </c>
      <c r="BA263" s="4">
        <f t="shared" si="131"/>
        <v>4.2425500442440492E-29</v>
      </c>
    </row>
    <row r="264" spans="1:53">
      <c r="A264" s="1">
        <f t="shared" si="115"/>
        <v>42280</v>
      </c>
      <c r="B264">
        <f t="shared" ref="B264:B292" si="139">A264-A263</f>
        <v>3</v>
      </c>
      <c r="C264">
        <f t="shared" si="134"/>
        <v>5.7069967380518741E-9</v>
      </c>
      <c r="D264" s="3">
        <f t="shared" si="114"/>
        <v>12446512</v>
      </c>
      <c r="E264" s="2">
        <v>24893024</v>
      </c>
      <c r="F264">
        <v>40</v>
      </c>
      <c r="G264" s="3">
        <f t="shared" si="135"/>
        <v>12566880</v>
      </c>
      <c r="H264" s="3">
        <f t="shared" si="136"/>
        <v>11712260.800000001</v>
      </c>
      <c r="I264" s="7">
        <f t="shared" si="137"/>
        <v>-1.7757965406063383</v>
      </c>
      <c r="J264" s="7">
        <f t="shared" si="138"/>
        <v>-1.7755203903906029</v>
      </c>
      <c r="K264" s="4">
        <f t="shared" si="128"/>
        <v>0.93079227828450484</v>
      </c>
      <c r="L264" s="4">
        <f t="shared" si="132"/>
        <v>0.96456903061884769</v>
      </c>
      <c r="M264" s="4">
        <f t="shared" si="132"/>
        <v>3.4589029645943133E-2</v>
      </c>
      <c r="N264" s="4">
        <f t="shared" si="132"/>
        <v>8.2689839618676608E-4</v>
      </c>
      <c r="O264" s="4">
        <f t="shared" si="132"/>
        <v>1.4826107660554173E-5</v>
      </c>
      <c r="P264" s="4">
        <f t="shared" si="132"/>
        <v>2.1266308110840829E-7</v>
      </c>
      <c r="Q264" s="4">
        <f t="shared" si="132"/>
        <v>2.542001329859814E-9</v>
      </c>
      <c r="R264" s="4">
        <f t="shared" si="132"/>
        <v>2.6044295900778435E-11</v>
      </c>
      <c r="S264" s="4">
        <f t="shared" si="132"/>
        <v>2.3348419457766845E-13</v>
      </c>
      <c r="T264" s="4">
        <f t="shared" si="132"/>
        <v>1.860586201542059E-15</v>
      </c>
      <c r="U264" s="4">
        <f t="shared" si="132"/>
        <v>1.334395533601551E-17</v>
      </c>
      <c r="V264" s="4">
        <f t="shared" si="132"/>
        <v>8.7001480644261722E-20</v>
      </c>
      <c r="W264" s="4">
        <f t="shared" si="132"/>
        <v>5.1997218500251735E-22</v>
      </c>
      <c r="X264" s="4">
        <f t="shared" si="132"/>
        <v>2.868609552490623E-24</v>
      </c>
      <c r="Y264" s="4">
        <f t="shared" si="132"/>
        <v>1.469528625256681E-26</v>
      </c>
      <c r="Z264" s="4">
        <f t="shared" si="132"/>
        <v>7.0262144701770978E-29</v>
      </c>
      <c r="AA264" s="4">
        <f t="shared" si="132"/>
        <v>3.1494592681825164E-31</v>
      </c>
      <c r="AB264" s="4">
        <f t="shared" si="129"/>
        <v>1.3286837285927827E-33</v>
      </c>
      <c r="AC264" s="4">
        <f t="shared" si="129"/>
        <v>5.2939961217553917E-36</v>
      </c>
      <c r="AD264" s="4">
        <f t="shared" si="129"/>
        <v>1.9983174953705515E-38</v>
      </c>
      <c r="AE264" s="4">
        <f t="shared" si="129"/>
        <v>7.1658701339527806E-41</v>
      </c>
      <c r="AF264" s="6"/>
      <c r="AG264" s="4">
        <f t="shared" si="130"/>
        <v>0.9353431330421329</v>
      </c>
      <c r="AH264" s="4">
        <f t="shared" si="133"/>
        <v>0.96695137931917197</v>
      </c>
      <c r="AI264" s="4">
        <f t="shared" si="133"/>
        <v>3.2316397096560139E-2</v>
      </c>
      <c r="AJ264" s="4">
        <f t="shared" si="133"/>
        <v>7.2002891732479376E-4</v>
      </c>
      <c r="AK264" s="4">
        <f t="shared" si="133"/>
        <v>1.2032009539227621E-5</v>
      </c>
      <c r="AL264" s="4">
        <f t="shared" si="133"/>
        <v>1.6084825229458887E-7</v>
      </c>
      <c r="AM264" s="4">
        <f t="shared" si="133"/>
        <v>1.7918978242226629E-9</v>
      </c>
      <c r="AN264" s="4">
        <f t="shared" si="133"/>
        <v>1.7110524054283438E-11</v>
      </c>
      <c r="AO264" s="4">
        <f t="shared" si="133"/>
        <v>1.42962257055326E-13</v>
      </c>
      <c r="AP264" s="4">
        <f t="shared" si="133"/>
        <v>1.061761372772547E-15</v>
      </c>
      <c r="AQ264" s="4">
        <f t="shared" si="133"/>
        <v>7.0970018640686448E-18</v>
      </c>
      <c r="AR264" s="4">
        <f t="shared" si="133"/>
        <v>4.3125107914412942E-20</v>
      </c>
      <c r="AS264" s="4">
        <f t="shared" si="133"/>
        <v>2.4021320204503172E-22</v>
      </c>
      <c r="AT264" s="4">
        <f t="shared" si="133"/>
        <v>1.2350979664077719E-24</v>
      </c>
      <c r="AU264" s="4">
        <f t="shared" si="133"/>
        <v>5.8968654761980735E-27</v>
      </c>
      <c r="AV264" s="4">
        <f t="shared" si="133"/>
        <v>2.6277120568389184E-29</v>
      </c>
      <c r="AW264" s="4">
        <f t="shared" si="133"/>
        <v>1.0977553602393415E-31</v>
      </c>
      <c r="AX264" s="4">
        <f t="shared" si="131"/>
        <v>4.3162280546401674E-34</v>
      </c>
      <c r="AY264" s="4">
        <f t="shared" si="131"/>
        <v>1.602800906107085E-36</v>
      </c>
      <c r="AZ264" s="4">
        <f t="shared" si="131"/>
        <v>5.6386305808055328E-39</v>
      </c>
      <c r="BA264" s="4">
        <f t="shared" si="131"/>
        <v>1.8844788764150276E-41</v>
      </c>
    </row>
    <row r="265" spans="1:53">
      <c r="A265" s="1">
        <f t="shared" si="115"/>
        <v>42284</v>
      </c>
      <c r="B265">
        <f t="shared" si="139"/>
        <v>4</v>
      </c>
      <c r="C265">
        <f>1/292201338</f>
        <v>3.4222978130237033E-9</v>
      </c>
      <c r="D265" s="3">
        <f t="shared" si="114"/>
        <v>10575956</v>
      </c>
      <c r="E265" s="2">
        <v>21151912</v>
      </c>
      <c r="F265">
        <v>50</v>
      </c>
      <c r="G265" s="3">
        <f t="shared" si="135"/>
        <v>11283150</v>
      </c>
      <c r="H265" s="3">
        <f t="shared" si="136"/>
        <v>12156357.5</v>
      </c>
      <c r="I265" s="7">
        <f t="shared" si="137"/>
        <v>-1.830533401868357</v>
      </c>
      <c r="J265" s="7">
        <f t="shared" si="138"/>
        <v>-1.8306606624624489</v>
      </c>
      <c r="K265" s="4">
        <f t="shared" si="128"/>
        <v>0.96212172829234432</v>
      </c>
      <c r="L265" s="4">
        <f t="shared" si="132"/>
        <v>0.98081710411770284</v>
      </c>
      <c r="M265" s="4">
        <f t="shared" si="132"/>
        <v>1.893678112689226E-2</v>
      </c>
      <c r="N265" s="4">
        <f t="shared" si="132"/>
        <v>2.4374347073154349E-4</v>
      </c>
      <c r="O265" s="4">
        <f t="shared" si="132"/>
        <v>2.3529952316356096E-6</v>
      </c>
      <c r="P265" s="4">
        <f t="shared" si="132"/>
        <v>1.8171846171838986E-8</v>
      </c>
      <c r="Q265" s="4">
        <f t="shared" si="132"/>
        <v>1.1694880054259385E-10</v>
      </c>
      <c r="R265" s="4">
        <f t="shared" si="132"/>
        <v>6.4512766177744659E-13</v>
      </c>
      <c r="S265" s="4">
        <f t="shared" si="132"/>
        <v>3.1138921778318621E-15</v>
      </c>
      <c r="T265" s="4">
        <f t="shared" si="132"/>
        <v>1.3360075615399099E-17</v>
      </c>
      <c r="U265" s="4">
        <f t="shared" si="132"/>
        <v>5.1588955234386765E-20</v>
      </c>
      <c r="V265" s="4">
        <f t="shared" si="132"/>
        <v>1.8109723756027719E-22</v>
      </c>
      <c r="W265" s="4">
        <f t="shared" si="132"/>
        <v>5.8274468239589021E-25</v>
      </c>
      <c r="X265" s="4">
        <f t="shared" si="132"/>
        <v>1.7309426064143273E-27</v>
      </c>
      <c r="Y265" s="4">
        <f t="shared" si="132"/>
        <v>4.7742185400135664E-30</v>
      </c>
      <c r="Z265" s="4">
        <f t="shared" si="132"/>
        <v>1.2290191786652543E-32</v>
      </c>
      <c r="AA265" s="4">
        <f t="shared" si="132"/>
        <v>2.9661032382761812E-35</v>
      </c>
      <c r="AB265" s="4">
        <f t="shared" si="129"/>
        <v>6.7372845278342944E-38</v>
      </c>
      <c r="AC265" s="4">
        <f t="shared" si="129"/>
        <v>1.4453062886718805E-40</v>
      </c>
      <c r="AD265" s="4">
        <f t="shared" si="129"/>
        <v>2.9373369030486605E-43</v>
      </c>
      <c r="AE265" s="4">
        <f t="shared" si="129"/>
        <v>5.6711508250613843E-46</v>
      </c>
      <c r="AF265" s="6"/>
      <c r="AG265" s="4">
        <f t="shared" si="130"/>
        <v>0.95925084011962503</v>
      </c>
      <c r="AH265" s="4">
        <f t="shared" si="133"/>
        <v>0.97934289236607996</v>
      </c>
      <c r="AI265" s="4">
        <f t="shared" si="133"/>
        <v>2.0371639924549267E-2</v>
      </c>
      <c r="AJ265" s="4">
        <f t="shared" si="133"/>
        <v>2.825048525302648E-4</v>
      </c>
      <c r="AK265" s="4">
        <f t="shared" si="133"/>
        <v>2.938238604017478E-6</v>
      </c>
      <c r="AL265" s="4">
        <f t="shared" si="133"/>
        <v>2.4447708580240811E-8</v>
      </c>
      <c r="AM265" s="4">
        <f t="shared" si="133"/>
        <v>1.6951493910905017E-10</v>
      </c>
      <c r="AN265" s="4">
        <f t="shared" si="133"/>
        <v>1.0074673270101408E-12</v>
      </c>
      <c r="AO265" s="4">
        <f t="shared" si="133"/>
        <v>5.2391638443716816E-15</v>
      </c>
      <c r="AP265" s="4">
        <f t="shared" si="133"/>
        <v>2.4218120291931606E-17</v>
      </c>
      <c r="AQ265" s="4">
        <f t="shared" si="133"/>
        <v>1.0075378203166316E-19</v>
      </c>
      <c r="AR265" s="4">
        <f t="shared" si="133"/>
        <v>3.8105666471871508E-22</v>
      </c>
      <c r="AS265" s="4">
        <f t="shared" si="133"/>
        <v>1.3210801581441528E-24</v>
      </c>
      <c r="AT265" s="4">
        <f t="shared" si="133"/>
        <v>4.2277240807093485E-27</v>
      </c>
      <c r="AU265" s="4">
        <f t="shared" si="133"/>
        <v>1.2563174221348289E-29</v>
      </c>
      <c r="AV265" s="4">
        <f t="shared" si="133"/>
        <v>3.4844069405807575E-32</v>
      </c>
      <c r="AW265" s="4">
        <f t="shared" si="133"/>
        <v>9.0600292232906182E-35</v>
      </c>
      <c r="AX265" s="4">
        <f t="shared" si="131"/>
        <v>2.2171820422148257E-37</v>
      </c>
      <c r="AY265" s="4">
        <f t="shared" si="131"/>
        <v>5.124476276030873E-40</v>
      </c>
      <c r="AZ265" s="4">
        <f t="shared" si="131"/>
        <v>1.1220610571655724E-42</v>
      </c>
      <c r="BA265" s="4">
        <f t="shared" si="131"/>
        <v>2.3340333770516376E-45</v>
      </c>
    </row>
    <row r="266" spans="1:53">
      <c r="A266" s="1">
        <f t="shared" si="115"/>
        <v>42287</v>
      </c>
      <c r="B266">
        <f t="shared" si="139"/>
        <v>3</v>
      </c>
      <c r="C266">
        <f t="shared" ref="C266:C293" si="140">1/292201338</f>
        <v>3.4222978130237033E-9</v>
      </c>
      <c r="D266" s="3">
        <f t="shared" si="114"/>
        <v>12299521</v>
      </c>
      <c r="E266" s="2">
        <v>24599042</v>
      </c>
      <c r="F266">
        <v>60</v>
      </c>
      <c r="G266" s="3">
        <f t="shared" si="135"/>
        <v>10229240</v>
      </c>
      <c r="H266" s="3">
        <f t="shared" si="136"/>
        <v>12623456.800000001</v>
      </c>
      <c r="I266" s="7">
        <f t="shared" si="137"/>
        <v>-1.7964556971097616</v>
      </c>
      <c r="J266" s="7">
        <f t="shared" si="138"/>
        <v>-1.7968744630314797</v>
      </c>
      <c r="K266" s="4">
        <f t="shared" si="128"/>
        <v>0.9655981687007984</v>
      </c>
      <c r="L266" s="4">
        <f t="shared" si="132"/>
        <v>0.98259837384655879</v>
      </c>
      <c r="M266" s="4">
        <f t="shared" si="132"/>
        <v>1.7199157454724105E-2</v>
      </c>
      <c r="N266" s="4">
        <f t="shared" si="132"/>
        <v>2.0069982888071315E-4</v>
      </c>
      <c r="O266" s="4">
        <f t="shared" si="132"/>
        <v>1.7564995907943662E-6</v>
      </c>
      <c r="P266" s="4">
        <f t="shared" si="132"/>
        <v>1.2298129113720647E-8</v>
      </c>
      <c r="Q266" s="4">
        <f t="shared" si="132"/>
        <v>7.175443597450659E-11</v>
      </c>
      <c r="R266" s="4">
        <f t="shared" si="132"/>
        <v>3.5884890860188971E-13</v>
      </c>
      <c r="S266" s="4">
        <f t="shared" si="132"/>
        <v>1.5702995816051221E-15</v>
      </c>
      <c r="T266" s="4">
        <f t="shared" si="132"/>
        <v>6.1080254132907189E-18</v>
      </c>
      <c r="U266" s="4">
        <f t="shared" si="132"/>
        <v>2.1382654695526402E-20</v>
      </c>
      <c r="V266" s="4">
        <f t="shared" si="132"/>
        <v>6.80502433190805E-23</v>
      </c>
      <c r="W266" s="4">
        <f t="shared" si="132"/>
        <v>1.9852222716346711E-25</v>
      </c>
      <c r="X266" s="4">
        <f t="shared" si="132"/>
        <v>5.3459691278206776E-28</v>
      </c>
      <c r="Y266" s="4">
        <f t="shared" si="132"/>
        <v>1.336777195793343E-30</v>
      </c>
      <c r="Z266" s="4">
        <f t="shared" si="132"/>
        <v>3.1198114258723101E-33</v>
      </c>
      <c r="AA266" s="4">
        <f t="shared" si="132"/>
        <v>6.826041027153609E-36</v>
      </c>
      <c r="AB266" s="4">
        <f t="shared" si="129"/>
        <v>1.4056605710704496E-38</v>
      </c>
      <c r="AC266" s="4">
        <f t="shared" si="129"/>
        <v>2.7338104897528352E-41</v>
      </c>
      <c r="AD266" s="4">
        <f t="shared" si="129"/>
        <v>5.0370377985048241E-44</v>
      </c>
      <c r="AE266" s="4">
        <f t="shared" si="129"/>
        <v>8.8166901211438078E-47</v>
      </c>
      <c r="AF266" s="6"/>
      <c r="AG266" s="4">
        <f t="shared" si="130"/>
        <v>0.9577186528439291</v>
      </c>
      <c r="AH266" s="4">
        <f t="shared" si="133"/>
        <v>0.97855491269592532</v>
      </c>
      <c r="AI266" s="4">
        <f t="shared" si="133"/>
        <v>2.1137384298563162E-2</v>
      </c>
      <c r="AJ266" s="4">
        <f t="shared" si="133"/>
        <v>3.0438692388464752E-4</v>
      </c>
      <c r="AK266" s="4">
        <f t="shared" si="133"/>
        <v>3.2874712919883346E-6</v>
      </c>
      <c r="AL266" s="4">
        <f t="shared" si="133"/>
        <v>2.8404549056387569E-8</v>
      </c>
      <c r="AM266" s="4">
        <f t="shared" si="133"/>
        <v>2.0451847623955518E-10</v>
      </c>
      <c r="AN266" s="4">
        <f t="shared" si="133"/>
        <v>1.262206387942034E-12</v>
      </c>
      <c r="AO266" s="4">
        <f t="shared" si="133"/>
        <v>6.8161041498162401E-15</v>
      </c>
      <c r="AP266" s="4">
        <f t="shared" si="133"/>
        <v>3.2718207696249181E-17</v>
      </c>
      <c r="AQ266" s="4">
        <f t="shared" si="133"/>
        <v>1.4134656775666691E-19</v>
      </c>
      <c r="AR266" s="4">
        <f t="shared" si="133"/>
        <v>5.5512183472864756E-22</v>
      </c>
      <c r="AS266" s="4">
        <f t="shared" si="133"/>
        <v>1.9984935789314172E-24</v>
      </c>
      <c r="AT266" s="4">
        <f t="shared" si="133"/>
        <v>6.6413300545049765E-27</v>
      </c>
      <c r="AU266" s="4">
        <f t="shared" si="133"/>
        <v>2.0493807515435504E-29</v>
      </c>
      <c r="AV266" s="4">
        <f t="shared" si="133"/>
        <v>5.9023775224377006E-32</v>
      </c>
      <c r="AW266" s="4">
        <f t="shared" si="133"/>
        <v>1.5936852646532136E-34</v>
      </c>
      <c r="AX266" s="4">
        <f t="shared" si="131"/>
        <v>4.049945296538868E-37</v>
      </c>
      <c r="AY266" s="4">
        <f t="shared" si="131"/>
        <v>9.7201314699808761E-40</v>
      </c>
      <c r="AZ266" s="4">
        <f t="shared" si="131"/>
        <v>2.2101105142256403E-42</v>
      </c>
      <c r="BA266" s="4">
        <f t="shared" si="131"/>
        <v>4.773967006072394E-45</v>
      </c>
    </row>
    <row r="267" spans="1:53">
      <c r="A267" s="1">
        <f t="shared" si="115"/>
        <v>42291</v>
      </c>
      <c r="B267">
        <f t="shared" si="139"/>
        <v>4</v>
      </c>
      <c r="C267">
        <f t="shared" si="140"/>
        <v>3.4222978130237033E-9</v>
      </c>
      <c r="D267" s="3">
        <f t="shared" si="114"/>
        <v>11609552</v>
      </c>
      <c r="E267" s="2">
        <v>23219104</v>
      </c>
      <c r="F267">
        <v>70</v>
      </c>
      <c r="G267" s="3">
        <f t="shared" si="135"/>
        <v>9405150</v>
      </c>
      <c r="H267" s="3">
        <f t="shared" si="136"/>
        <v>13121853.699999999</v>
      </c>
      <c r="I267" s="7">
        <f t="shared" si="137"/>
        <v>-1.7623633778323964</v>
      </c>
      <c r="J267" s="7">
        <f t="shared" si="138"/>
        <v>-1.7631218511415159</v>
      </c>
      <c r="K267" s="4">
        <f t="shared" si="128"/>
        <v>0.96832527105551636</v>
      </c>
      <c r="L267" s="4">
        <f t="shared" si="132"/>
        <v>0.98399272281161587</v>
      </c>
      <c r="M267" s="4">
        <f t="shared" si="132"/>
        <v>1.5835995598060763E-2</v>
      </c>
      <c r="N267" s="4">
        <f t="shared" si="132"/>
        <v>1.69905545101493E-4</v>
      </c>
      <c r="O267" s="4">
        <f t="shared" si="132"/>
        <v>1.3671965400646582E-6</v>
      </c>
      <c r="P267" s="4">
        <f t="shared" si="132"/>
        <v>8.8012486198876805E-9</v>
      </c>
      <c r="Q267" s="4">
        <f t="shared" si="132"/>
        <v>4.7214602267598917E-11</v>
      </c>
      <c r="R267" s="4">
        <f t="shared" si="132"/>
        <v>2.1710086114331232E-13</v>
      </c>
      <c r="S267" s="4">
        <f t="shared" si="132"/>
        <v>8.7348361639940896E-16</v>
      </c>
      <c r="T267" s="4">
        <f t="shared" si="132"/>
        <v>3.1238876938053584E-18</v>
      </c>
      <c r="U267" s="4">
        <f t="shared" si="132"/>
        <v>1.0054917794029052E-20</v>
      </c>
      <c r="V267" s="4">
        <f t="shared" si="132"/>
        <v>2.942177737392045E-23</v>
      </c>
      <c r="W267" s="4">
        <f t="shared" si="132"/>
        <v>7.8917020215636472E-26</v>
      </c>
      <c r="X267" s="4">
        <f t="shared" si="132"/>
        <v>1.9539358435764592E-28</v>
      </c>
      <c r="Y267" s="4">
        <f t="shared" si="132"/>
        <v>4.4922631788072809E-31</v>
      </c>
      <c r="Z267" s="4">
        <f t="shared" si="132"/>
        <v>9.6395511803050802E-34</v>
      </c>
      <c r="AA267" s="4">
        <f t="shared" si="132"/>
        <v>1.9391868873912978E-36</v>
      </c>
      <c r="AB267" s="4">
        <f t="shared" si="129"/>
        <v>3.6715845463447181E-39</v>
      </c>
      <c r="AC267" s="4">
        <f t="shared" si="129"/>
        <v>6.5654390020651783E-42</v>
      </c>
      <c r="AD267" s="4">
        <f t="shared" si="129"/>
        <v>1.1122255469166006E-44</v>
      </c>
      <c r="AE267" s="4">
        <f t="shared" si="129"/>
        <v>1.7899690462910636E-47</v>
      </c>
      <c r="AF267" s="6"/>
      <c r="AG267" s="4">
        <f t="shared" si="130"/>
        <v>0.95608649995296158</v>
      </c>
      <c r="AH267" s="4">
        <f t="shared" si="133"/>
        <v>0.97771460396342069</v>
      </c>
      <c r="AI267" s="4">
        <f t="shared" si="133"/>
        <v>2.1953058913359132E-2</v>
      </c>
      <c r="AJ267" s="4">
        <f t="shared" si="133"/>
        <v>3.2861447636625143E-4</v>
      </c>
      <c r="AK267" s="4">
        <f t="shared" si="133"/>
        <v>3.689262608256384E-6</v>
      </c>
      <c r="AL267" s="4">
        <f t="shared" si="133"/>
        <v>3.3134651171624403E-8</v>
      </c>
      <c r="AM267" s="4">
        <f t="shared" si="133"/>
        <v>2.4799558908650492E-10</v>
      </c>
      <c r="AN267" s="4">
        <f t="shared" si="133"/>
        <v>1.5909578991361243E-12</v>
      </c>
      <c r="AO267" s="4">
        <f t="shared" si="133"/>
        <v>8.9306164540871442E-15</v>
      </c>
      <c r="AP267" s="4">
        <f t="shared" si="133"/>
        <v>4.4560661900729094E-17</v>
      </c>
      <c r="AQ267" s="4">
        <f t="shared" si="133"/>
        <v>2.0010793242814895E-19</v>
      </c>
      <c r="AR267" s="4">
        <f t="shared" si="133"/>
        <v>8.1692889608720543E-22</v>
      </c>
      <c r="AS267" s="4">
        <f t="shared" si="133"/>
        <v>3.0571420405270022E-24</v>
      </c>
      <c r="AT267" s="4">
        <f t="shared" si="133"/>
        <v>1.0560508665826779E-26</v>
      </c>
      <c r="AU267" s="4">
        <f t="shared" si="133"/>
        <v>3.3874222884005312E-29</v>
      </c>
      <c r="AV267" s="4">
        <f t="shared" si="133"/>
        <v>1.0141228955294909E-31</v>
      </c>
      <c r="AW267" s="4">
        <f t="shared" si="133"/>
        <v>2.8463157637837692E-34</v>
      </c>
      <c r="AX267" s="4">
        <f t="shared" si="131"/>
        <v>7.5187664792159003E-37</v>
      </c>
      <c r="AY267" s="4">
        <f t="shared" si="131"/>
        <v>1.8757998561216924E-39</v>
      </c>
      <c r="AZ267" s="4">
        <f t="shared" si="131"/>
        <v>4.4334852806704795E-42</v>
      </c>
      <c r="BA267" s="4">
        <f t="shared" si="131"/>
        <v>9.9546871502506084E-45</v>
      </c>
    </row>
    <row r="268" spans="1:53">
      <c r="A268" s="1">
        <f t="shared" si="115"/>
        <v>42294</v>
      </c>
      <c r="B268">
        <f t="shared" si="139"/>
        <v>3</v>
      </c>
      <c r="C268">
        <f t="shared" si="140"/>
        <v>3.4222978130237033E-9</v>
      </c>
      <c r="D268" s="3">
        <f t="shared" si="114"/>
        <v>13127663</v>
      </c>
      <c r="E268" s="2">
        <v>26255326</v>
      </c>
      <c r="F268">
        <v>80</v>
      </c>
      <c r="G268" s="3">
        <f t="shared" si="135"/>
        <v>8810880</v>
      </c>
      <c r="H268" s="3">
        <f t="shared" si="136"/>
        <v>13659843.199999999</v>
      </c>
      <c r="I268" s="7">
        <f t="shared" si="137"/>
        <v>-1.7282765734217223</v>
      </c>
      <c r="J268" s="7">
        <f t="shared" si="138"/>
        <v>-1.729407483027698</v>
      </c>
      <c r="K268" s="4">
        <f t="shared" si="128"/>
        <v>0.9702966248604713</v>
      </c>
      <c r="L268" s="4">
        <f t="shared" si="132"/>
        <v>0.98499904207351774</v>
      </c>
      <c r="M268" s="4">
        <f t="shared" si="132"/>
        <v>1.4850560685192325E-2</v>
      </c>
      <c r="N268" s="4">
        <f t="shared" si="132"/>
        <v>1.4926520616710505E-4</v>
      </c>
      <c r="O268" s="4">
        <f t="shared" si="132"/>
        <v>1.1252150532750654E-6</v>
      </c>
      <c r="P268" s="4">
        <f t="shared" si="132"/>
        <v>6.7858213172652145E-9</v>
      </c>
      <c r="Q268" s="4">
        <f t="shared" si="132"/>
        <v>3.4102640786775401E-11</v>
      </c>
      <c r="R268" s="4">
        <f t="shared" si="132"/>
        <v>1.4690167995830501E-13</v>
      </c>
      <c r="S268" s="4">
        <f t="shared" si="132"/>
        <v>5.5369871801753184E-16</v>
      </c>
      <c r="T268" s="4">
        <f t="shared" si="132"/>
        <v>1.8551016079469704E-18</v>
      </c>
      <c r="U268" s="4">
        <f t="shared" si="132"/>
        <v>5.5937666566916526E-21</v>
      </c>
      <c r="V268" s="4">
        <f t="shared" si="132"/>
        <v>1.5333745662699147E-23</v>
      </c>
      <c r="W268" s="4">
        <f t="shared" si="132"/>
        <v>3.8530403300128247E-26</v>
      </c>
      <c r="X268" s="4">
        <f t="shared" si="132"/>
        <v>8.9371016718409883E-29</v>
      </c>
      <c r="Y268" s="4">
        <f t="shared" si="132"/>
        <v>1.9248864255360357E-31</v>
      </c>
      <c r="Z268" s="4">
        <f t="shared" si="132"/>
        <v>3.8694589912427034E-34</v>
      </c>
      <c r="AA268" s="4">
        <f t="shared" si="132"/>
        <v>7.2923350439006685E-37</v>
      </c>
      <c r="AB268" s="4">
        <f t="shared" si="129"/>
        <v>1.2934629448615128E-39</v>
      </c>
      <c r="AC268" s="4">
        <f t="shared" si="129"/>
        <v>2.1667945578890855E-42</v>
      </c>
      <c r="AD268" s="4">
        <f t="shared" si="129"/>
        <v>3.4387478794985003E-45</v>
      </c>
      <c r="AE268" s="4">
        <f t="shared" si="129"/>
        <v>5.1844953707903574E-48</v>
      </c>
      <c r="AF268" s="6"/>
      <c r="AG268" s="4">
        <f t="shared" si="130"/>
        <v>0.95432780933109984</v>
      </c>
      <c r="AH268" s="4">
        <f t="shared" si="133"/>
        <v>0.97680808460801505</v>
      </c>
      <c r="AI268" s="4">
        <f t="shared" si="133"/>
        <v>2.2831935399508667E-2</v>
      </c>
      <c r="AJ268" s="4">
        <f t="shared" si="133"/>
        <v>3.5578277462337593E-4</v>
      </c>
      <c r="AK268" s="4">
        <f t="shared" si="133"/>
        <v>4.1580369087354426E-6</v>
      </c>
      <c r="AL268" s="4">
        <f t="shared" si="133"/>
        <v>3.8876012897493215E-8</v>
      </c>
      <c r="AM268" s="4">
        <f t="shared" si="133"/>
        <v>3.0289619463403603E-10</v>
      </c>
      <c r="AN268" s="4">
        <f t="shared" si="133"/>
        <v>2.0228286471926825E-12</v>
      </c>
      <c r="AO268" s="4">
        <f t="shared" si="133"/>
        <v>1.1820406034262021E-14</v>
      </c>
      <c r="AP268" s="4">
        <f t="shared" si="133"/>
        <v>6.1397846703450427E-17</v>
      </c>
      <c r="AQ268" s="4">
        <f t="shared" si="133"/>
        <v>2.8702277769748148E-19</v>
      </c>
      <c r="AR268" s="4">
        <f t="shared" si="133"/>
        <v>1.2197950566292807E-21</v>
      </c>
      <c r="AS268" s="4">
        <f t="shared" si="133"/>
        <v>4.7519162982664623E-24</v>
      </c>
      <c r="AT268" s="4">
        <f t="shared" si="133"/>
        <v>1.7087894633751552E-26</v>
      </c>
      <c r="AU268" s="4">
        <f t="shared" si="133"/>
        <v>5.7058929237783434E-29</v>
      </c>
      <c r="AV268" s="4">
        <f t="shared" si="133"/>
        <v>1.7782606662318962E-31</v>
      </c>
      <c r="AW268" s="4">
        <f t="shared" si="133"/>
        <v>5.1956330627375607E-34</v>
      </c>
      <c r="AX268" s="4">
        <f t="shared" si="131"/>
        <v>1.4287378518872424E-36</v>
      </c>
      <c r="AY268" s="4">
        <f t="shared" si="131"/>
        <v>3.7105903789881073E-39</v>
      </c>
      <c r="AZ268" s="4">
        <f t="shared" si="131"/>
        <v>9.1296126128664089E-42</v>
      </c>
      <c r="BA268" s="4">
        <f t="shared" si="131"/>
        <v>2.1339550112999329E-44</v>
      </c>
    </row>
    <row r="269" spans="1:53">
      <c r="A269" s="1">
        <f t="shared" si="115"/>
        <v>42298</v>
      </c>
      <c r="B269">
        <f t="shared" si="139"/>
        <v>4</v>
      </c>
      <c r="C269">
        <f t="shared" si="140"/>
        <v>3.4222978130237033E-9</v>
      </c>
      <c r="D269" s="3">
        <f t="shared" si="114"/>
        <v>12447514</v>
      </c>
      <c r="E269" s="2">
        <v>24895028</v>
      </c>
      <c r="F269">
        <v>90</v>
      </c>
      <c r="G269" s="3">
        <f t="shared" si="135"/>
        <v>8446430</v>
      </c>
      <c r="H269" s="3">
        <f t="shared" si="136"/>
        <v>14245720.300000001</v>
      </c>
      <c r="I269" s="7">
        <f t="shared" si="137"/>
        <v>-1.6942154228291</v>
      </c>
      <c r="J269" s="7">
        <f t="shared" si="138"/>
        <v>-1.6957369765933907</v>
      </c>
      <c r="K269" s="4">
        <f t="shared" si="128"/>
        <v>0.97150758860880748</v>
      </c>
      <c r="L269" s="4">
        <f t="shared" si="132"/>
        <v>0.98561653192859688</v>
      </c>
      <c r="M269" s="4">
        <f t="shared" si="132"/>
        <v>1.4245212126050497E-2</v>
      </c>
      <c r="N269" s="4">
        <f t="shared" si="132"/>
        <v>1.3725827974498327E-4</v>
      </c>
      <c r="O269" s="4">
        <f t="shared" si="132"/>
        <v>9.9190343541410472E-7</v>
      </c>
      <c r="P269" s="4">
        <f t="shared" si="132"/>
        <v>5.734428906032718E-9</v>
      </c>
      <c r="Q269" s="4">
        <f t="shared" si="132"/>
        <v>2.7626740845837433E-11</v>
      </c>
      <c r="R269" s="4">
        <f t="shared" si="132"/>
        <v>1.1408335739509065E-13</v>
      </c>
      <c r="S269" s="4">
        <f t="shared" si="132"/>
        <v>4.122141875325823E-16</v>
      </c>
      <c r="T269" s="4">
        <f t="shared" si="132"/>
        <v>1.3239482284654105E-18</v>
      </c>
      <c r="U269" s="4">
        <f t="shared" si="132"/>
        <v>3.827027020010828E-21</v>
      </c>
      <c r="V269" s="4">
        <f t="shared" si="132"/>
        <v>1.0056788518813773E-23</v>
      </c>
      <c r="W269" s="4">
        <f t="shared" si="132"/>
        <v>2.4225262649491582E-26</v>
      </c>
      <c r="X269" s="4">
        <f t="shared" si="132"/>
        <v>5.386609757562019E-29</v>
      </c>
      <c r="Y269" s="4">
        <f t="shared" si="132"/>
        <v>1.1121869573062274E-31</v>
      </c>
      <c r="Z269" s="4">
        <f t="shared" si="132"/>
        <v>2.1432696162241573E-34</v>
      </c>
      <c r="AA269" s="4">
        <f t="shared" si="132"/>
        <v>3.8721042529658037E-37</v>
      </c>
      <c r="AB269" s="4">
        <f t="shared" si="129"/>
        <v>6.5839767130697419E-40</v>
      </c>
      <c r="AC269" s="4">
        <f t="shared" si="129"/>
        <v>1.0573186562982419E-42</v>
      </c>
      <c r="AD269" s="4">
        <f t="shared" si="129"/>
        <v>1.6085788615678784E-45</v>
      </c>
      <c r="AE269" s="4">
        <f t="shared" si="129"/>
        <v>2.3248898054689908E-48</v>
      </c>
      <c r="AF269" s="6"/>
      <c r="AG269" s="4">
        <f t="shared" si="130"/>
        <v>0.95241625559245269</v>
      </c>
      <c r="AH269" s="4">
        <f t="shared" si="133"/>
        <v>0.97582151761626468</v>
      </c>
      <c r="AI269" s="4">
        <f t="shared" si="133"/>
        <v>2.3787158670863388E-2</v>
      </c>
      <c r="AJ269" s="4">
        <f t="shared" si="133"/>
        <v>3.8656582698019879E-4</v>
      </c>
      <c r="AK269" s="4">
        <f t="shared" si="133"/>
        <v>4.7115692809363232E-6</v>
      </c>
      <c r="AL269" s="4">
        <f t="shared" si="133"/>
        <v>4.5940705528354836E-8</v>
      </c>
      <c r="AM269" s="4">
        <f t="shared" si="133"/>
        <v>3.7329181115044523E-10</v>
      </c>
      <c r="AN269" s="4">
        <f t="shared" si="133"/>
        <v>2.5998748645557836E-12</v>
      </c>
      <c r="AO269" s="4">
        <f t="shared" si="133"/>
        <v>1.5843986006631194E-14</v>
      </c>
      <c r="AP269" s="4">
        <f t="shared" si="133"/>
        <v>8.5826994001932017E-17</v>
      </c>
      <c r="AQ269" s="4">
        <f t="shared" si="133"/>
        <v>4.1843290831699723E-19</v>
      </c>
      <c r="AR269" s="4">
        <f t="shared" si="133"/>
        <v>1.854535060572888E-21</v>
      </c>
      <c r="AS269" s="4">
        <f t="shared" si="133"/>
        <v>7.5345214234990785E-24</v>
      </c>
      <c r="AT269" s="4">
        <f t="shared" si="133"/>
        <v>2.82562262405739E-26</v>
      </c>
      <c r="AU269" s="4">
        <f t="shared" si="133"/>
        <v>9.8398376388021545E-29</v>
      </c>
      <c r="AV269" s="4">
        <f t="shared" si="133"/>
        <v>3.1981472211198863E-31</v>
      </c>
      <c r="AW269" s="4">
        <f t="shared" si="133"/>
        <v>9.7449635083812538E-34</v>
      </c>
      <c r="AX269" s="4">
        <f t="shared" si="131"/>
        <v>2.794685961006406E-36</v>
      </c>
      <c r="AY269" s="4">
        <f t="shared" si="131"/>
        <v>7.5694128856330777E-39</v>
      </c>
      <c r="AZ269" s="4">
        <f t="shared" si="131"/>
        <v>1.9422729004665915E-41</v>
      </c>
      <c r="BA269" s="4">
        <f t="shared" si="131"/>
        <v>4.7345845991885152E-44</v>
      </c>
    </row>
    <row r="270" spans="1:53">
      <c r="A270" s="1">
        <f t="shared" si="115"/>
        <v>42301</v>
      </c>
      <c r="B270">
        <f t="shared" si="139"/>
        <v>3</v>
      </c>
      <c r="C270">
        <f t="shared" si="140"/>
        <v>3.4222978130237033E-9</v>
      </c>
      <c r="D270" s="3">
        <f t="shared" si="114"/>
        <v>15135163</v>
      </c>
      <c r="E270" s="2">
        <v>30270326</v>
      </c>
      <c r="F270">
        <v>100</v>
      </c>
      <c r="G270" s="3">
        <f t="shared" si="135"/>
        <v>8311800</v>
      </c>
      <c r="H270" s="3">
        <f t="shared" si="136"/>
        <v>14887780</v>
      </c>
      <c r="I270" s="7">
        <f t="shared" si="137"/>
        <v>-1.6602000655697171</v>
      </c>
      <c r="J270" s="7">
        <f t="shared" si="138"/>
        <v>-1.6621169104364353</v>
      </c>
      <c r="K270" s="4">
        <f t="shared" si="128"/>
        <v>0.97195530799192065</v>
      </c>
      <c r="L270" s="4">
        <f t="shared" si="132"/>
        <v>0.98584470193136753</v>
      </c>
      <c r="M270" s="4">
        <f t="shared" si="132"/>
        <v>1.4021398895358981E-2</v>
      </c>
      <c r="N270" s="4">
        <f t="shared" si="132"/>
        <v>1.3294832539346765E-4</v>
      </c>
      <c r="O270" s="4">
        <f t="shared" si="132"/>
        <v>9.4544356256697191E-7</v>
      </c>
      <c r="P270" s="4">
        <f t="shared" si="132"/>
        <v>5.3787118856132344E-9</v>
      </c>
      <c r="Q270" s="4">
        <f t="shared" si="132"/>
        <v>2.5499969197198023E-11</v>
      </c>
      <c r="R270" s="4">
        <f t="shared" si="132"/>
        <v>1.0362252917287904E-13</v>
      </c>
      <c r="S270" s="4">
        <f t="shared" si="132"/>
        <v>3.6844843929539943E-16</v>
      </c>
      <c r="T270" s="4">
        <f t="shared" si="132"/>
        <v>1.1645192704721241E-18</v>
      </c>
      <c r="U270" s="4">
        <f t="shared" si="132"/>
        <v>3.3125244706312892E-21</v>
      </c>
      <c r="V270" s="4">
        <f t="shared" si="132"/>
        <v>8.5660138726222661E-24</v>
      </c>
      <c r="W270" s="4">
        <f t="shared" si="132"/>
        <v>2.0305320015330424E-26</v>
      </c>
      <c r="X270" s="4">
        <f t="shared" si="132"/>
        <v>4.4430248775187618E-29</v>
      </c>
      <c r="Y270" s="4">
        <f t="shared" si="132"/>
        <v>9.0274047723366532E-32</v>
      </c>
      <c r="Z270" s="4">
        <f t="shared" si="132"/>
        <v>1.7119213615608406E-34</v>
      </c>
      <c r="AA270" s="4">
        <f t="shared" si="132"/>
        <v>3.0435183922089977E-37</v>
      </c>
      <c r="AB270" s="4">
        <f t="shared" si="129"/>
        <v>5.092594058561476E-40</v>
      </c>
      <c r="AC270" s="4">
        <f t="shared" si="129"/>
        <v>8.0478255081912928E-43</v>
      </c>
      <c r="AD270" s="4">
        <f t="shared" si="129"/>
        <v>1.2048608582319637E-45</v>
      </c>
      <c r="AE270" s="4">
        <f t="shared" si="129"/>
        <v>1.7136368525747504E-48</v>
      </c>
      <c r="AF270" s="6"/>
      <c r="AG270" s="4">
        <f t="shared" si="130"/>
        <v>0.95032578934701406</v>
      </c>
      <c r="AH270" s="4">
        <f t="shared" si="133"/>
        <v>0.97474111254745921</v>
      </c>
      <c r="AI270" s="4">
        <f t="shared" si="133"/>
        <v>2.4831731460935612E-2</v>
      </c>
      <c r="AJ270" s="4">
        <f t="shared" si="133"/>
        <v>4.2172896850459983E-4</v>
      </c>
      <c r="AK270" s="4">
        <f t="shared" si="133"/>
        <v>5.3718156306181605E-6</v>
      </c>
      <c r="AL270" s="4">
        <f t="shared" si="133"/>
        <v>5.4739234695522073E-8</v>
      </c>
      <c r="AM270" s="4">
        <f t="shared" si="133"/>
        <v>4.6483098388374001E-10</v>
      </c>
      <c r="AN270" s="4">
        <f t="shared" si="133"/>
        <v>3.3833318527701004E-12</v>
      </c>
      <c r="AO270" s="4">
        <f t="shared" si="133"/>
        <v>2.1547761008238809E-14</v>
      </c>
      <c r="AP270" s="4">
        <f t="shared" si="133"/>
        <v>1.2198520235501243E-16</v>
      </c>
      <c r="AQ270" s="4">
        <f t="shared" si="133"/>
        <v>6.2151931839040775E-19</v>
      </c>
      <c r="AR270" s="4">
        <f t="shared" si="133"/>
        <v>2.8787861130128448E-21</v>
      </c>
      <c r="AS270" s="4">
        <f t="shared" si="133"/>
        <v>1.2222937071110027E-23</v>
      </c>
      <c r="AT270" s="4">
        <f t="shared" si="133"/>
        <v>4.7904864623502064E-26</v>
      </c>
      <c r="AU270" s="4">
        <f t="shared" si="133"/>
        <v>1.7434076448880521E-28</v>
      </c>
      <c r="AV270" s="4">
        <f t="shared" si="133"/>
        <v>5.921817544525097E-31</v>
      </c>
      <c r="AW270" s="4">
        <f t="shared" si="133"/>
        <v>1.8857423121528976E-33</v>
      </c>
      <c r="AX270" s="4">
        <f t="shared" si="131"/>
        <v>5.651720829847398E-36</v>
      </c>
      <c r="AY270" s="4">
        <f t="shared" si="131"/>
        <v>1.5997622491852689E-38</v>
      </c>
      <c r="AZ270" s="4">
        <f t="shared" si="131"/>
        <v>4.2899187012590558E-41</v>
      </c>
      <c r="BA270" s="4">
        <f t="shared" si="131"/>
        <v>1.0928643412363246E-43</v>
      </c>
    </row>
    <row r="271" spans="1:53">
      <c r="A271" s="1">
        <f t="shared" si="115"/>
        <v>42305</v>
      </c>
      <c r="B271">
        <f t="shared" si="139"/>
        <v>4</v>
      </c>
      <c r="C271">
        <f t="shared" si="140"/>
        <v>3.4222978130237033E-9</v>
      </c>
      <c r="D271" s="3">
        <f t="shared" si="114"/>
        <v>13971088</v>
      </c>
      <c r="E271" s="2">
        <v>27942176</v>
      </c>
      <c r="F271">
        <v>110</v>
      </c>
      <c r="G271" s="3">
        <f t="shared" si="135"/>
        <v>8406989.9999999981</v>
      </c>
      <c r="H271" s="3">
        <f t="shared" si="136"/>
        <v>15594317.300000001</v>
      </c>
      <c r="I271" s="7">
        <f t="shared" si="137"/>
        <v>-1.6262506324228085</v>
      </c>
      <c r="J271" s="7">
        <f t="shared" si="138"/>
        <v>-1.6285548208078668</v>
      </c>
      <c r="K271" s="4">
        <f t="shared" si="128"/>
        <v>0.97163873043469506</v>
      </c>
      <c r="L271" s="4">
        <f t="shared" si="132"/>
        <v>0.9856833726015376</v>
      </c>
      <c r="M271" s="4">
        <f t="shared" si="132"/>
        <v>1.4179654977520943E-2</v>
      </c>
      <c r="N271" s="4">
        <f t="shared" si="132"/>
        <v>1.3598862606676332E-4</v>
      </c>
      <c r="O271" s="4">
        <f t="shared" si="132"/>
        <v>9.7813932615793897E-7</v>
      </c>
      <c r="P271" s="4">
        <f t="shared" si="132"/>
        <v>5.6284497034453142E-9</v>
      </c>
      <c r="Q271" s="4">
        <f t="shared" si="132"/>
        <v>2.6989544884519936E-11</v>
      </c>
      <c r="R271" s="4">
        <f t="shared" si="132"/>
        <v>1.1093165484137052E-13</v>
      </c>
      <c r="S271" s="4">
        <f t="shared" si="132"/>
        <v>3.9895455093418074E-16</v>
      </c>
      <c r="T271" s="4">
        <f t="shared" si="132"/>
        <v>1.2753775887705028E-18</v>
      </c>
      <c r="U271" s="4">
        <f t="shared" si="132"/>
        <v>3.6694130120430389E-21</v>
      </c>
      <c r="V271" s="4">
        <f t="shared" si="132"/>
        <v>9.5975785523568043E-24</v>
      </c>
      <c r="W271" s="4">
        <f t="shared" si="132"/>
        <v>2.3011140358258809E-26</v>
      </c>
      <c r="X271" s="4">
        <f t="shared" si="132"/>
        <v>5.0927510810452949E-29</v>
      </c>
      <c r="Y271" s="4">
        <f t="shared" si="132"/>
        <v>1.0466031145289751E-31</v>
      </c>
      <c r="Z271" s="4">
        <f t="shared" si="132"/>
        <v>2.0074665660563842E-34</v>
      </c>
      <c r="AA271" s="4">
        <f t="shared" si="132"/>
        <v>3.6098224686394434E-37</v>
      </c>
      <c r="AB271" s="4">
        <f t="shared" si="129"/>
        <v>6.10934113810644E-40</v>
      </c>
      <c r="AC271" s="4">
        <f t="shared" si="129"/>
        <v>9.7651579736516396E-43</v>
      </c>
      <c r="AD271" s="4">
        <f t="shared" si="129"/>
        <v>1.478710044637697E-45</v>
      </c>
      <c r="AE271" s="4">
        <f t="shared" si="129"/>
        <v>2.1272098053349884E-48</v>
      </c>
      <c r="AF271" s="6"/>
      <c r="AG271" s="4">
        <f t="shared" si="130"/>
        <v>0.94803069642516602</v>
      </c>
      <c r="AH271" s="4">
        <f t="shared" si="133"/>
        <v>0.97355314068878185</v>
      </c>
      <c r="AI271" s="4">
        <f t="shared" si="133"/>
        <v>2.5978483662265617E-2</v>
      </c>
      <c r="AJ271" s="4">
        <f t="shared" si="133"/>
        <v>4.621432851870937E-4</v>
      </c>
      <c r="AK271" s="4">
        <f t="shared" si="133"/>
        <v>6.16596040951644E-6</v>
      </c>
      <c r="AL271" s="4">
        <f t="shared" si="133"/>
        <v>6.5813467904568727E-8</v>
      </c>
      <c r="AM271" s="4">
        <f t="shared" si="133"/>
        <v>5.8539302776805943E-10</v>
      </c>
      <c r="AN271" s="4">
        <f t="shared" si="133"/>
        <v>4.4630679389820265E-12</v>
      </c>
      <c r="AO271" s="4">
        <f t="shared" si="133"/>
        <v>2.9773334418190755E-14</v>
      </c>
      <c r="AP271" s="4">
        <f t="shared" si="133"/>
        <v>1.7655048005387229E-16</v>
      </c>
      <c r="AQ271" s="4">
        <f t="shared" si="133"/>
        <v>9.4222106981937822E-19</v>
      </c>
      <c r="AR271" s="4">
        <f t="shared" si="133"/>
        <v>4.5713450917365254E-21</v>
      </c>
      <c r="AS271" s="4">
        <f t="shared" si="133"/>
        <v>2.033043235531617E-23</v>
      </c>
      <c r="AT271" s="4">
        <f t="shared" si="133"/>
        <v>8.3461673322625778E-26</v>
      </c>
      <c r="AU271" s="4">
        <f t="shared" si="133"/>
        <v>3.1815800109031321E-28</v>
      </c>
      <c r="AV271" s="4">
        <f t="shared" si="133"/>
        <v>1.1319711542767848E-30</v>
      </c>
      <c r="AW271" s="4">
        <f t="shared" si="133"/>
        <v>3.7757142507276132E-33</v>
      </c>
      <c r="AX271" s="4">
        <f t="shared" si="131"/>
        <v>1.1853153582459199E-35</v>
      </c>
      <c r="AY271" s="4">
        <f t="shared" si="131"/>
        <v>3.5143506568429429E-38</v>
      </c>
      <c r="AZ271" s="4">
        <f t="shared" si="131"/>
        <v>9.8713181621384776E-41</v>
      </c>
      <c r="BA271" s="4">
        <f t="shared" si="131"/>
        <v>2.6340789308777544E-43</v>
      </c>
    </row>
    <row r="272" spans="1:53">
      <c r="A272" s="1">
        <f t="shared" si="115"/>
        <v>42308</v>
      </c>
      <c r="B272">
        <f t="shared" si="139"/>
        <v>3</v>
      </c>
      <c r="C272">
        <f t="shared" si="140"/>
        <v>3.4222978130237033E-9</v>
      </c>
      <c r="D272" s="3">
        <f t="shared" si="114"/>
        <v>16375707</v>
      </c>
      <c r="E272" s="2">
        <v>32751414</v>
      </c>
      <c r="F272">
        <v>127</v>
      </c>
      <c r="G272" s="3">
        <f t="shared" si="135"/>
        <v>9096249.8999999985</v>
      </c>
      <c r="H272" s="3">
        <f t="shared" si="136"/>
        <v>16966885.7995</v>
      </c>
      <c r="I272" s="7">
        <f t="shared" si="137"/>
        <v>-1.5687448121622078</v>
      </c>
      <c r="J272" s="7">
        <f t="shared" si="138"/>
        <v>-1.5716568343080146</v>
      </c>
      <c r="K272" s="4">
        <f t="shared" si="128"/>
        <v>0.96934947857149178</v>
      </c>
      <c r="L272" s="4">
        <f t="shared" si="132"/>
        <v>0.98451572061167292</v>
      </c>
      <c r="M272" s="4">
        <f t="shared" si="132"/>
        <v>1.5324021523184335E-2</v>
      </c>
      <c r="N272" s="4">
        <f t="shared" si="132"/>
        <v>1.5901260210889143E-4</v>
      </c>
      <c r="O272" s="4">
        <f t="shared" si="132"/>
        <v>1.2375180763483244E-6</v>
      </c>
      <c r="P272" s="4">
        <f t="shared" si="132"/>
        <v>7.704802264058832E-9</v>
      </c>
      <c r="Q272" s="4">
        <f t="shared" si="132"/>
        <v>3.9975154394788492E-11</v>
      </c>
      <c r="R272" s="4">
        <f t="shared" si="132"/>
        <v>1.7777552289840209E-13</v>
      </c>
      <c r="S272" s="4">
        <f t="shared" si="132"/>
        <v>6.9177009701721987E-16</v>
      </c>
      <c r="T272" s="4">
        <f t="shared" si="132"/>
        <v>2.3927594216244156E-18</v>
      </c>
      <c r="U272" s="4">
        <f t="shared" si="132"/>
        <v>7.44867021650789E-21</v>
      </c>
      <c r="V272" s="4">
        <f t="shared" si="132"/>
        <v>2.1079763083026134E-23</v>
      </c>
      <c r="W272" s="4">
        <f t="shared" si="132"/>
        <v>5.468448112850879E-26</v>
      </c>
      <c r="X272" s="4">
        <f t="shared" si="132"/>
        <v>1.309484348318332E-28</v>
      </c>
      <c r="Y272" s="4">
        <f t="shared" si="132"/>
        <v>2.9117346652879976E-31</v>
      </c>
      <c r="Z272" s="4">
        <f t="shared" si="132"/>
        <v>6.0428249108493748E-34</v>
      </c>
      <c r="AA272" s="4">
        <f t="shared" si="132"/>
        <v>1.1757079462412356E-36</v>
      </c>
      <c r="AB272" s="4">
        <f t="shared" si="129"/>
        <v>2.1529300006071289E-39</v>
      </c>
      <c r="AC272" s="4">
        <f t="shared" si="129"/>
        <v>3.7233746213683584E-42</v>
      </c>
      <c r="AD272" s="4">
        <f t="shared" si="129"/>
        <v>6.1004576327639554E-45</v>
      </c>
      <c r="AE272" s="4">
        <f t="shared" si="129"/>
        <v>9.4953647889836889E-48</v>
      </c>
      <c r="AF272" s="6"/>
      <c r="AG272" s="4">
        <f t="shared" si="130"/>
        <v>0.94358792003457359</v>
      </c>
      <c r="AH272" s="4">
        <f t="shared" si="133"/>
        <v>0.97124808822766584</v>
      </c>
      <c r="AI272" s="4">
        <f t="shared" si="133"/>
        <v>2.8198114726936677E-2</v>
      </c>
      <c r="AJ272" s="4">
        <f t="shared" si="133"/>
        <v>5.4578134184753396E-4</v>
      </c>
      <c r="AK272" s="4">
        <f t="shared" si="133"/>
        <v>7.9227971028489613E-6</v>
      </c>
      <c r="AL272" s="4">
        <f t="shared" si="133"/>
        <v>9.2008583541274392E-8</v>
      </c>
      <c r="AM272" s="4">
        <f t="shared" si="133"/>
        <v>8.9042405483288965E-10</v>
      </c>
      <c r="AN272" s="4">
        <f t="shared" si="133"/>
        <v>7.3861582428786069E-12</v>
      </c>
      <c r="AO272" s="4">
        <f t="shared" si="133"/>
        <v>5.3610315015266167E-14</v>
      </c>
      <c r="AP272" s="4">
        <f t="shared" si="133"/>
        <v>3.458800892920212E-16</v>
      </c>
      <c r="AQ272" s="4">
        <f t="shared" si="133"/>
        <v>2.0083770478732043E-18</v>
      </c>
      <c r="AR272" s="4">
        <f t="shared" si="133"/>
        <v>1.0601619813985137E-20</v>
      </c>
      <c r="AS272" s="4">
        <f t="shared" si="133"/>
        <v>5.1299202753645327E-23</v>
      </c>
      <c r="AT272" s="4">
        <f t="shared" si="133"/>
        <v>2.291325950531055E-25</v>
      </c>
      <c r="AU272" s="4">
        <f t="shared" si="133"/>
        <v>9.5033871684113111E-28</v>
      </c>
      <c r="AV272" s="4">
        <f t="shared" si="133"/>
        <v>3.6788046170483109E-30</v>
      </c>
      <c r="AW272" s="4">
        <f t="shared" si="133"/>
        <v>1.3350768757103795E-32</v>
      </c>
      <c r="AX272" s="4">
        <f t="shared" si="131"/>
        <v>4.5601261843217723E-35</v>
      </c>
      <c r="AY272" s="4">
        <f t="shared" si="131"/>
        <v>1.4710378168067682E-37</v>
      </c>
      <c r="AZ272" s="4">
        <f t="shared" si="131"/>
        <v>4.4956210215551447E-40</v>
      </c>
      <c r="BA272" s="4">
        <f t="shared" si="131"/>
        <v>1.3052062020426261E-42</v>
      </c>
    </row>
    <row r="273" spans="1:53">
      <c r="A273" s="1">
        <f t="shared" si="115"/>
        <v>42312</v>
      </c>
      <c r="B273">
        <f t="shared" si="139"/>
        <v>4</v>
      </c>
      <c r="C273">
        <f t="shared" si="140"/>
        <v>3.4222978130237033E-9</v>
      </c>
      <c r="D273" s="3">
        <f t="shared" si="114"/>
        <v>16162381</v>
      </c>
      <c r="E273" s="2">
        <v>32324762</v>
      </c>
      <c r="F273">
        <v>142</v>
      </c>
      <c r="G273" s="3">
        <f t="shared" si="135"/>
        <v>10255988.399999999</v>
      </c>
      <c r="H273" s="3">
        <f t="shared" si="136"/>
        <v>18385146.291999999</v>
      </c>
      <c r="I273" s="7">
        <f t="shared" si="137"/>
        <v>-1.5182895605700435</v>
      </c>
      <c r="J273" s="7">
        <f t="shared" si="138"/>
        <v>-1.5216507540448259</v>
      </c>
      <c r="K273" s="4">
        <f t="shared" si="128"/>
        <v>0.96550978225486694</v>
      </c>
      <c r="L273" s="4">
        <f t="shared" si="132"/>
        <v>0.98255313880748174</v>
      </c>
      <c r="M273" s="4">
        <f t="shared" si="132"/>
        <v>1.7243336943421863E-2</v>
      </c>
      <c r="N273" s="4">
        <f t="shared" si="132"/>
        <v>2.0174151619871801E-4</v>
      </c>
      <c r="O273" s="4">
        <f t="shared" si="132"/>
        <v>1.7702331423720645E-6</v>
      </c>
      <c r="P273" s="4">
        <f t="shared" si="132"/>
        <v>1.2426693848041915E-8</v>
      </c>
      <c r="Q273" s="4">
        <f t="shared" si="132"/>
        <v>7.2694146531643958E-11</v>
      </c>
      <c r="R273" s="4">
        <f t="shared" si="132"/>
        <v>3.6449909405831733E-13</v>
      </c>
      <c r="S273" s="4">
        <f t="shared" si="132"/>
        <v>1.5991951908742124E-15</v>
      </c>
      <c r="T273" s="4">
        <f t="shared" si="132"/>
        <v>6.2366867623584436E-18</v>
      </c>
      <c r="U273" s="4">
        <f t="shared" si="132"/>
        <v>2.1890155986632789E-20</v>
      </c>
      <c r="V273" s="4">
        <f t="shared" si="132"/>
        <v>6.9847530013019996E-23</v>
      </c>
      <c r="W273" s="4">
        <f t="shared" si="132"/>
        <v>2.0429824993133178E-25</v>
      </c>
      <c r="X273" s="4">
        <f t="shared" si="132"/>
        <v>5.5158962800990476E-28</v>
      </c>
      <c r="Y273" s="4">
        <f t="shared" si="132"/>
        <v>1.3828746334412396E-30</v>
      </c>
      <c r="Z273" s="4">
        <f t="shared" si="132"/>
        <v>3.2358342211220007E-33</v>
      </c>
      <c r="AA273" s="4">
        <f t="shared" si="132"/>
        <v>7.0984078873976906E-36</v>
      </c>
      <c r="AB273" s="4">
        <f t="shared" si="129"/>
        <v>1.4655703069665005E-38</v>
      </c>
      <c r="AC273" s="4">
        <f t="shared" si="129"/>
        <v>2.857779639399367E-41</v>
      </c>
      <c r="AD273" s="4">
        <f t="shared" si="129"/>
        <v>5.2792190173078802E-44</v>
      </c>
      <c r="AE273" s="4">
        <f t="shared" si="129"/>
        <v>9.26476024059408E-47</v>
      </c>
      <c r="AF273" s="6"/>
      <c r="AG273" s="4">
        <f t="shared" si="130"/>
        <v>0.93901911327499454</v>
      </c>
      <c r="AH273" s="4">
        <f t="shared" si="133"/>
        <v>0.96887016207855758</v>
      </c>
      <c r="AI273" s="4">
        <f t="shared" si="133"/>
        <v>3.0480384858724657E-2</v>
      </c>
      <c r="AJ273" s="4">
        <f t="shared" si="133"/>
        <v>6.3926956501579645E-4</v>
      </c>
      <c r="AK273" s="4">
        <f t="shared" si="133"/>
        <v>1.0055619944308467E-5</v>
      </c>
      <c r="AL273" s="4">
        <f t="shared" si="133"/>
        <v>1.2653877800301976E-7</v>
      </c>
      <c r="AM273" s="4">
        <f t="shared" si="133"/>
        <v>1.3269579230531342E-9</v>
      </c>
      <c r="AN273" s="4">
        <f t="shared" si="133"/>
        <v>1.1927347003715911E-11</v>
      </c>
      <c r="AO273" s="4">
        <f t="shared" si="133"/>
        <v>9.3807721251353179E-14</v>
      </c>
      <c r="AP273" s="4">
        <f t="shared" si="133"/>
        <v>6.5581413387337464E-16</v>
      </c>
      <c r="AQ273" s="4">
        <f t="shared" si="133"/>
        <v>4.1263441234008591E-18</v>
      </c>
      <c r="AR273" s="4">
        <f t="shared" si="133"/>
        <v>2.3602467416476281E-20</v>
      </c>
      <c r="AS273" s="4">
        <f t="shared" si="133"/>
        <v>1.2375443881724749E-22</v>
      </c>
      <c r="AT273" s="4">
        <f t="shared" si="133"/>
        <v>5.989658111212377E-25</v>
      </c>
      <c r="AU273" s="4">
        <f t="shared" si="133"/>
        <v>2.6918978471137323E-27</v>
      </c>
      <c r="AV273" s="4">
        <f t="shared" si="133"/>
        <v>1.129150600012513E-29</v>
      </c>
      <c r="AW273" s="4">
        <f t="shared" si="133"/>
        <v>4.4403419558871702E-32</v>
      </c>
      <c r="AX273" s="4">
        <f t="shared" si="131"/>
        <v>1.6434329944751024E-34</v>
      </c>
      <c r="AY273" s="4">
        <f t="shared" si="131"/>
        <v>5.7446553645533574E-37</v>
      </c>
      <c r="AZ273" s="4">
        <f t="shared" si="131"/>
        <v>1.902369338490532E-39</v>
      </c>
      <c r="BA273" s="4">
        <f t="shared" si="131"/>
        <v>5.9847949787194422E-42</v>
      </c>
    </row>
    <row r="274" spans="1:53">
      <c r="A274" s="1">
        <f t="shared" si="115"/>
        <v>42315</v>
      </c>
      <c r="B274">
        <f t="shared" si="139"/>
        <v>3</v>
      </c>
      <c r="C274">
        <f t="shared" si="140"/>
        <v>3.4222978130237033E-9</v>
      </c>
      <c r="D274" s="3">
        <f t="shared" si="114"/>
        <v>11950141</v>
      </c>
      <c r="E274" s="2">
        <v>23900282</v>
      </c>
      <c r="F274">
        <v>40</v>
      </c>
      <c r="G274" s="3">
        <f t="shared" si="135"/>
        <v>12566880</v>
      </c>
      <c r="H274" s="3">
        <f t="shared" si="136"/>
        <v>11712260.800000001</v>
      </c>
      <c r="I274" s="7">
        <f t="shared" si="137"/>
        <v>-1.8645763813499969</v>
      </c>
      <c r="J274" s="7">
        <f t="shared" si="138"/>
        <v>-1.8644767564245006</v>
      </c>
      <c r="K274" s="4">
        <f t="shared" ref="K274:Z293" si="141">_xlfn.BINOM.DIST(K$4,$G274,$C274,FALSE)</f>
        <v>0.95790410420717675</v>
      </c>
      <c r="L274" s="4">
        <f t="shared" si="132"/>
        <v>0.97865033176399097</v>
      </c>
      <c r="M274" s="4">
        <f t="shared" si="132"/>
        <v>2.1044702308442794E-2</v>
      </c>
      <c r="N274" s="4">
        <f t="shared" si="132"/>
        <v>3.016940410240942E-4</v>
      </c>
      <c r="O274" s="4">
        <f t="shared" si="132"/>
        <v>3.2437838444787312E-6</v>
      </c>
      <c r="P274" s="4">
        <f t="shared" si="132"/>
        <v>2.7901466682452105E-8</v>
      </c>
      <c r="Q274" s="4">
        <f t="shared" si="132"/>
        <v>1.9999580181879973E-10</v>
      </c>
      <c r="R274" s="4">
        <f t="shared" si="132"/>
        <v>1.2287623653069563E-12</v>
      </c>
      <c r="S274" s="4">
        <f t="shared" si="132"/>
        <v>6.6057622932746167E-15</v>
      </c>
      <c r="T274" s="4">
        <f t="shared" si="132"/>
        <v>3.156642686257251E-17</v>
      </c>
      <c r="U274" s="4">
        <f t="shared" si="132"/>
        <v>1.3575954798348048E-19</v>
      </c>
      <c r="V274" s="4">
        <f t="shared" si="132"/>
        <v>5.3078986511126312E-22</v>
      </c>
      <c r="W274" s="4">
        <f t="shared" si="132"/>
        <v>1.9023317876938343E-24</v>
      </c>
      <c r="X274" s="4">
        <f t="shared" si="132"/>
        <v>6.293435234548173E-27</v>
      </c>
      <c r="Y274" s="4">
        <f t="shared" si="132"/>
        <v>1.9333235965133676E-29</v>
      </c>
      <c r="Z274" s="4">
        <f t="shared" si="132"/>
        <v>5.5431684699470851E-32</v>
      </c>
      <c r="AA274" s="4">
        <f t="shared" ref="AA274:AE293" si="142">_xlfn.BINOM.DIST(AA$4,$G274,$C274,FALSE)/(1-$K274)</f>
        <v>1.4899882592358277E-34</v>
      </c>
      <c r="AB274" s="4">
        <f t="shared" si="142"/>
        <v>3.7694556789175127E-37</v>
      </c>
      <c r="AC274" s="4">
        <f t="shared" si="142"/>
        <v>9.0063914278106992E-40</v>
      </c>
      <c r="AD274" s="4">
        <f t="shared" si="142"/>
        <v>2.0386462104899819E-42</v>
      </c>
      <c r="AE274" s="4">
        <f t="shared" si="142"/>
        <v>4.3838580306367209E-45</v>
      </c>
      <c r="AF274" s="6"/>
      <c r="AG274" s="4">
        <f t="shared" ref="AG274:AV293" si="143">_xlfn.BINOM.DIST(AG$4,$H274,$C274,FALSE)</f>
        <v>0.96070984887240374</v>
      </c>
      <c r="AH274" s="4">
        <f t="shared" si="133"/>
        <v>0.98009246335029032</v>
      </c>
      <c r="AI274" s="4">
        <f t="shared" si="133"/>
        <v>1.9642443961005188E-2</v>
      </c>
      <c r="AJ274" s="4">
        <f t="shared" si="133"/>
        <v>2.6244161392712889E-4</v>
      </c>
      <c r="AK274" s="4">
        <f t="shared" si="133"/>
        <v>2.6298507575012576E-6</v>
      </c>
      <c r="AL274" s="4">
        <f t="shared" si="133"/>
        <v>2.1082371237506466E-8</v>
      </c>
      <c r="AM274" s="4">
        <f t="shared" si="133"/>
        <v>1.4084016547942759E-10</v>
      </c>
      <c r="AN274" s="4">
        <f t="shared" si="133"/>
        <v>8.0646731386012682E-13</v>
      </c>
      <c r="AO274" s="4">
        <f t="shared" si="133"/>
        <v>4.0406853169875207E-15</v>
      </c>
      <c r="AP274" s="4">
        <f t="shared" si="133"/>
        <v>1.7995782242760022E-17</v>
      </c>
      <c r="AQ274" s="4">
        <f t="shared" si="133"/>
        <v>7.2132154059427452E-20</v>
      </c>
      <c r="AR274" s="4">
        <f t="shared" si="133"/>
        <v>2.628417509081279E-22</v>
      </c>
      <c r="AS274" s="4">
        <f t="shared" si="133"/>
        <v>8.7795287142255373E-25</v>
      </c>
      <c r="AT274" s="4">
        <f t="shared" si="133"/>
        <v>2.7069853925920677E-27</v>
      </c>
      <c r="AU274" s="4">
        <f t="shared" si="133"/>
        <v>7.750253367113349E-30</v>
      </c>
      <c r="AV274" s="4">
        <f t="shared" si="133"/>
        <v>2.0710120615216034E-32</v>
      </c>
      <c r="AW274" s="4">
        <f t="shared" ref="AW274:BA293" si="144">_xlfn.BINOM.DIST(AW$4,$H274,$C274,FALSE)/(1-$AG274)</f>
        <v>5.188246422725974E-35</v>
      </c>
      <c r="AX274" s="4">
        <f t="shared" si="144"/>
        <v>1.2232904536257525E-37</v>
      </c>
      <c r="AY274" s="4">
        <f t="shared" si="144"/>
        <v>2.7240492614410801E-40</v>
      </c>
      <c r="AZ274" s="4">
        <f t="shared" si="144"/>
        <v>5.7467088487112641E-43</v>
      </c>
      <c r="BA274" s="4">
        <f t="shared" si="144"/>
        <v>1.1517202433768893E-45</v>
      </c>
    </row>
    <row r="275" spans="1:53">
      <c r="A275" s="1">
        <f t="shared" si="115"/>
        <v>42319</v>
      </c>
      <c r="B275">
        <f t="shared" si="139"/>
        <v>4</v>
      </c>
      <c r="C275">
        <f t="shared" si="140"/>
        <v>3.4222978130237033E-9</v>
      </c>
      <c r="D275" s="3">
        <f t="shared" si="114"/>
        <v>10412708</v>
      </c>
      <c r="E275" s="2">
        <v>20825416</v>
      </c>
      <c r="F275">
        <v>50</v>
      </c>
      <c r="G275" s="3">
        <f t="shared" si="135"/>
        <v>11283150</v>
      </c>
      <c r="H275" s="3">
        <f t="shared" si="136"/>
        <v>12156357.5</v>
      </c>
      <c r="I275" s="7">
        <f t="shared" si="137"/>
        <v>-1.830533401868357</v>
      </c>
      <c r="J275" s="7">
        <f t="shared" si="138"/>
        <v>-1.8306606624624489</v>
      </c>
      <c r="K275" s="4">
        <f t="shared" si="141"/>
        <v>0.96212172829234432</v>
      </c>
      <c r="L275" s="4">
        <f t="shared" ref="L275:AA293" si="145">_xlfn.BINOM.DIST(L$4,$G275,$C275,FALSE)/(1-$K275)</f>
        <v>0.98081710411770284</v>
      </c>
      <c r="M275" s="4">
        <f t="shared" si="145"/>
        <v>1.893678112689226E-2</v>
      </c>
      <c r="N275" s="4">
        <f t="shared" si="145"/>
        <v>2.4374347073154349E-4</v>
      </c>
      <c r="O275" s="4">
        <f t="shared" si="145"/>
        <v>2.3529952316356096E-6</v>
      </c>
      <c r="P275" s="4">
        <f t="shared" si="145"/>
        <v>1.8171846171838986E-8</v>
      </c>
      <c r="Q275" s="4">
        <f t="shared" si="145"/>
        <v>1.1694880054259385E-10</v>
      </c>
      <c r="R275" s="4">
        <f t="shared" si="145"/>
        <v>6.4512766177744659E-13</v>
      </c>
      <c r="S275" s="4">
        <f t="shared" si="145"/>
        <v>3.1138921778318621E-15</v>
      </c>
      <c r="T275" s="4">
        <f t="shared" si="145"/>
        <v>1.3360075615399099E-17</v>
      </c>
      <c r="U275" s="4">
        <f t="shared" si="145"/>
        <v>5.1588955234386765E-20</v>
      </c>
      <c r="V275" s="4">
        <f t="shared" si="145"/>
        <v>1.8109723756027719E-22</v>
      </c>
      <c r="W275" s="4">
        <f t="shared" si="145"/>
        <v>5.8274468239589021E-25</v>
      </c>
      <c r="X275" s="4">
        <f t="shared" si="145"/>
        <v>1.7309426064143273E-27</v>
      </c>
      <c r="Y275" s="4">
        <f t="shared" si="145"/>
        <v>4.7742185400135664E-30</v>
      </c>
      <c r="Z275" s="4">
        <f t="shared" si="145"/>
        <v>1.2290191786652543E-32</v>
      </c>
      <c r="AA275" s="4">
        <f t="shared" si="145"/>
        <v>2.9661032382761812E-35</v>
      </c>
      <c r="AB275" s="4">
        <f t="shared" si="142"/>
        <v>6.7372845278342944E-38</v>
      </c>
      <c r="AC275" s="4">
        <f t="shared" si="142"/>
        <v>1.4453062886718805E-40</v>
      </c>
      <c r="AD275" s="4">
        <f t="shared" si="142"/>
        <v>2.9373369030486605E-43</v>
      </c>
      <c r="AE275" s="4">
        <f t="shared" si="142"/>
        <v>5.6711508250613843E-46</v>
      </c>
      <c r="AF275" s="6"/>
      <c r="AG275" s="4">
        <f t="shared" si="143"/>
        <v>0.95925084011962503</v>
      </c>
      <c r="AH275" s="4">
        <f t="shared" ref="AH275:AW293" si="146">_xlfn.BINOM.DIST(AH$4,$H275,$C275,FALSE)/(1-$AG275)</f>
        <v>0.97934289236607996</v>
      </c>
      <c r="AI275" s="4">
        <f t="shared" si="146"/>
        <v>2.0371639924549267E-2</v>
      </c>
      <c r="AJ275" s="4">
        <f t="shared" si="146"/>
        <v>2.825048525302648E-4</v>
      </c>
      <c r="AK275" s="4">
        <f t="shared" si="146"/>
        <v>2.938238604017478E-6</v>
      </c>
      <c r="AL275" s="4">
        <f t="shared" si="146"/>
        <v>2.4447708580240811E-8</v>
      </c>
      <c r="AM275" s="4">
        <f t="shared" si="146"/>
        <v>1.6951493910905017E-10</v>
      </c>
      <c r="AN275" s="4">
        <f t="shared" si="146"/>
        <v>1.0074673270101408E-12</v>
      </c>
      <c r="AO275" s="4">
        <f t="shared" si="146"/>
        <v>5.2391638443716816E-15</v>
      </c>
      <c r="AP275" s="4">
        <f t="shared" si="146"/>
        <v>2.4218120291931606E-17</v>
      </c>
      <c r="AQ275" s="4">
        <f t="shared" si="146"/>
        <v>1.0075378203166316E-19</v>
      </c>
      <c r="AR275" s="4">
        <f t="shared" si="146"/>
        <v>3.8105666471871508E-22</v>
      </c>
      <c r="AS275" s="4">
        <f t="shared" si="146"/>
        <v>1.3210801581441528E-24</v>
      </c>
      <c r="AT275" s="4">
        <f t="shared" si="146"/>
        <v>4.2277240807093485E-27</v>
      </c>
      <c r="AU275" s="4">
        <f t="shared" si="146"/>
        <v>1.2563174221348289E-29</v>
      </c>
      <c r="AV275" s="4">
        <f t="shared" si="146"/>
        <v>3.4844069405807575E-32</v>
      </c>
      <c r="AW275" s="4">
        <f t="shared" si="146"/>
        <v>9.0600292232906182E-35</v>
      </c>
      <c r="AX275" s="4">
        <f t="shared" si="144"/>
        <v>2.2171820422148257E-37</v>
      </c>
      <c r="AY275" s="4">
        <f t="shared" si="144"/>
        <v>5.124476276030873E-40</v>
      </c>
      <c r="AZ275" s="4">
        <f t="shared" si="144"/>
        <v>1.1220610571655724E-42</v>
      </c>
      <c r="BA275" s="4">
        <f t="shared" si="144"/>
        <v>2.3340333770516376E-45</v>
      </c>
    </row>
    <row r="276" spans="1:53">
      <c r="A276" s="1">
        <f t="shared" si="115"/>
        <v>42322</v>
      </c>
      <c r="B276">
        <f t="shared" si="139"/>
        <v>3</v>
      </c>
      <c r="C276">
        <f t="shared" si="140"/>
        <v>3.4222978130237033E-9</v>
      </c>
      <c r="D276" s="3">
        <f t="shared" si="114"/>
        <v>12115901</v>
      </c>
      <c r="E276" s="2">
        <v>24231802</v>
      </c>
      <c r="F276">
        <v>60</v>
      </c>
      <c r="G276" s="3">
        <f t="shared" si="135"/>
        <v>10229240</v>
      </c>
      <c r="H276" s="3">
        <f t="shared" si="136"/>
        <v>12623456.800000001</v>
      </c>
      <c r="I276" s="7">
        <f t="shared" si="137"/>
        <v>-1.7964556971097616</v>
      </c>
      <c r="J276" s="7">
        <f t="shared" si="138"/>
        <v>-1.7968744630314797</v>
      </c>
      <c r="K276" s="4">
        <f t="shared" si="141"/>
        <v>0.9655981687007984</v>
      </c>
      <c r="L276" s="4">
        <f t="shared" si="145"/>
        <v>0.98259837384655879</v>
      </c>
      <c r="M276" s="4">
        <f t="shared" si="145"/>
        <v>1.7199157454724105E-2</v>
      </c>
      <c r="N276" s="4">
        <f t="shared" si="145"/>
        <v>2.0069982888071315E-4</v>
      </c>
      <c r="O276" s="4">
        <f t="shared" si="145"/>
        <v>1.7564995907943662E-6</v>
      </c>
      <c r="P276" s="4">
        <f t="shared" si="145"/>
        <v>1.2298129113720647E-8</v>
      </c>
      <c r="Q276" s="4">
        <f t="shared" si="145"/>
        <v>7.175443597450659E-11</v>
      </c>
      <c r="R276" s="4">
        <f t="shared" si="145"/>
        <v>3.5884890860188971E-13</v>
      </c>
      <c r="S276" s="4">
        <f t="shared" si="145"/>
        <v>1.5702995816051221E-15</v>
      </c>
      <c r="T276" s="4">
        <f t="shared" si="145"/>
        <v>6.1080254132907189E-18</v>
      </c>
      <c r="U276" s="4">
        <f t="shared" si="145"/>
        <v>2.1382654695526402E-20</v>
      </c>
      <c r="V276" s="4">
        <f t="shared" si="145"/>
        <v>6.80502433190805E-23</v>
      </c>
      <c r="W276" s="4">
        <f t="shared" si="145"/>
        <v>1.9852222716346711E-25</v>
      </c>
      <c r="X276" s="4">
        <f t="shared" si="145"/>
        <v>5.3459691278206776E-28</v>
      </c>
      <c r="Y276" s="4">
        <f t="shared" si="145"/>
        <v>1.336777195793343E-30</v>
      </c>
      <c r="Z276" s="4">
        <f t="shared" si="145"/>
        <v>3.1198114258723101E-33</v>
      </c>
      <c r="AA276" s="4">
        <f t="shared" si="145"/>
        <v>6.826041027153609E-36</v>
      </c>
      <c r="AB276" s="4">
        <f t="shared" si="142"/>
        <v>1.4056605710704496E-38</v>
      </c>
      <c r="AC276" s="4">
        <f t="shared" si="142"/>
        <v>2.7338104897528352E-41</v>
      </c>
      <c r="AD276" s="4">
        <f t="shared" si="142"/>
        <v>5.0370377985048241E-44</v>
      </c>
      <c r="AE276" s="4">
        <f t="shared" si="142"/>
        <v>8.8166901211438078E-47</v>
      </c>
      <c r="AF276" s="6"/>
      <c r="AG276" s="4">
        <f t="shared" si="143"/>
        <v>0.9577186528439291</v>
      </c>
      <c r="AH276" s="4">
        <f t="shared" si="146"/>
        <v>0.97855491269592532</v>
      </c>
      <c r="AI276" s="4">
        <f t="shared" si="146"/>
        <v>2.1137384298563162E-2</v>
      </c>
      <c r="AJ276" s="4">
        <f t="shared" si="146"/>
        <v>3.0438692388464752E-4</v>
      </c>
      <c r="AK276" s="4">
        <f t="shared" si="146"/>
        <v>3.2874712919883346E-6</v>
      </c>
      <c r="AL276" s="4">
        <f t="shared" si="146"/>
        <v>2.8404549056387569E-8</v>
      </c>
      <c r="AM276" s="4">
        <f t="shared" si="146"/>
        <v>2.0451847623955518E-10</v>
      </c>
      <c r="AN276" s="4">
        <f t="shared" si="146"/>
        <v>1.262206387942034E-12</v>
      </c>
      <c r="AO276" s="4">
        <f t="shared" si="146"/>
        <v>6.8161041498162401E-15</v>
      </c>
      <c r="AP276" s="4">
        <f t="shared" si="146"/>
        <v>3.2718207696249181E-17</v>
      </c>
      <c r="AQ276" s="4">
        <f t="shared" si="146"/>
        <v>1.4134656775666691E-19</v>
      </c>
      <c r="AR276" s="4">
        <f t="shared" si="146"/>
        <v>5.5512183472864756E-22</v>
      </c>
      <c r="AS276" s="4">
        <f t="shared" si="146"/>
        <v>1.9984935789314172E-24</v>
      </c>
      <c r="AT276" s="4">
        <f t="shared" si="146"/>
        <v>6.6413300545049765E-27</v>
      </c>
      <c r="AU276" s="4">
        <f t="shared" si="146"/>
        <v>2.0493807515435504E-29</v>
      </c>
      <c r="AV276" s="4">
        <f t="shared" si="146"/>
        <v>5.9023775224377006E-32</v>
      </c>
      <c r="AW276" s="4">
        <f t="shared" si="146"/>
        <v>1.5936852646532136E-34</v>
      </c>
      <c r="AX276" s="4">
        <f t="shared" si="144"/>
        <v>4.049945296538868E-37</v>
      </c>
      <c r="AY276" s="4">
        <f t="shared" si="144"/>
        <v>9.7201314699808761E-40</v>
      </c>
      <c r="AZ276" s="4">
        <f t="shared" si="144"/>
        <v>2.2101105142256403E-42</v>
      </c>
      <c r="BA276" s="4">
        <f t="shared" si="144"/>
        <v>4.773967006072394E-45</v>
      </c>
    </row>
    <row r="277" spans="1:53">
      <c r="A277" s="1">
        <f t="shared" si="115"/>
        <v>42326</v>
      </c>
      <c r="B277">
        <f t="shared" si="139"/>
        <v>4</v>
      </c>
      <c r="C277">
        <f t="shared" si="140"/>
        <v>3.4222978130237033E-9</v>
      </c>
      <c r="D277" s="3">
        <f t="shared" si="114"/>
        <v>11037922</v>
      </c>
      <c r="E277" s="2">
        <v>22075844</v>
      </c>
      <c r="F277">
        <v>70</v>
      </c>
      <c r="G277" s="3">
        <f t="shared" si="135"/>
        <v>9405150</v>
      </c>
      <c r="H277" s="3">
        <f t="shared" si="136"/>
        <v>13121853.699999999</v>
      </c>
      <c r="I277" s="7">
        <f t="shared" si="137"/>
        <v>-1.7623633778323964</v>
      </c>
      <c r="J277" s="7">
        <f t="shared" si="138"/>
        <v>-1.7631218511415159</v>
      </c>
      <c r="K277" s="4">
        <f t="shared" si="141"/>
        <v>0.96832527105551636</v>
      </c>
      <c r="L277" s="4">
        <f t="shared" si="145"/>
        <v>0.98399272281161587</v>
      </c>
      <c r="M277" s="4">
        <f t="shared" si="145"/>
        <v>1.5835995598060763E-2</v>
      </c>
      <c r="N277" s="4">
        <f t="shared" si="145"/>
        <v>1.69905545101493E-4</v>
      </c>
      <c r="O277" s="4">
        <f t="shared" si="145"/>
        <v>1.3671965400646582E-6</v>
      </c>
      <c r="P277" s="4">
        <f t="shared" si="145"/>
        <v>8.8012486198876805E-9</v>
      </c>
      <c r="Q277" s="4">
        <f t="shared" si="145"/>
        <v>4.7214602267598917E-11</v>
      </c>
      <c r="R277" s="4">
        <f t="shared" si="145"/>
        <v>2.1710086114331232E-13</v>
      </c>
      <c r="S277" s="4">
        <f t="shared" si="145"/>
        <v>8.7348361639940896E-16</v>
      </c>
      <c r="T277" s="4">
        <f t="shared" si="145"/>
        <v>3.1238876938053584E-18</v>
      </c>
      <c r="U277" s="4">
        <f t="shared" si="145"/>
        <v>1.0054917794029052E-20</v>
      </c>
      <c r="V277" s="4">
        <f t="shared" si="145"/>
        <v>2.942177737392045E-23</v>
      </c>
      <c r="W277" s="4">
        <f t="shared" si="145"/>
        <v>7.8917020215636472E-26</v>
      </c>
      <c r="X277" s="4">
        <f t="shared" si="145"/>
        <v>1.9539358435764592E-28</v>
      </c>
      <c r="Y277" s="4">
        <f t="shared" si="145"/>
        <v>4.4922631788072809E-31</v>
      </c>
      <c r="Z277" s="4">
        <f t="shared" si="145"/>
        <v>9.6395511803050802E-34</v>
      </c>
      <c r="AA277" s="4">
        <f t="shared" si="145"/>
        <v>1.9391868873912978E-36</v>
      </c>
      <c r="AB277" s="4">
        <f t="shared" si="142"/>
        <v>3.6715845463447181E-39</v>
      </c>
      <c r="AC277" s="4">
        <f t="shared" si="142"/>
        <v>6.5654390020651783E-42</v>
      </c>
      <c r="AD277" s="4">
        <f t="shared" si="142"/>
        <v>1.1122255469166006E-44</v>
      </c>
      <c r="AE277" s="4">
        <f t="shared" si="142"/>
        <v>1.7899690462910636E-47</v>
      </c>
      <c r="AF277" s="6"/>
      <c r="AG277" s="4">
        <f t="shared" si="143"/>
        <v>0.95608649995296158</v>
      </c>
      <c r="AH277" s="4">
        <f t="shared" si="146"/>
        <v>0.97771460396342069</v>
      </c>
      <c r="AI277" s="4">
        <f t="shared" si="146"/>
        <v>2.1953058913359132E-2</v>
      </c>
      <c r="AJ277" s="4">
        <f t="shared" si="146"/>
        <v>3.2861447636625143E-4</v>
      </c>
      <c r="AK277" s="4">
        <f t="shared" si="146"/>
        <v>3.689262608256384E-6</v>
      </c>
      <c r="AL277" s="4">
        <f t="shared" si="146"/>
        <v>3.3134651171624403E-8</v>
      </c>
      <c r="AM277" s="4">
        <f t="shared" si="146"/>
        <v>2.4799558908650492E-10</v>
      </c>
      <c r="AN277" s="4">
        <f t="shared" si="146"/>
        <v>1.5909578991361243E-12</v>
      </c>
      <c r="AO277" s="4">
        <f t="shared" si="146"/>
        <v>8.9306164540871442E-15</v>
      </c>
      <c r="AP277" s="4">
        <f t="shared" si="146"/>
        <v>4.4560661900729094E-17</v>
      </c>
      <c r="AQ277" s="4">
        <f t="shared" si="146"/>
        <v>2.0010793242814895E-19</v>
      </c>
      <c r="AR277" s="4">
        <f t="shared" si="146"/>
        <v>8.1692889608720543E-22</v>
      </c>
      <c r="AS277" s="4">
        <f t="shared" si="146"/>
        <v>3.0571420405270022E-24</v>
      </c>
      <c r="AT277" s="4">
        <f t="shared" si="146"/>
        <v>1.0560508665826779E-26</v>
      </c>
      <c r="AU277" s="4">
        <f t="shared" si="146"/>
        <v>3.3874222884005312E-29</v>
      </c>
      <c r="AV277" s="4">
        <f t="shared" si="146"/>
        <v>1.0141228955294909E-31</v>
      </c>
      <c r="AW277" s="4">
        <f t="shared" si="146"/>
        <v>2.8463157637837692E-34</v>
      </c>
      <c r="AX277" s="4">
        <f t="shared" si="144"/>
        <v>7.5187664792159003E-37</v>
      </c>
      <c r="AY277" s="4">
        <f t="shared" si="144"/>
        <v>1.8757998561216924E-39</v>
      </c>
      <c r="AZ277" s="4">
        <f t="shared" si="144"/>
        <v>4.4334852806704795E-42</v>
      </c>
      <c r="BA277" s="4">
        <f t="shared" si="144"/>
        <v>9.9546871502506084E-45</v>
      </c>
    </row>
    <row r="278" spans="1:53">
      <c r="A278" s="1">
        <f t="shared" si="115"/>
        <v>42329</v>
      </c>
      <c r="B278">
        <f t="shared" si="139"/>
        <v>3</v>
      </c>
      <c r="C278">
        <f t="shared" si="140"/>
        <v>3.4222978130237033E-9</v>
      </c>
      <c r="D278" s="3">
        <f t="shared" ref="D278:D292" si="147">E278/2</f>
        <v>12548762</v>
      </c>
      <c r="E278" s="2">
        <v>25097524</v>
      </c>
      <c r="F278">
        <v>80</v>
      </c>
      <c r="G278" s="3">
        <f t="shared" si="135"/>
        <v>8810880</v>
      </c>
      <c r="H278" s="3">
        <f t="shared" si="136"/>
        <v>13659843.199999999</v>
      </c>
      <c r="I278" s="7">
        <f t="shared" si="137"/>
        <v>-1.7282765734217223</v>
      </c>
      <c r="J278" s="7">
        <f t="shared" si="138"/>
        <v>-1.729407483027698</v>
      </c>
      <c r="K278" s="4">
        <f t="shared" si="141"/>
        <v>0.9702966248604713</v>
      </c>
      <c r="L278" s="4">
        <f t="shared" si="145"/>
        <v>0.98499904207351774</v>
      </c>
      <c r="M278" s="4">
        <f t="shared" si="145"/>
        <v>1.4850560685192325E-2</v>
      </c>
      <c r="N278" s="4">
        <f t="shared" si="145"/>
        <v>1.4926520616710505E-4</v>
      </c>
      <c r="O278" s="4">
        <f t="shared" si="145"/>
        <v>1.1252150532750654E-6</v>
      </c>
      <c r="P278" s="4">
        <f t="shared" si="145"/>
        <v>6.7858213172652145E-9</v>
      </c>
      <c r="Q278" s="4">
        <f t="shared" si="145"/>
        <v>3.4102640786775401E-11</v>
      </c>
      <c r="R278" s="4">
        <f t="shared" si="145"/>
        <v>1.4690167995830501E-13</v>
      </c>
      <c r="S278" s="4">
        <f t="shared" si="145"/>
        <v>5.5369871801753184E-16</v>
      </c>
      <c r="T278" s="4">
        <f t="shared" si="145"/>
        <v>1.8551016079469704E-18</v>
      </c>
      <c r="U278" s="4">
        <f t="shared" si="145"/>
        <v>5.5937666566916526E-21</v>
      </c>
      <c r="V278" s="4">
        <f t="shared" si="145"/>
        <v>1.5333745662699147E-23</v>
      </c>
      <c r="W278" s="4">
        <f t="shared" si="145"/>
        <v>3.8530403300128247E-26</v>
      </c>
      <c r="X278" s="4">
        <f t="shared" si="145"/>
        <v>8.9371016718409883E-29</v>
      </c>
      <c r="Y278" s="4">
        <f t="shared" si="145"/>
        <v>1.9248864255360357E-31</v>
      </c>
      <c r="Z278" s="4">
        <f t="shared" si="145"/>
        <v>3.8694589912427034E-34</v>
      </c>
      <c r="AA278" s="4">
        <f t="shared" si="145"/>
        <v>7.2923350439006685E-37</v>
      </c>
      <c r="AB278" s="4">
        <f t="shared" si="142"/>
        <v>1.2934629448615128E-39</v>
      </c>
      <c r="AC278" s="4">
        <f t="shared" si="142"/>
        <v>2.1667945578890855E-42</v>
      </c>
      <c r="AD278" s="4">
        <f t="shared" si="142"/>
        <v>3.4387478794985003E-45</v>
      </c>
      <c r="AE278" s="4">
        <f t="shared" si="142"/>
        <v>5.1844953707903574E-48</v>
      </c>
      <c r="AF278" s="6"/>
      <c r="AG278" s="4">
        <f t="shared" si="143"/>
        <v>0.95432780933109984</v>
      </c>
      <c r="AH278" s="4">
        <f t="shared" si="146"/>
        <v>0.97680808460801505</v>
      </c>
      <c r="AI278" s="4">
        <f t="shared" si="146"/>
        <v>2.2831935399508667E-2</v>
      </c>
      <c r="AJ278" s="4">
        <f t="shared" si="146"/>
        <v>3.5578277462337593E-4</v>
      </c>
      <c r="AK278" s="4">
        <f t="shared" si="146"/>
        <v>4.1580369087354426E-6</v>
      </c>
      <c r="AL278" s="4">
        <f t="shared" si="146"/>
        <v>3.8876012897493215E-8</v>
      </c>
      <c r="AM278" s="4">
        <f t="shared" si="146"/>
        <v>3.0289619463403603E-10</v>
      </c>
      <c r="AN278" s="4">
        <f t="shared" si="146"/>
        <v>2.0228286471926825E-12</v>
      </c>
      <c r="AO278" s="4">
        <f t="shared" si="146"/>
        <v>1.1820406034262021E-14</v>
      </c>
      <c r="AP278" s="4">
        <f t="shared" si="146"/>
        <v>6.1397846703450427E-17</v>
      </c>
      <c r="AQ278" s="4">
        <f t="shared" si="146"/>
        <v>2.8702277769748148E-19</v>
      </c>
      <c r="AR278" s="4">
        <f t="shared" si="146"/>
        <v>1.2197950566292807E-21</v>
      </c>
      <c r="AS278" s="4">
        <f t="shared" si="146"/>
        <v>4.7519162982664623E-24</v>
      </c>
      <c r="AT278" s="4">
        <f t="shared" si="146"/>
        <v>1.7087894633751552E-26</v>
      </c>
      <c r="AU278" s="4">
        <f t="shared" si="146"/>
        <v>5.7058929237783434E-29</v>
      </c>
      <c r="AV278" s="4">
        <f t="shared" si="146"/>
        <v>1.7782606662318962E-31</v>
      </c>
      <c r="AW278" s="4">
        <f t="shared" si="146"/>
        <v>5.1956330627375607E-34</v>
      </c>
      <c r="AX278" s="4">
        <f t="shared" si="144"/>
        <v>1.4287378518872424E-36</v>
      </c>
      <c r="AY278" s="4">
        <f t="shared" si="144"/>
        <v>3.7105903789881073E-39</v>
      </c>
      <c r="AZ278" s="4">
        <f t="shared" si="144"/>
        <v>9.1296126128664089E-42</v>
      </c>
      <c r="BA278" s="4">
        <f t="shared" si="144"/>
        <v>2.1339550112999329E-44</v>
      </c>
    </row>
    <row r="279" spans="1:53">
      <c r="A279" s="1">
        <f t="shared" si="115"/>
        <v>42333</v>
      </c>
      <c r="B279">
        <f t="shared" si="139"/>
        <v>4</v>
      </c>
      <c r="C279">
        <f t="shared" si="140"/>
        <v>3.4222978130237033E-9</v>
      </c>
      <c r="D279" s="3">
        <f t="shared" si="147"/>
        <v>13043517</v>
      </c>
      <c r="E279" s="2">
        <v>26087034</v>
      </c>
      <c r="F279">
        <v>90</v>
      </c>
      <c r="G279" s="3">
        <f t="shared" si="135"/>
        <v>8446430</v>
      </c>
      <c r="H279" s="3">
        <f t="shared" si="136"/>
        <v>14245720.300000001</v>
      </c>
      <c r="I279" s="7">
        <f t="shared" si="137"/>
        <v>-1.6942154228291</v>
      </c>
      <c r="J279" s="7">
        <f t="shared" si="138"/>
        <v>-1.6957369765933907</v>
      </c>
      <c r="K279" s="4">
        <f t="shared" si="141"/>
        <v>0.97150758860880748</v>
      </c>
      <c r="L279" s="4">
        <f t="shared" si="145"/>
        <v>0.98561653192859688</v>
      </c>
      <c r="M279" s="4">
        <f t="shared" si="145"/>
        <v>1.4245212126050497E-2</v>
      </c>
      <c r="N279" s="4">
        <f t="shared" si="145"/>
        <v>1.3725827974498327E-4</v>
      </c>
      <c r="O279" s="4">
        <f t="shared" si="145"/>
        <v>9.9190343541410472E-7</v>
      </c>
      <c r="P279" s="4">
        <f t="shared" si="145"/>
        <v>5.734428906032718E-9</v>
      </c>
      <c r="Q279" s="4">
        <f t="shared" si="145"/>
        <v>2.7626740845837433E-11</v>
      </c>
      <c r="R279" s="4">
        <f t="shared" si="145"/>
        <v>1.1408335739509065E-13</v>
      </c>
      <c r="S279" s="4">
        <f t="shared" si="145"/>
        <v>4.122141875325823E-16</v>
      </c>
      <c r="T279" s="4">
        <f t="shared" si="145"/>
        <v>1.3239482284654105E-18</v>
      </c>
      <c r="U279" s="4">
        <f t="shared" si="145"/>
        <v>3.827027020010828E-21</v>
      </c>
      <c r="V279" s="4">
        <f t="shared" si="145"/>
        <v>1.0056788518813773E-23</v>
      </c>
      <c r="W279" s="4">
        <f t="shared" si="145"/>
        <v>2.4225262649491582E-26</v>
      </c>
      <c r="X279" s="4">
        <f t="shared" si="145"/>
        <v>5.386609757562019E-29</v>
      </c>
      <c r="Y279" s="4">
        <f t="shared" si="145"/>
        <v>1.1121869573062274E-31</v>
      </c>
      <c r="Z279" s="4">
        <f t="shared" si="145"/>
        <v>2.1432696162241573E-34</v>
      </c>
      <c r="AA279" s="4">
        <f t="shared" si="145"/>
        <v>3.8721042529658037E-37</v>
      </c>
      <c r="AB279" s="4">
        <f t="shared" si="142"/>
        <v>6.5839767130697419E-40</v>
      </c>
      <c r="AC279" s="4">
        <f t="shared" si="142"/>
        <v>1.0573186562982419E-42</v>
      </c>
      <c r="AD279" s="4">
        <f t="shared" si="142"/>
        <v>1.6085788615678784E-45</v>
      </c>
      <c r="AE279" s="4">
        <f t="shared" si="142"/>
        <v>2.3248898054689908E-48</v>
      </c>
      <c r="AF279" s="6"/>
      <c r="AG279" s="4">
        <f t="shared" si="143"/>
        <v>0.95241625559245269</v>
      </c>
      <c r="AH279" s="4">
        <f t="shared" si="146"/>
        <v>0.97582151761626468</v>
      </c>
      <c r="AI279" s="4">
        <f t="shared" si="146"/>
        <v>2.3787158670863388E-2</v>
      </c>
      <c r="AJ279" s="4">
        <f t="shared" si="146"/>
        <v>3.8656582698019879E-4</v>
      </c>
      <c r="AK279" s="4">
        <f t="shared" si="146"/>
        <v>4.7115692809363232E-6</v>
      </c>
      <c r="AL279" s="4">
        <f t="shared" si="146"/>
        <v>4.5940705528354836E-8</v>
      </c>
      <c r="AM279" s="4">
        <f t="shared" si="146"/>
        <v>3.7329181115044523E-10</v>
      </c>
      <c r="AN279" s="4">
        <f t="shared" si="146"/>
        <v>2.5998748645557836E-12</v>
      </c>
      <c r="AO279" s="4">
        <f t="shared" si="146"/>
        <v>1.5843986006631194E-14</v>
      </c>
      <c r="AP279" s="4">
        <f t="shared" si="146"/>
        <v>8.5826994001932017E-17</v>
      </c>
      <c r="AQ279" s="4">
        <f t="shared" si="146"/>
        <v>4.1843290831699723E-19</v>
      </c>
      <c r="AR279" s="4">
        <f t="shared" si="146"/>
        <v>1.854535060572888E-21</v>
      </c>
      <c r="AS279" s="4">
        <f t="shared" si="146"/>
        <v>7.5345214234990785E-24</v>
      </c>
      <c r="AT279" s="4">
        <f t="shared" si="146"/>
        <v>2.82562262405739E-26</v>
      </c>
      <c r="AU279" s="4">
        <f t="shared" si="146"/>
        <v>9.8398376388021545E-29</v>
      </c>
      <c r="AV279" s="4">
        <f t="shared" si="146"/>
        <v>3.1981472211198863E-31</v>
      </c>
      <c r="AW279" s="4">
        <f t="shared" si="146"/>
        <v>9.7449635083812538E-34</v>
      </c>
      <c r="AX279" s="4">
        <f t="shared" si="144"/>
        <v>2.794685961006406E-36</v>
      </c>
      <c r="AY279" s="4">
        <f t="shared" si="144"/>
        <v>7.5694128856330777E-39</v>
      </c>
      <c r="AZ279" s="4">
        <f t="shared" si="144"/>
        <v>1.9422729004665915E-41</v>
      </c>
      <c r="BA279" s="4">
        <f t="shared" si="144"/>
        <v>4.7345845991885152E-44</v>
      </c>
    </row>
    <row r="280" spans="1:53">
      <c r="A280" s="1">
        <f t="shared" si="115"/>
        <v>42336</v>
      </c>
      <c r="B280">
        <f t="shared" si="139"/>
        <v>3</v>
      </c>
      <c r="C280">
        <f t="shared" si="140"/>
        <v>3.4222978130237033E-9</v>
      </c>
      <c r="D280" s="3">
        <f t="shared" si="147"/>
        <v>13485578</v>
      </c>
      <c r="E280" s="2">
        <v>26971156</v>
      </c>
      <c r="F280">
        <v>100</v>
      </c>
      <c r="G280" s="3">
        <f t="shared" si="135"/>
        <v>8311800</v>
      </c>
      <c r="H280" s="3">
        <f t="shared" si="136"/>
        <v>14887780</v>
      </c>
      <c r="I280" s="7">
        <f t="shared" si="137"/>
        <v>-1.6602000655697171</v>
      </c>
      <c r="J280" s="7">
        <f t="shared" si="138"/>
        <v>-1.6621169104364353</v>
      </c>
      <c r="K280" s="4">
        <f t="shared" si="141"/>
        <v>0.97195530799192065</v>
      </c>
      <c r="L280" s="4">
        <f t="shared" si="145"/>
        <v>0.98584470193136753</v>
      </c>
      <c r="M280" s="4">
        <f t="shared" si="145"/>
        <v>1.4021398895358981E-2</v>
      </c>
      <c r="N280" s="4">
        <f t="shared" si="145"/>
        <v>1.3294832539346765E-4</v>
      </c>
      <c r="O280" s="4">
        <f t="shared" si="145"/>
        <v>9.4544356256697191E-7</v>
      </c>
      <c r="P280" s="4">
        <f t="shared" si="145"/>
        <v>5.3787118856132344E-9</v>
      </c>
      <c r="Q280" s="4">
        <f t="shared" si="145"/>
        <v>2.5499969197198023E-11</v>
      </c>
      <c r="R280" s="4">
        <f t="shared" si="145"/>
        <v>1.0362252917287904E-13</v>
      </c>
      <c r="S280" s="4">
        <f t="shared" si="145"/>
        <v>3.6844843929539943E-16</v>
      </c>
      <c r="T280" s="4">
        <f t="shared" si="145"/>
        <v>1.1645192704721241E-18</v>
      </c>
      <c r="U280" s="4">
        <f t="shared" si="145"/>
        <v>3.3125244706312892E-21</v>
      </c>
      <c r="V280" s="4">
        <f t="shared" si="145"/>
        <v>8.5660138726222661E-24</v>
      </c>
      <c r="W280" s="4">
        <f t="shared" si="145"/>
        <v>2.0305320015330424E-26</v>
      </c>
      <c r="X280" s="4">
        <f t="shared" si="145"/>
        <v>4.4430248775187618E-29</v>
      </c>
      <c r="Y280" s="4">
        <f t="shared" si="145"/>
        <v>9.0274047723366532E-32</v>
      </c>
      <c r="Z280" s="4">
        <f t="shared" si="145"/>
        <v>1.7119213615608406E-34</v>
      </c>
      <c r="AA280" s="4">
        <f t="shared" si="145"/>
        <v>3.0435183922089977E-37</v>
      </c>
      <c r="AB280" s="4">
        <f t="shared" si="142"/>
        <v>5.092594058561476E-40</v>
      </c>
      <c r="AC280" s="4">
        <f t="shared" si="142"/>
        <v>8.0478255081912928E-43</v>
      </c>
      <c r="AD280" s="4">
        <f t="shared" si="142"/>
        <v>1.2048608582319637E-45</v>
      </c>
      <c r="AE280" s="4">
        <f t="shared" si="142"/>
        <v>1.7136368525747504E-48</v>
      </c>
      <c r="AF280" s="6"/>
      <c r="AG280" s="4">
        <f t="shared" si="143"/>
        <v>0.95032578934701406</v>
      </c>
      <c r="AH280" s="4">
        <f t="shared" si="146"/>
        <v>0.97474111254745921</v>
      </c>
      <c r="AI280" s="4">
        <f t="shared" si="146"/>
        <v>2.4831731460935612E-2</v>
      </c>
      <c r="AJ280" s="4">
        <f t="shared" si="146"/>
        <v>4.2172896850459983E-4</v>
      </c>
      <c r="AK280" s="4">
        <f t="shared" si="146"/>
        <v>5.3718156306181605E-6</v>
      </c>
      <c r="AL280" s="4">
        <f t="shared" si="146"/>
        <v>5.4739234695522073E-8</v>
      </c>
      <c r="AM280" s="4">
        <f t="shared" si="146"/>
        <v>4.6483098388374001E-10</v>
      </c>
      <c r="AN280" s="4">
        <f t="shared" si="146"/>
        <v>3.3833318527701004E-12</v>
      </c>
      <c r="AO280" s="4">
        <f t="shared" si="146"/>
        <v>2.1547761008238809E-14</v>
      </c>
      <c r="AP280" s="4">
        <f t="shared" si="146"/>
        <v>1.2198520235501243E-16</v>
      </c>
      <c r="AQ280" s="4">
        <f t="shared" si="146"/>
        <v>6.2151931839040775E-19</v>
      </c>
      <c r="AR280" s="4">
        <f t="shared" si="146"/>
        <v>2.8787861130128448E-21</v>
      </c>
      <c r="AS280" s="4">
        <f t="shared" si="146"/>
        <v>1.2222937071110027E-23</v>
      </c>
      <c r="AT280" s="4">
        <f t="shared" si="146"/>
        <v>4.7904864623502064E-26</v>
      </c>
      <c r="AU280" s="4">
        <f t="shared" si="146"/>
        <v>1.7434076448880521E-28</v>
      </c>
      <c r="AV280" s="4">
        <f t="shared" si="146"/>
        <v>5.921817544525097E-31</v>
      </c>
      <c r="AW280" s="4">
        <f t="shared" si="146"/>
        <v>1.8857423121528976E-33</v>
      </c>
      <c r="AX280" s="4">
        <f t="shared" si="144"/>
        <v>5.651720829847398E-36</v>
      </c>
      <c r="AY280" s="4">
        <f t="shared" si="144"/>
        <v>1.5997622491852689E-38</v>
      </c>
      <c r="AZ280" s="4">
        <f t="shared" si="144"/>
        <v>4.2899187012590558E-41</v>
      </c>
      <c r="BA280" s="4">
        <f t="shared" si="144"/>
        <v>1.0928643412363246E-43</v>
      </c>
    </row>
    <row r="281" spans="1:53">
      <c r="A281" s="1">
        <f t="shared" si="115"/>
        <v>42340</v>
      </c>
      <c r="B281">
        <f t="shared" si="139"/>
        <v>4</v>
      </c>
      <c r="C281">
        <f t="shared" si="140"/>
        <v>3.4222978130237033E-9</v>
      </c>
      <c r="D281" s="3">
        <f t="shared" si="147"/>
        <v>14393507</v>
      </c>
      <c r="E281" s="2">
        <v>28787014</v>
      </c>
      <c r="F281">
        <v>110</v>
      </c>
      <c r="G281" s="3">
        <f t="shared" si="135"/>
        <v>8406989.9999999981</v>
      </c>
      <c r="H281" s="3">
        <f t="shared" si="136"/>
        <v>15594317.300000001</v>
      </c>
      <c r="I281" s="7">
        <f t="shared" si="137"/>
        <v>-1.6262506324228085</v>
      </c>
      <c r="J281" s="7">
        <f t="shared" si="138"/>
        <v>-1.6285548208078668</v>
      </c>
      <c r="K281" s="4">
        <f t="shared" si="141"/>
        <v>0.97163873043469506</v>
      </c>
      <c r="L281" s="4">
        <f t="shared" si="145"/>
        <v>0.9856833726015376</v>
      </c>
      <c r="M281" s="4">
        <f t="shared" si="145"/>
        <v>1.4179654977520943E-2</v>
      </c>
      <c r="N281" s="4">
        <f t="shared" si="145"/>
        <v>1.3598862606676332E-4</v>
      </c>
      <c r="O281" s="4">
        <f t="shared" si="145"/>
        <v>9.7813932615793897E-7</v>
      </c>
      <c r="P281" s="4">
        <f t="shared" si="145"/>
        <v>5.6284497034453142E-9</v>
      </c>
      <c r="Q281" s="4">
        <f t="shared" si="145"/>
        <v>2.6989544884519936E-11</v>
      </c>
      <c r="R281" s="4">
        <f t="shared" si="145"/>
        <v>1.1093165484137052E-13</v>
      </c>
      <c r="S281" s="4">
        <f t="shared" si="145"/>
        <v>3.9895455093418074E-16</v>
      </c>
      <c r="T281" s="4">
        <f t="shared" si="145"/>
        <v>1.2753775887705028E-18</v>
      </c>
      <c r="U281" s="4">
        <f t="shared" si="145"/>
        <v>3.6694130120430389E-21</v>
      </c>
      <c r="V281" s="4">
        <f t="shared" si="145"/>
        <v>9.5975785523568043E-24</v>
      </c>
      <c r="W281" s="4">
        <f t="shared" si="145"/>
        <v>2.3011140358258809E-26</v>
      </c>
      <c r="X281" s="4">
        <f t="shared" si="145"/>
        <v>5.0927510810452949E-29</v>
      </c>
      <c r="Y281" s="4">
        <f t="shared" si="145"/>
        <v>1.0466031145289751E-31</v>
      </c>
      <c r="Z281" s="4">
        <f t="shared" si="145"/>
        <v>2.0074665660563842E-34</v>
      </c>
      <c r="AA281" s="4">
        <f t="shared" si="145"/>
        <v>3.6098224686394434E-37</v>
      </c>
      <c r="AB281" s="4">
        <f t="shared" si="142"/>
        <v>6.10934113810644E-40</v>
      </c>
      <c r="AC281" s="4">
        <f t="shared" si="142"/>
        <v>9.7651579736516396E-43</v>
      </c>
      <c r="AD281" s="4">
        <f t="shared" si="142"/>
        <v>1.478710044637697E-45</v>
      </c>
      <c r="AE281" s="4">
        <f t="shared" si="142"/>
        <v>2.1272098053349884E-48</v>
      </c>
      <c r="AF281" s="6"/>
      <c r="AG281" s="4">
        <f t="shared" si="143"/>
        <v>0.94803069642516602</v>
      </c>
      <c r="AH281" s="4">
        <f t="shared" si="146"/>
        <v>0.97355314068878185</v>
      </c>
      <c r="AI281" s="4">
        <f t="shared" si="146"/>
        <v>2.5978483662265617E-2</v>
      </c>
      <c r="AJ281" s="4">
        <f t="shared" si="146"/>
        <v>4.621432851870937E-4</v>
      </c>
      <c r="AK281" s="4">
        <f t="shared" si="146"/>
        <v>6.16596040951644E-6</v>
      </c>
      <c r="AL281" s="4">
        <f t="shared" si="146"/>
        <v>6.5813467904568727E-8</v>
      </c>
      <c r="AM281" s="4">
        <f t="shared" si="146"/>
        <v>5.8539302776805943E-10</v>
      </c>
      <c r="AN281" s="4">
        <f t="shared" si="146"/>
        <v>4.4630679389820265E-12</v>
      </c>
      <c r="AO281" s="4">
        <f t="shared" si="146"/>
        <v>2.9773334418190755E-14</v>
      </c>
      <c r="AP281" s="4">
        <f t="shared" si="146"/>
        <v>1.7655048005387229E-16</v>
      </c>
      <c r="AQ281" s="4">
        <f t="shared" si="146"/>
        <v>9.4222106981937822E-19</v>
      </c>
      <c r="AR281" s="4">
        <f t="shared" si="146"/>
        <v>4.5713450917365254E-21</v>
      </c>
      <c r="AS281" s="4">
        <f t="shared" si="146"/>
        <v>2.033043235531617E-23</v>
      </c>
      <c r="AT281" s="4">
        <f t="shared" si="146"/>
        <v>8.3461673322625778E-26</v>
      </c>
      <c r="AU281" s="4">
        <f t="shared" si="146"/>
        <v>3.1815800109031321E-28</v>
      </c>
      <c r="AV281" s="4">
        <f t="shared" si="146"/>
        <v>1.1319711542767848E-30</v>
      </c>
      <c r="AW281" s="4">
        <f t="shared" si="146"/>
        <v>3.7757142507276132E-33</v>
      </c>
      <c r="AX281" s="4">
        <f t="shared" si="144"/>
        <v>1.1853153582459199E-35</v>
      </c>
      <c r="AY281" s="4">
        <f t="shared" si="144"/>
        <v>3.5143506568429429E-38</v>
      </c>
      <c r="AZ281" s="4">
        <f t="shared" si="144"/>
        <v>9.8713181621384776E-41</v>
      </c>
      <c r="BA281" s="4">
        <f t="shared" si="144"/>
        <v>2.6340789308777544E-43</v>
      </c>
    </row>
    <row r="282" spans="1:53">
      <c r="A282" s="1">
        <f t="shared" si="115"/>
        <v>42343</v>
      </c>
      <c r="B282">
        <f t="shared" si="139"/>
        <v>3</v>
      </c>
      <c r="C282">
        <f t="shared" si="140"/>
        <v>3.4222978130237033E-9</v>
      </c>
      <c r="D282" s="3">
        <f t="shared" si="147"/>
        <v>16347011</v>
      </c>
      <c r="E282" s="2">
        <v>32694022</v>
      </c>
      <c r="F282">
        <v>127</v>
      </c>
      <c r="G282" s="3">
        <f t="shared" si="135"/>
        <v>9096249.8999999985</v>
      </c>
      <c r="H282" s="3">
        <f t="shared" si="136"/>
        <v>16966885.7995</v>
      </c>
      <c r="I282" s="7">
        <f t="shared" si="137"/>
        <v>-1.5687448121622078</v>
      </c>
      <c r="J282" s="7">
        <f t="shared" si="138"/>
        <v>-1.5716568343080146</v>
      </c>
      <c r="K282" s="4">
        <f t="shared" si="141"/>
        <v>0.96934947857149178</v>
      </c>
      <c r="L282" s="4">
        <f t="shared" si="145"/>
        <v>0.98451572061167292</v>
      </c>
      <c r="M282" s="4">
        <f t="shared" si="145"/>
        <v>1.5324021523184335E-2</v>
      </c>
      <c r="N282" s="4">
        <f t="shared" si="145"/>
        <v>1.5901260210889143E-4</v>
      </c>
      <c r="O282" s="4">
        <f t="shared" si="145"/>
        <v>1.2375180763483244E-6</v>
      </c>
      <c r="P282" s="4">
        <f t="shared" si="145"/>
        <v>7.704802264058832E-9</v>
      </c>
      <c r="Q282" s="4">
        <f t="shared" si="145"/>
        <v>3.9975154394788492E-11</v>
      </c>
      <c r="R282" s="4">
        <f t="shared" si="145"/>
        <v>1.7777552289840209E-13</v>
      </c>
      <c r="S282" s="4">
        <f t="shared" si="145"/>
        <v>6.9177009701721987E-16</v>
      </c>
      <c r="T282" s="4">
        <f t="shared" si="145"/>
        <v>2.3927594216244156E-18</v>
      </c>
      <c r="U282" s="4">
        <f t="shared" si="145"/>
        <v>7.44867021650789E-21</v>
      </c>
      <c r="V282" s="4">
        <f t="shared" si="145"/>
        <v>2.1079763083026134E-23</v>
      </c>
      <c r="W282" s="4">
        <f t="shared" si="145"/>
        <v>5.468448112850879E-26</v>
      </c>
      <c r="X282" s="4">
        <f t="shared" si="145"/>
        <v>1.309484348318332E-28</v>
      </c>
      <c r="Y282" s="4">
        <f t="shared" si="145"/>
        <v>2.9117346652879976E-31</v>
      </c>
      <c r="Z282" s="4">
        <f t="shared" si="145"/>
        <v>6.0428249108493748E-34</v>
      </c>
      <c r="AA282" s="4">
        <f t="shared" si="145"/>
        <v>1.1757079462412356E-36</v>
      </c>
      <c r="AB282" s="4">
        <f t="shared" si="142"/>
        <v>2.1529300006071289E-39</v>
      </c>
      <c r="AC282" s="4">
        <f t="shared" si="142"/>
        <v>3.7233746213683584E-42</v>
      </c>
      <c r="AD282" s="4">
        <f t="shared" si="142"/>
        <v>6.1004576327639554E-45</v>
      </c>
      <c r="AE282" s="4">
        <f t="shared" si="142"/>
        <v>9.4953647889836889E-48</v>
      </c>
      <c r="AF282" s="6"/>
      <c r="AG282" s="4">
        <f t="shared" si="143"/>
        <v>0.94358792003457359</v>
      </c>
      <c r="AH282" s="4">
        <f t="shared" si="146"/>
        <v>0.97124808822766584</v>
      </c>
      <c r="AI282" s="4">
        <f t="shared" si="146"/>
        <v>2.8198114726936677E-2</v>
      </c>
      <c r="AJ282" s="4">
        <f t="shared" si="146"/>
        <v>5.4578134184753396E-4</v>
      </c>
      <c r="AK282" s="4">
        <f t="shared" si="146"/>
        <v>7.9227971028489613E-6</v>
      </c>
      <c r="AL282" s="4">
        <f t="shared" si="146"/>
        <v>9.2008583541274392E-8</v>
      </c>
      <c r="AM282" s="4">
        <f t="shared" si="146"/>
        <v>8.9042405483288965E-10</v>
      </c>
      <c r="AN282" s="4">
        <f t="shared" si="146"/>
        <v>7.3861582428786069E-12</v>
      </c>
      <c r="AO282" s="4">
        <f t="shared" si="146"/>
        <v>5.3610315015266167E-14</v>
      </c>
      <c r="AP282" s="4">
        <f t="shared" si="146"/>
        <v>3.458800892920212E-16</v>
      </c>
      <c r="AQ282" s="4">
        <f t="shared" si="146"/>
        <v>2.0083770478732043E-18</v>
      </c>
      <c r="AR282" s="4">
        <f t="shared" si="146"/>
        <v>1.0601619813985137E-20</v>
      </c>
      <c r="AS282" s="4">
        <f t="shared" si="146"/>
        <v>5.1299202753645327E-23</v>
      </c>
      <c r="AT282" s="4">
        <f t="shared" si="146"/>
        <v>2.291325950531055E-25</v>
      </c>
      <c r="AU282" s="4">
        <f t="shared" si="146"/>
        <v>9.5033871684113111E-28</v>
      </c>
      <c r="AV282" s="4">
        <f t="shared" si="146"/>
        <v>3.6788046170483109E-30</v>
      </c>
      <c r="AW282" s="4">
        <f t="shared" si="146"/>
        <v>1.3350768757103795E-32</v>
      </c>
      <c r="AX282" s="4">
        <f t="shared" si="144"/>
        <v>4.5601261843217723E-35</v>
      </c>
      <c r="AY282" s="4">
        <f t="shared" si="144"/>
        <v>1.4710378168067682E-37</v>
      </c>
      <c r="AZ282" s="4">
        <f t="shared" si="144"/>
        <v>4.4956210215551447E-40</v>
      </c>
      <c r="BA282" s="4">
        <f t="shared" si="144"/>
        <v>1.3052062020426261E-42</v>
      </c>
    </row>
    <row r="283" spans="1:53">
      <c r="A283" s="1">
        <f t="shared" si="115"/>
        <v>42347</v>
      </c>
      <c r="B283">
        <f t="shared" si="139"/>
        <v>4</v>
      </c>
      <c r="C283">
        <f t="shared" si="140"/>
        <v>3.4222978130237033E-9</v>
      </c>
      <c r="D283" s="3">
        <f t="shared" si="147"/>
        <v>16311081</v>
      </c>
      <c r="E283" s="2">
        <v>32622162</v>
      </c>
      <c r="F283">
        <v>145</v>
      </c>
      <c r="G283" s="3">
        <f t="shared" si="135"/>
        <v>10549987.499999996</v>
      </c>
      <c r="H283" s="3">
        <f t="shared" si="136"/>
        <v>18694718.012499999</v>
      </c>
      <c r="I283" s="7">
        <f t="shared" si="137"/>
        <v>-1.508236900641623</v>
      </c>
      <c r="J283" s="7">
        <f t="shared" si="138"/>
        <v>-1.5116752688465618</v>
      </c>
      <c r="K283" s="4">
        <f t="shared" si="141"/>
        <v>0.96453882107393052</v>
      </c>
      <c r="L283" s="4">
        <f t="shared" si="145"/>
        <v>0.98205603267788022</v>
      </c>
      <c r="M283" s="4">
        <f t="shared" si="145"/>
        <v>1.7728661857504085E-2</v>
      </c>
      <c r="N283" s="4">
        <f t="shared" si="145"/>
        <v>2.1336557250448124E-4</v>
      </c>
      <c r="O283" s="4">
        <f t="shared" si="145"/>
        <v>1.9259009893520097E-6</v>
      </c>
      <c r="P283" s="4">
        <f t="shared" si="145"/>
        <v>1.390700186792566E-8</v>
      </c>
      <c r="Q283" s="4">
        <f t="shared" si="145"/>
        <v>8.3685801992401406E-11</v>
      </c>
      <c r="R283" s="4">
        <f t="shared" si="145"/>
        <v>4.3164152794394084E-13</v>
      </c>
      <c r="S283" s="4">
        <f t="shared" si="145"/>
        <v>1.9480615376932848E-15</v>
      </c>
      <c r="T283" s="4">
        <f t="shared" si="145"/>
        <v>7.8150103716450082E-18</v>
      </c>
      <c r="U283" s="4">
        <f t="shared" si="145"/>
        <v>2.8216225270258342E-20</v>
      </c>
      <c r="V283" s="4">
        <f t="shared" si="145"/>
        <v>9.2613765651605893E-23</v>
      </c>
      <c r="W283" s="4">
        <f t="shared" si="145"/>
        <v>2.786529016047573E-25</v>
      </c>
      <c r="X283" s="4">
        <f t="shared" si="145"/>
        <v>7.7390820152402579E-28</v>
      </c>
      <c r="Y283" s="4">
        <f t="shared" si="145"/>
        <v>1.9958624342212253E-30</v>
      </c>
      <c r="Z283" s="4">
        <f t="shared" si="145"/>
        <v>4.8040607910811866E-33</v>
      </c>
      <c r="AA283" s="4">
        <f t="shared" si="145"/>
        <v>1.0840707333973591E-35</v>
      </c>
      <c r="AB283" s="4">
        <f t="shared" si="142"/>
        <v>2.3023840376059815E-38</v>
      </c>
      <c r="AC283" s="4">
        <f t="shared" si="142"/>
        <v>4.6182164771512659E-41</v>
      </c>
      <c r="AD283" s="4">
        <f t="shared" si="142"/>
        <v>8.7758596736323378E-44</v>
      </c>
      <c r="AE283" s="4">
        <f t="shared" si="142"/>
        <v>1.5842678832319962E-46</v>
      </c>
      <c r="AF283" s="6"/>
      <c r="AG283" s="4">
        <f t="shared" si="143"/>
        <v>0.93802479855266629</v>
      </c>
      <c r="AH283" s="4">
        <f t="shared" si="146"/>
        <v>0.96835164029555543</v>
      </c>
      <c r="AI283" s="4">
        <f t="shared" si="146"/>
        <v>3.0977031210180975E-2</v>
      </c>
      <c r="AJ283" s="4">
        <f t="shared" si="146"/>
        <v>6.6062531511445447E-4</v>
      </c>
      <c r="AK283" s="4">
        <f t="shared" si="146"/>
        <v>1.056651734951669E-5</v>
      </c>
      <c r="AL283" s="4">
        <f t="shared" si="146"/>
        <v>1.3520678711011663E-7</v>
      </c>
      <c r="AM283" s="4">
        <f t="shared" si="146"/>
        <v>1.4417297028975891E-9</v>
      </c>
      <c r="AN283" s="4">
        <f t="shared" si="146"/>
        <v>1.3177177203634766E-11</v>
      </c>
      <c r="AO283" s="4">
        <f t="shared" si="146"/>
        <v>1.0538261141569494E-13</v>
      </c>
      <c r="AP283" s="4">
        <f t="shared" si="146"/>
        <v>7.4913998975496904E-16</v>
      </c>
      <c r="AQ283" s="4">
        <f t="shared" si="146"/>
        <v>4.7929123981838833E-18</v>
      </c>
      <c r="AR283" s="4">
        <f t="shared" si="146"/>
        <v>2.7876824021273628E-20</v>
      </c>
      <c r="AS283" s="4">
        <f t="shared" si="146"/>
        <v>1.4862727372583975E-22</v>
      </c>
      <c r="AT283" s="4">
        <f t="shared" si="146"/>
        <v>7.3146171546097008E-25</v>
      </c>
      <c r="AU283" s="4">
        <f t="shared" si="146"/>
        <v>3.3427198641601571E-27</v>
      </c>
      <c r="AV283" s="4">
        <f t="shared" si="146"/>
        <v>1.4257557034015195E-29</v>
      </c>
      <c r="AW283" s="4">
        <f t="shared" si="146"/>
        <v>5.701137377420501E-32</v>
      </c>
      <c r="AX283" s="4">
        <f t="shared" si="144"/>
        <v>2.1456008507130974E-34</v>
      </c>
      <c r="AY283" s="4">
        <f t="shared" si="144"/>
        <v>7.6262801040705171E-37</v>
      </c>
      <c r="AZ283" s="4">
        <f t="shared" si="144"/>
        <v>2.5680025633466158E-39</v>
      </c>
      <c r="BA283" s="4">
        <f t="shared" si="144"/>
        <v>8.2148896794734872E-42</v>
      </c>
    </row>
    <row r="284" spans="1:53">
      <c r="A284" s="1">
        <f t="shared" si="115"/>
        <v>42350</v>
      </c>
      <c r="B284">
        <f t="shared" si="139"/>
        <v>3</v>
      </c>
      <c r="C284">
        <f t="shared" si="140"/>
        <v>3.4222978130237033E-9</v>
      </c>
      <c r="D284" s="3">
        <f t="shared" si="147"/>
        <v>18331270</v>
      </c>
      <c r="E284" s="2">
        <v>36662540</v>
      </c>
      <c r="F284">
        <v>164</v>
      </c>
      <c r="G284" s="3">
        <f t="shared" si="135"/>
        <v>12892305.599999998</v>
      </c>
      <c r="H284" s="3">
        <f t="shared" si="136"/>
        <v>20877357.728</v>
      </c>
      <c r="I284" s="7">
        <f t="shared" si="137"/>
        <v>-1.4449186629390995</v>
      </c>
      <c r="J284" s="7">
        <f t="shared" si="138"/>
        <v>-1.4487279025710884</v>
      </c>
      <c r="K284" s="4">
        <f t="shared" si="141"/>
        <v>0.95683787903034911</v>
      </c>
      <c r="L284" s="4">
        <f t="shared" si="145"/>
        <v>0.97810156691602479</v>
      </c>
      <c r="M284" s="4">
        <f t="shared" si="145"/>
        <v>2.1577558256616971E-2</v>
      </c>
      <c r="N284" s="4">
        <f t="shared" si="145"/>
        <v>3.1734331072374891E-4</v>
      </c>
      <c r="O284" s="4">
        <f t="shared" si="145"/>
        <v>3.5003996230263741E-6</v>
      </c>
      <c r="P284" s="4">
        <f t="shared" si="145"/>
        <v>3.0888431944678283E-8</v>
      </c>
      <c r="Q284" s="4">
        <f t="shared" si="145"/>
        <v>2.2713957851167956E-10</v>
      </c>
      <c r="R284" s="4">
        <f t="shared" si="145"/>
        <v>1.4316700703560983E-12</v>
      </c>
      <c r="S284" s="4">
        <f t="shared" si="145"/>
        <v>7.8958901139079804E-15</v>
      </c>
      <c r="T284" s="4">
        <f t="shared" si="145"/>
        <v>3.8708530933193618E-17</v>
      </c>
      <c r="U284" s="4">
        <f t="shared" si="145"/>
        <v>1.7078697984050899E-19</v>
      </c>
      <c r="V284" s="4">
        <f t="shared" si="145"/>
        <v>6.8503081684856907E-22</v>
      </c>
      <c r="W284" s="4">
        <f t="shared" si="145"/>
        <v>2.5187024526037423E-24</v>
      </c>
      <c r="X284" s="4">
        <f t="shared" si="145"/>
        <v>8.5483339704610375E-27</v>
      </c>
      <c r="Y284" s="4">
        <f t="shared" si="145"/>
        <v>2.6940235013538476E-29</v>
      </c>
      <c r="Z284" s="4">
        <f t="shared" si="145"/>
        <v>7.9242473236396482E-32</v>
      </c>
      <c r="AA284" s="4">
        <f t="shared" si="145"/>
        <v>2.1851734059674575E-34</v>
      </c>
      <c r="AB284" s="4">
        <f t="shared" si="142"/>
        <v>5.6713286953370577E-37</v>
      </c>
      <c r="AC284" s="4">
        <f t="shared" si="142"/>
        <v>1.3901450363268148E-39</v>
      </c>
      <c r="AD284" s="4">
        <f t="shared" si="142"/>
        <v>3.2281542518008864E-42</v>
      </c>
      <c r="AE284" s="4">
        <f t="shared" si="142"/>
        <v>7.1215088017089727E-45</v>
      </c>
      <c r="AF284" s="6"/>
      <c r="AG284" s="4">
        <f t="shared" si="143"/>
        <v>0.93104419411067918</v>
      </c>
      <c r="AH284" s="4">
        <f t="shared" si="146"/>
        <v>0.96470110654111707</v>
      </c>
      <c r="AI284" s="4">
        <f t="shared" si="146"/>
        <v>3.446323798794397E-2</v>
      </c>
      <c r="AJ284" s="4">
        <f t="shared" si="146"/>
        <v>8.2078252539936349E-4</v>
      </c>
      <c r="AK284" s="4">
        <f t="shared" si="146"/>
        <v>1.4660924823024076E-5</v>
      </c>
      <c r="AL284" s="4">
        <f t="shared" si="146"/>
        <v>2.0950027537809413E-7</v>
      </c>
      <c r="AM284" s="4">
        <f t="shared" si="146"/>
        <v>2.4947473079526065E-9</v>
      </c>
      <c r="AN284" s="4">
        <f t="shared" si="146"/>
        <v>2.5463712178326565E-11</v>
      </c>
      <c r="AO284" s="4">
        <f t="shared" si="146"/>
        <v>2.2741803515694865E-13</v>
      </c>
      <c r="AP284" s="4">
        <f t="shared" si="146"/>
        <v>1.805408762788896E-15</v>
      </c>
      <c r="AQ284" s="4">
        <f t="shared" si="146"/>
        <v>1.2899375276641327E-17</v>
      </c>
      <c r="AR284" s="4">
        <f t="shared" si="146"/>
        <v>8.3785545858887947E-20</v>
      </c>
      <c r="AS284" s="4">
        <f t="shared" si="146"/>
        <v>4.9886260179765855E-22</v>
      </c>
      <c r="AT284" s="4">
        <f t="shared" si="146"/>
        <v>2.7417677540835939E-24</v>
      </c>
      <c r="AU284" s="4">
        <f t="shared" si="146"/>
        <v>1.3992511650111846E-26</v>
      </c>
      <c r="AV284" s="4">
        <f t="shared" si="146"/>
        <v>6.6649584415574949E-29</v>
      </c>
      <c r="AW284" s="4">
        <f t="shared" si="146"/>
        <v>2.9762572749663272E-31</v>
      </c>
      <c r="AX284" s="4">
        <f t="shared" si="144"/>
        <v>1.2508767911063646E-33</v>
      </c>
      <c r="AY284" s="4">
        <f t="shared" si="144"/>
        <v>4.9651799707229969E-36</v>
      </c>
      <c r="AZ284" s="4">
        <f t="shared" si="144"/>
        <v>1.8671290597283874E-38</v>
      </c>
      <c r="BA284" s="4">
        <f t="shared" si="144"/>
        <v>6.6701755833464085E-41</v>
      </c>
    </row>
    <row r="285" spans="1:53">
      <c r="A285" s="1">
        <f t="shared" ref="A285:A292" si="148">A284+B283</f>
        <v>42354</v>
      </c>
      <c r="B285">
        <f t="shared" si="139"/>
        <v>4</v>
      </c>
      <c r="C285">
        <f t="shared" si="140"/>
        <v>3.4222978130237033E-9</v>
      </c>
      <c r="D285" s="3">
        <f t="shared" si="147"/>
        <v>18478518</v>
      </c>
      <c r="E285" s="2">
        <v>36957036</v>
      </c>
      <c r="F285">
        <v>180</v>
      </c>
      <c r="G285" s="3">
        <f t="shared" si="135"/>
        <v>15508280</v>
      </c>
      <c r="H285" s="3">
        <f t="shared" si="136"/>
        <v>23042231.199999999</v>
      </c>
      <c r="I285" s="7">
        <f t="shared" si="137"/>
        <v>-1.3921355439199214</v>
      </c>
      <c r="J285" s="7">
        <f t="shared" si="138"/>
        <v>-1.3960764520825517</v>
      </c>
      <c r="K285" s="4">
        <f t="shared" si="141"/>
        <v>0.94830987970058378</v>
      </c>
      <c r="L285" s="4">
        <f t="shared" si="145"/>
        <v>0.97369775127628011</v>
      </c>
      <c r="M285" s="4">
        <f t="shared" si="145"/>
        <v>2.5838992633468266E-2</v>
      </c>
      <c r="N285" s="4">
        <f t="shared" si="145"/>
        <v>4.5712576713247317E-4</v>
      </c>
      <c r="O285" s="4">
        <f t="shared" si="145"/>
        <v>6.0653666862994982E-6</v>
      </c>
      <c r="P285" s="4">
        <f t="shared" si="145"/>
        <v>6.4382580571380554E-8</v>
      </c>
      <c r="Q285" s="4">
        <f t="shared" si="145"/>
        <v>5.6950615795814817E-10</v>
      </c>
      <c r="R285" s="4">
        <f t="shared" si="145"/>
        <v>4.3179901878518066E-12</v>
      </c>
      <c r="S285" s="4">
        <f t="shared" si="145"/>
        <v>2.8646588056391481E-14</v>
      </c>
      <c r="T285" s="4">
        <f t="shared" si="145"/>
        <v>1.68931875691389E-16</v>
      </c>
      <c r="U285" s="4">
        <f t="shared" si="145"/>
        <v>8.9658772121235968E-19</v>
      </c>
      <c r="V285" s="4">
        <f t="shared" si="145"/>
        <v>4.3259476191694834E-21</v>
      </c>
      <c r="W285" s="4">
        <f t="shared" si="145"/>
        <v>1.9132914781401114E-23</v>
      </c>
      <c r="X285" s="4">
        <f t="shared" si="145"/>
        <v>7.811220249116473E-26</v>
      </c>
      <c r="Y285" s="4">
        <f t="shared" si="145"/>
        <v>2.961228486759455E-28</v>
      </c>
      <c r="Z285" s="4">
        <f t="shared" si="145"/>
        <v>1.0477597292089686E-30</v>
      </c>
      <c r="AA285" s="4">
        <f t="shared" si="145"/>
        <v>3.4755435463880411E-33</v>
      </c>
      <c r="AB285" s="4">
        <f t="shared" si="142"/>
        <v>1.0850626129766249E-35</v>
      </c>
      <c r="AC285" s="4">
        <f t="shared" si="142"/>
        <v>3.1993610498300393E-38</v>
      </c>
      <c r="AD285" s="4">
        <f t="shared" si="142"/>
        <v>8.9369758217807422E-41</v>
      </c>
      <c r="AE285" s="4">
        <f t="shared" si="142"/>
        <v>2.371600264013548E-43</v>
      </c>
      <c r="AF285" s="6"/>
      <c r="AG285" s="4">
        <f t="shared" si="143"/>
        <v>0.92417172328826847</v>
      </c>
      <c r="AH285" s="4">
        <f t="shared" si="146"/>
        <v>0.96108946665561601</v>
      </c>
      <c r="AI285" s="4">
        <f t="shared" si="146"/>
        <v>3.7894495570456731E-2</v>
      </c>
      <c r="AJ285" s="4">
        <f t="shared" si="146"/>
        <v>9.9608675504217633E-4</v>
      </c>
      <c r="AK285" s="4">
        <f t="shared" si="146"/>
        <v>1.963719464215013E-5</v>
      </c>
      <c r="AL285" s="4">
        <f t="shared" si="146"/>
        <v>3.0970747857160372E-7</v>
      </c>
      <c r="AM285" s="4">
        <f t="shared" si="146"/>
        <v>4.070452351111292E-9</v>
      </c>
      <c r="AN285" s="4">
        <f t="shared" si="146"/>
        <v>4.5855016020822187E-11</v>
      </c>
      <c r="AO285" s="4">
        <f t="shared" si="146"/>
        <v>4.5200064856110672E-13</v>
      </c>
      <c r="AP285" s="4">
        <f t="shared" si="146"/>
        <v>3.9603970206222306E-15</v>
      </c>
      <c r="AQ285" s="4">
        <f t="shared" si="146"/>
        <v>3.123063990542794E-17</v>
      </c>
      <c r="AR285" s="4">
        <f t="shared" si="146"/>
        <v>2.2388775245943443E-19</v>
      </c>
      <c r="AS285" s="4">
        <f t="shared" si="146"/>
        <v>1.4712660399507862E-21</v>
      </c>
      <c r="AT285" s="4">
        <f t="shared" si="146"/>
        <v>8.9246246461612072E-24</v>
      </c>
      <c r="AU285" s="4">
        <f t="shared" si="146"/>
        <v>5.0269435250251484E-26</v>
      </c>
      <c r="AV285" s="4">
        <f t="shared" si="146"/>
        <v>2.6427422666760967E-28</v>
      </c>
      <c r="AW285" s="4">
        <f t="shared" si="146"/>
        <v>1.30249742280184E-30</v>
      </c>
      <c r="AX285" s="4">
        <f t="shared" si="144"/>
        <v>6.0418505310474627E-33</v>
      </c>
      <c r="AY285" s="4">
        <f t="shared" si="144"/>
        <v>2.646911854258916E-35</v>
      </c>
      <c r="AZ285" s="4">
        <f t="shared" si="144"/>
        <v>1.0985703315724386E-37</v>
      </c>
      <c r="BA285" s="4">
        <f t="shared" si="144"/>
        <v>4.3315151697957066E-40</v>
      </c>
    </row>
    <row r="286" spans="1:53">
      <c r="A286" s="1">
        <f t="shared" si="148"/>
        <v>42357</v>
      </c>
      <c r="B286">
        <f t="shared" si="139"/>
        <v>3</v>
      </c>
      <c r="C286">
        <f t="shared" si="140"/>
        <v>3.4222978130237033E-9</v>
      </c>
      <c r="D286" s="3">
        <f t="shared" si="147"/>
        <v>23397197</v>
      </c>
      <c r="E286" s="2">
        <v>46794394</v>
      </c>
      <c r="F286">
        <v>202</v>
      </c>
      <c r="G286" s="3">
        <f t="shared" si="135"/>
        <v>20065892.399999999</v>
      </c>
      <c r="H286" s="3">
        <f t="shared" si="136"/>
        <v>26572768.012000002</v>
      </c>
      <c r="I286" s="7">
        <f t="shared" si="137"/>
        <v>-1.3205180065496434</v>
      </c>
      <c r="J286" s="7">
        <f t="shared" si="138"/>
        <v>-1.32433143310285</v>
      </c>
      <c r="K286" s="4">
        <f t="shared" si="141"/>
        <v>0.93363336707217459</v>
      </c>
      <c r="L286" s="4">
        <f t="shared" si="145"/>
        <v>0.96605722232387725</v>
      </c>
      <c r="M286" s="4">
        <f t="shared" si="145"/>
        <v>3.3170277593414468E-2</v>
      </c>
      <c r="N286" s="4">
        <f t="shared" si="145"/>
        <v>7.5928370519276619E-4</v>
      </c>
      <c r="O286" s="4">
        <f t="shared" si="145"/>
        <v>1.3035277922005838E-5</v>
      </c>
      <c r="P286" s="4">
        <f t="shared" si="145"/>
        <v>1.7903027379497784E-7</v>
      </c>
      <c r="Q286" s="4">
        <f t="shared" si="145"/>
        <v>2.0490444935627266E-9</v>
      </c>
      <c r="R286" s="4">
        <f t="shared" si="145"/>
        <v>2.0101547416825421E-11</v>
      </c>
      <c r="S286" s="4">
        <f t="shared" si="145"/>
        <v>1.7255026231624704E-13</v>
      </c>
      <c r="T286" s="4">
        <f t="shared" si="145"/>
        <v>1.316585940120469E-15</v>
      </c>
      <c r="U286" s="4">
        <f t="shared" si="145"/>
        <v>9.0411836253514142E-18</v>
      </c>
      <c r="V286" s="4">
        <f t="shared" si="145"/>
        <v>5.6442814281054647E-20</v>
      </c>
      <c r="W286" s="4">
        <f t="shared" si="145"/>
        <v>3.2300068801212171E-22</v>
      </c>
      <c r="X286" s="4">
        <f t="shared" si="145"/>
        <v>1.7062242377942561E-24</v>
      </c>
      <c r="Y286" s="4">
        <f t="shared" si="145"/>
        <v>8.3692022215016897E-27</v>
      </c>
      <c r="Z286" s="4">
        <f t="shared" si="145"/>
        <v>3.8314994827004555E-29</v>
      </c>
      <c r="AA286" s="4">
        <f t="shared" si="145"/>
        <v>1.6444653824733808E-31</v>
      </c>
      <c r="AB286" s="4">
        <f t="shared" si="142"/>
        <v>6.6428086054286311E-34</v>
      </c>
      <c r="AC286" s="4">
        <f t="shared" si="142"/>
        <v>2.534283162690521E-36</v>
      </c>
      <c r="AD286" s="4">
        <f t="shared" si="142"/>
        <v>9.1596192119785757E-39</v>
      </c>
      <c r="AE286" s="4">
        <f t="shared" si="142"/>
        <v>3.1450190769647697E-41</v>
      </c>
      <c r="AF286" s="6"/>
      <c r="AG286" s="4">
        <f t="shared" si="143"/>
        <v>0.91307256120197167</v>
      </c>
      <c r="AH286" s="4">
        <f t="shared" si="146"/>
        <v>0.95521911618872979</v>
      </c>
      <c r="AI286" s="4">
        <f t="shared" si="146"/>
        <v>4.343377629450932E-2</v>
      </c>
      <c r="AJ286" s="4">
        <f t="shared" si="146"/>
        <v>1.3166213700684748E-3</v>
      </c>
      <c r="AK286" s="4">
        <f t="shared" si="146"/>
        <v>2.9933359152295502E-5</v>
      </c>
      <c r="AL286" s="4">
        <f t="shared" si="146"/>
        <v>5.4442741203555066E-7</v>
      </c>
      <c r="AM286" s="4">
        <f t="shared" si="146"/>
        <v>8.2516965523695301E-9</v>
      </c>
      <c r="AN286" s="4">
        <f t="shared" si="146"/>
        <v>1.0720121506119288E-10</v>
      </c>
      <c r="AO286" s="4">
        <f t="shared" si="146"/>
        <v>1.2186085012380841E-12</v>
      </c>
      <c r="AP286" s="4">
        <f t="shared" si="146"/>
        <v>1.2313348190295925E-14</v>
      </c>
      <c r="AQ286" s="4">
        <f t="shared" si="146"/>
        <v>1.1197745955003138E-16</v>
      </c>
      <c r="AR286" s="4">
        <f t="shared" si="146"/>
        <v>9.2574709698065011E-19</v>
      </c>
      <c r="AS286" s="4">
        <f t="shared" si="146"/>
        <v>7.0156114798800812E-21</v>
      </c>
      <c r="AT286" s="4">
        <f t="shared" si="146"/>
        <v>4.9076838582930717E-23</v>
      </c>
      <c r="AU286" s="4">
        <f t="shared" si="146"/>
        <v>3.1878870654927061E-25</v>
      </c>
      <c r="AV286" s="4">
        <f t="shared" si="146"/>
        <v>1.9327070765848583E-27</v>
      </c>
      <c r="AW286" s="4">
        <f t="shared" si="146"/>
        <v>1.0985008721794925E-29</v>
      </c>
      <c r="AX286" s="4">
        <f t="shared" si="144"/>
        <v>5.8763251771982515E-32</v>
      </c>
      <c r="AY286" s="4">
        <f t="shared" si="144"/>
        <v>2.9688457534090263E-34</v>
      </c>
      <c r="AZ286" s="4">
        <f t="shared" si="144"/>
        <v>1.4209812136972015E-36</v>
      </c>
      <c r="BA286" s="4">
        <f t="shared" si="144"/>
        <v>6.4611917099630698E-39</v>
      </c>
    </row>
    <row r="287" spans="1:53">
      <c r="A287" s="1">
        <f t="shared" si="148"/>
        <v>42361</v>
      </c>
      <c r="B287">
        <f t="shared" si="139"/>
        <v>4</v>
      </c>
      <c r="C287">
        <f t="shared" si="140"/>
        <v>3.4222978130237033E-9</v>
      </c>
      <c r="D287" s="3">
        <f t="shared" si="147"/>
        <v>27159629</v>
      </c>
      <c r="E287" s="2">
        <v>54319258</v>
      </c>
      <c r="F287">
        <v>227</v>
      </c>
      <c r="G287" s="3">
        <f t="shared" si="135"/>
        <v>26595189.899999999</v>
      </c>
      <c r="H287" s="3">
        <f t="shared" si="136"/>
        <v>31465498.749499999</v>
      </c>
      <c r="I287" s="7">
        <f t="shared" si="137"/>
        <v>-1.2407238323946528</v>
      </c>
      <c r="J287" s="7">
        <f t="shared" si="138"/>
        <v>-1.2439238934438674</v>
      </c>
      <c r="K287" s="4">
        <f t="shared" si="141"/>
        <v>0.91300250260926308</v>
      </c>
      <c r="L287" s="4">
        <f t="shared" si="145"/>
        <v>0.955181913679085</v>
      </c>
      <c r="M287" s="4">
        <f t="shared" si="145"/>
        <v>4.3468730891698545E-2</v>
      </c>
      <c r="N287" s="4">
        <f t="shared" si="145"/>
        <v>1.3187927641337223E-3</v>
      </c>
      <c r="O287" s="4">
        <f t="shared" si="145"/>
        <v>3.0008023934529893E-5</v>
      </c>
      <c r="P287" s="4">
        <f t="shared" si="145"/>
        <v>5.4624592496183492E-7</v>
      </c>
      <c r="Q287" s="4">
        <f t="shared" si="145"/>
        <v>8.2862448159675066E-9</v>
      </c>
      <c r="R287" s="4">
        <f t="shared" si="145"/>
        <v>1.0774087656037682E-10</v>
      </c>
      <c r="S287" s="4">
        <f t="shared" si="145"/>
        <v>1.2257764844530607E-12</v>
      </c>
      <c r="T287" s="4">
        <f t="shared" si="145"/>
        <v>1.2396227205783965E-14</v>
      </c>
      <c r="U287" s="4">
        <f t="shared" si="145"/>
        <v>1.1282627836118415E-16</v>
      </c>
      <c r="V287" s="4">
        <f t="shared" si="145"/>
        <v>9.3355153356265861E-19</v>
      </c>
      <c r="W287" s="4">
        <f t="shared" si="145"/>
        <v>7.0807254175546417E-21</v>
      </c>
      <c r="X287" s="4">
        <f t="shared" si="145"/>
        <v>4.9574128394760393E-23</v>
      </c>
      <c r="Y287" s="4">
        <f t="shared" si="145"/>
        <v>3.2229066125664129E-25</v>
      </c>
      <c r="Z287" s="4">
        <f t="shared" si="145"/>
        <v>1.9555868851679305E-27</v>
      </c>
      <c r="AA287" s="4">
        <f t="shared" si="145"/>
        <v>1.1124430079857839E-29</v>
      </c>
      <c r="AB287" s="4">
        <f t="shared" si="142"/>
        <v>5.9559284289013259E-32</v>
      </c>
      <c r="AC287" s="4">
        <f t="shared" si="142"/>
        <v>3.0116019509886112E-34</v>
      </c>
      <c r="AD287" s="4">
        <f t="shared" si="142"/>
        <v>1.4426618824719374E-36</v>
      </c>
      <c r="AE287" s="4">
        <f t="shared" si="142"/>
        <v>6.5653084292460822E-39</v>
      </c>
      <c r="AF287" s="6"/>
      <c r="AG287" s="4">
        <f t="shared" si="143"/>
        <v>0.89791101755201375</v>
      </c>
      <c r="AH287" s="4">
        <f t="shared" si="146"/>
        <v>0.94712398812585108</v>
      </c>
      <c r="AI287" s="4">
        <f t="shared" si="146"/>
        <v>5.0995192754716909E-2</v>
      </c>
      <c r="AJ287" s="4">
        <f t="shared" si="146"/>
        <v>1.830460519810208E-3</v>
      </c>
      <c r="AK287" s="4">
        <f t="shared" si="146"/>
        <v>4.9277962692711351E-5</v>
      </c>
      <c r="AL287" s="4">
        <f t="shared" si="146"/>
        <v>1.0612925015053798E-6</v>
      </c>
      <c r="AM287" s="4">
        <f t="shared" si="146"/>
        <v>1.904742127461597E-8</v>
      </c>
      <c r="AN287" s="4">
        <f t="shared" si="146"/>
        <v>2.9301541967622068E-10</v>
      </c>
      <c r="AO287" s="4">
        <f t="shared" si="146"/>
        <v>3.9441443634990038E-12</v>
      </c>
      <c r="AP287" s="4">
        <f t="shared" si="146"/>
        <v>4.7191370893021454E-14</v>
      </c>
      <c r="AQ287" s="4">
        <f t="shared" si="146"/>
        <v>5.0817685400572818E-16</v>
      </c>
      <c r="AR287" s="4">
        <f t="shared" si="146"/>
        <v>4.9747867392839477E-18</v>
      </c>
      <c r="AS287" s="4">
        <f t="shared" si="146"/>
        <v>4.4642188921238877E-20</v>
      </c>
      <c r="AT287" s="4">
        <f t="shared" si="146"/>
        <v>3.6978932849004531E-22</v>
      </c>
      <c r="AU287" s="4">
        <f t="shared" si="146"/>
        <v>2.8443207511410303E-24</v>
      </c>
      <c r="AV287" s="4">
        <f t="shared" si="146"/>
        <v>2.0419237868601815E-26</v>
      </c>
      <c r="AW287" s="4">
        <f t="shared" si="146"/>
        <v>1.3742689985267138E-28</v>
      </c>
      <c r="AX287" s="4">
        <f t="shared" si="144"/>
        <v>8.7051251313585E-31</v>
      </c>
      <c r="AY287" s="4">
        <f t="shared" si="144"/>
        <v>5.2078047021275962E-33</v>
      </c>
      <c r="AZ287" s="4">
        <f t="shared" si="144"/>
        <v>2.9515711104703804E-35</v>
      </c>
      <c r="BA287" s="4">
        <f t="shared" si="144"/>
        <v>1.5891884641430313E-37</v>
      </c>
    </row>
    <row r="288" spans="1:53">
      <c r="A288" s="1">
        <f t="shared" si="148"/>
        <v>42364</v>
      </c>
      <c r="B288">
        <f t="shared" si="139"/>
        <v>3</v>
      </c>
      <c r="C288">
        <f t="shared" si="140"/>
        <v>3.4222978130237033E-9</v>
      </c>
      <c r="D288" s="3">
        <f t="shared" si="147"/>
        <v>26048662</v>
      </c>
      <c r="E288" s="2">
        <v>52097324</v>
      </c>
      <c r="F288">
        <v>255</v>
      </c>
      <c r="G288" s="3">
        <f t="shared" si="135"/>
        <v>35613267.5</v>
      </c>
      <c r="H288" s="3">
        <f t="shared" si="136"/>
        <v>38211606.887500003</v>
      </c>
      <c r="I288" s="7">
        <f t="shared" si="137"/>
        <v>-1.1537191517090373</v>
      </c>
      <c r="J288" s="7">
        <f t="shared" si="138"/>
        <v>-1.1556306941929357</v>
      </c>
      <c r="K288" s="4">
        <f t="shared" si="141"/>
        <v>0.88525529559270688</v>
      </c>
      <c r="L288" s="4">
        <f t="shared" si="145"/>
        <v>0.94029797066424881</v>
      </c>
      <c r="M288" s="4">
        <f t="shared" si="145"/>
        <v>5.7301383512365911E-2</v>
      </c>
      <c r="N288" s="4">
        <f t="shared" si="145"/>
        <v>2.3279489145441659E-3</v>
      </c>
      <c r="O288" s="4">
        <f t="shared" si="145"/>
        <v>7.0932135461254848E-5</v>
      </c>
      <c r="P288" s="4">
        <f t="shared" si="145"/>
        <v>1.7290302784160732E-6</v>
      </c>
      <c r="Q288" s="4">
        <f t="shared" si="145"/>
        <v>3.5122134703057236E-8</v>
      </c>
      <c r="R288" s="4">
        <f t="shared" si="145"/>
        <v>6.1152245371002957E-10</v>
      </c>
      <c r="S288" s="4">
        <f t="shared" si="145"/>
        <v>9.3164820716636404E-12</v>
      </c>
      <c r="T288" s="4">
        <f t="shared" si="145"/>
        <v>1.261650204743027E-13</v>
      </c>
      <c r="U288" s="4">
        <f t="shared" si="145"/>
        <v>1.5376888657859504E-15</v>
      </c>
      <c r="V288" s="4">
        <f t="shared" si="145"/>
        <v>1.7037476881681399E-17</v>
      </c>
      <c r="W288" s="4">
        <f t="shared" si="145"/>
        <v>1.7304279303069533E-19</v>
      </c>
      <c r="X288" s="4">
        <f t="shared" si="145"/>
        <v>1.6223316264856492E-21</v>
      </c>
      <c r="Y288" s="4">
        <f t="shared" si="145"/>
        <v>1.4123458473494342E-23</v>
      </c>
      <c r="Z288" s="4">
        <f t="shared" si="145"/>
        <v>1.1475701537750595E-25</v>
      </c>
      <c r="AA288" s="4">
        <f t="shared" si="145"/>
        <v>8.7415550296724326E-28</v>
      </c>
      <c r="AB288" s="4">
        <f t="shared" si="142"/>
        <v>6.2671371128647981E-30</v>
      </c>
      <c r="AC288" s="4">
        <f t="shared" si="142"/>
        <v>4.2435185097643487E-32</v>
      </c>
      <c r="AD288" s="4">
        <f t="shared" si="142"/>
        <v>2.7220863473603438E-34</v>
      </c>
      <c r="AE288" s="4">
        <f t="shared" si="142"/>
        <v>1.6588277309278097E-36</v>
      </c>
      <c r="AF288" s="6"/>
      <c r="AG288" s="4">
        <f t="shared" si="143"/>
        <v>0.87741824517899991</v>
      </c>
      <c r="AH288" s="4">
        <f t="shared" si="146"/>
        <v>0.93603894632858797</v>
      </c>
      <c r="AI288" s="4">
        <f t="shared" si="146"/>
        <v>6.1203605104866735E-2</v>
      </c>
      <c r="AJ288" s="4">
        <f t="shared" si="146"/>
        <v>2.6678955289876601E-3</v>
      </c>
      <c r="AK288" s="4">
        <f t="shared" si="146"/>
        <v>8.7221165588944097E-5</v>
      </c>
      <c r="AL288" s="4">
        <f t="shared" si="146"/>
        <v>2.2812082242189246E-6</v>
      </c>
      <c r="AM288" s="4">
        <f t="shared" si="146"/>
        <v>4.9719495557825008E-8</v>
      </c>
      <c r="AN288" s="4">
        <f t="shared" si="146"/>
        <v>9.2884168545421163E-10</v>
      </c>
      <c r="AO288" s="4">
        <f t="shared" si="146"/>
        <v>1.5183249323676246E-11</v>
      </c>
      <c r="AP288" s="4">
        <f t="shared" si="146"/>
        <v>2.2061509043604185E-13</v>
      </c>
      <c r="AQ288" s="4">
        <f t="shared" si="146"/>
        <v>2.8850158642020921E-15</v>
      </c>
      <c r="AR288" s="4">
        <f t="shared" si="146"/>
        <v>3.4297976552840816E-17</v>
      </c>
      <c r="AS288" s="4">
        <f t="shared" si="146"/>
        <v>3.7376636796971859E-19</v>
      </c>
      <c r="AT288" s="4">
        <f t="shared" si="146"/>
        <v>3.7598439830109527E-21</v>
      </c>
      <c r="AU288" s="4">
        <f t="shared" si="146"/>
        <v>3.5120018247240494E-23</v>
      </c>
      <c r="AV288" s="4">
        <f t="shared" si="146"/>
        <v>3.0617970975633563E-25</v>
      </c>
      <c r="AW288" s="4">
        <f t="shared" si="146"/>
        <v>2.5024726875453972E-27</v>
      </c>
      <c r="AX288" s="4">
        <f t="shared" si="144"/>
        <v>1.9250115309178067E-29</v>
      </c>
      <c r="AY288" s="4">
        <f t="shared" si="144"/>
        <v>1.398536254999556E-31</v>
      </c>
      <c r="AZ288" s="4">
        <f t="shared" si="144"/>
        <v>9.6257153818688266E-34</v>
      </c>
      <c r="BA288" s="4">
        <f t="shared" si="144"/>
        <v>6.2938428777878674E-36</v>
      </c>
    </row>
    <row r="289" spans="1:53">
      <c r="A289" s="1">
        <f t="shared" si="148"/>
        <v>42368</v>
      </c>
      <c r="B289">
        <f t="shared" si="139"/>
        <v>4</v>
      </c>
      <c r="C289">
        <f t="shared" si="140"/>
        <v>3.4222978130237033E-9</v>
      </c>
      <c r="D289" s="3">
        <f t="shared" si="147"/>
        <v>40928656</v>
      </c>
      <c r="E289" s="2">
        <v>81857312</v>
      </c>
      <c r="F289">
        <v>300</v>
      </c>
      <c r="G289" s="3">
        <f t="shared" si="135"/>
        <v>53881399.999999985</v>
      </c>
      <c r="H289" s="3">
        <f t="shared" si="136"/>
        <v>52301620</v>
      </c>
      <c r="I289" s="7">
        <f t="shared" si="137"/>
        <v>-1.0201337291998009</v>
      </c>
      <c r="J289" s="7">
        <f t="shared" si="138"/>
        <v>-1.0187759185058085</v>
      </c>
      <c r="K289" s="4">
        <f t="shared" si="141"/>
        <v>0.83160459769824824</v>
      </c>
      <c r="L289" s="4">
        <f t="shared" si="145"/>
        <v>0.91063285774690317</v>
      </c>
      <c r="M289" s="4">
        <f t="shared" si="145"/>
        <v>8.3959525893850084E-2</v>
      </c>
      <c r="N289" s="4">
        <f t="shared" si="145"/>
        <v>5.1606614729696101E-3</v>
      </c>
      <c r="O289" s="4">
        <f t="shared" si="145"/>
        <v>2.3790415138228715E-4</v>
      </c>
      <c r="P289" s="4">
        <f t="shared" si="145"/>
        <v>8.7738185487965512E-6</v>
      </c>
      <c r="Q289" s="4">
        <f t="shared" si="145"/>
        <v>2.6964602498962042E-7</v>
      </c>
      <c r="R289" s="4">
        <f t="shared" si="145"/>
        <v>7.1031763785693964E-9</v>
      </c>
      <c r="S289" s="4">
        <f t="shared" si="145"/>
        <v>1.6372659123854358E-10</v>
      </c>
      <c r="T289" s="4">
        <f t="shared" si="145"/>
        <v>3.3545425942695793E-12</v>
      </c>
      <c r="U289" s="4">
        <f t="shared" si="145"/>
        <v>6.1857149474114217E-14</v>
      </c>
      <c r="V289" s="4">
        <f t="shared" si="145"/>
        <v>1.036940415332959E-15</v>
      </c>
      <c r="W289" s="4">
        <f t="shared" si="145"/>
        <v>1.5934158454197558E-17</v>
      </c>
      <c r="X289" s="4">
        <f t="shared" si="145"/>
        <v>2.2601764591618926E-19</v>
      </c>
      <c r="Y289" s="4">
        <f t="shared" si="145"/>
        <v>2.9769454140894484E-21</v>
      </c>
      <c r="Z289" s="4">
        <f t="shared" si="145"/>
        <v>3.6596214474893473E-23</v>
      </c>
      <c r="AA289" s="4">
        <f t="shared" si="145"/>
        <v>4.217671249627257E-25</v>
      </c>
      <c r="AB289" s="4">
        <f t="shared" si="142"/>
        <v>4.5748866639140468E-27</v>
      </c>
      <c r="AC289" s="4">
        <f t="shared" si="142"/>
        <v>4.6866698617972701E-29</v>
      </c>
      <c r="AD289" s="4">
        <f t="shared" si="142"/>
        <v>4.5484903813485319E-31</v>
      </c>
      <c r="AE289" s="4">
        <f t="shared" si="142"/>
        <v>4.1936655933880544E-33</v>
      </c>
      <c r="AF289" s="6"/>
      <c r="AG289" s="4">
        <f t="shared" si="143"/>
        <v>0.83611282234083983</v>
      </c>
      <c r="AH289" s="4">
        <f t="shared" si="146"/>
        <v>0.9131725533395717</v>
      </c>
      <c r="AI289" s="4">
        <f t="shared" si="146"/>
        <v>8.1725161589564263E-2</v>
      </c>
      <c r="AJ289" s="4">
        <f t="shared" si="146"/>
        <v>4.8760422366418629E-3</v>
      </c>
      <c r="AK289" s="4">
        <f t="shared" si="146"/>
        <v>2.1819278460100372E-4</v>
      </c>
      <c r="AL289" s="4">
        <f t="shared" si="146"/>
        <v>7.8109397796303835E-6</v>
      </c>
      <c r="AM289" s="4">
        <f t="shared" si="146"/>
        <v>2.3301556918293257E-7</v>
      </c>
      <c r="AN289" s="4">
        <f t="shared" si="146"/>
        <v>5.9582646875901049E-9</v>
      </c>
      <c r="AO289" s="4">
        <f t="shared" si="146"/>
        <v>1.3330998800405279E-10</v>
      </c>
      <c r="AP289" s="4">
        <f t="shared" si="146"/>
        <v>2.6512644937436238E-12</v>
      </c>
      <c r="AQ289" s="4">
        <f t="shared" si="146"/>
        <v>4.7455431119362641E-14</v>
      </c>
      <c r="AR289" s="4">
        <f t="shared" si="146"/>
        <v>7.7219342111197834E-16</v>
      </c>
      <c r="AS289" s="4">
        <f t="shared" si="146"/>
        <v>1.1518016651925425E-17</v>
      </c>
      <c r="AT289" s="4">
        <f t="shared" si="146"/>
        <v>1.5858685712323495E-19</v>
      </c>
      <c r="AU289" s="4">
        <f t="shared" si="146"/>
        <v>2.0275519519182443E-21</v>
      </c>
      <c r="AV289" s="4">
        <f t="shared" si="146"/>
        <v>2.4194327656061375E-23</v>
      </c>
      <c r="AW289" s="4">
        <f t="shared" si="146"/>
        <v>2.7066144300100964E-25</v>
      </c>
      <c r="AX289" s="4">
        <f t="shared" si="144"/>
        <v>2.8497730880168395E-27</v>
      </c>
      <c r="AY289" s="4">
        <f t="shared" si="144"/>
        <v>2.8338090102871611E-29</v>
      </c>
      <c r="AZ289" s="4">
        <f t="shared" si="144"/>
        <v>2.6696219755030682E-31</v>
      </c>
      <c r="BA289" s="4">
        <f t="shared" si="144"/>
        <v>2.3892002825366515E-33</v>
      </c>
    </row>
    <row r="290" spans="1:53">
      <c r="A290" s="1">
        <f t="shared" si="148"/>
        <v>42371</v>
      </c>
      <c r="B290">
        <f t="shared" si="139"/>
        <v>3</v>
      </c>
      <c r="C290">
        <f t="shared" si="140"/>
        <v>3.4222978130237033E-9</v>
      </c>
      <c r="D290" s="3">
        <f t="shared" si="147"/>
        <v>54128602</v>
      </c>
      <c r="E290" s="2">
        <v>108257204</v>
      </c>
      <c r="F290">
        <v>334</v>
      </c>
      <c r="G290" s="3">
        <f t="shared" si="135"/>
        <v>70770471.599999994</v>
      </c>
      <c r="H290" s="3">
        <f t="shared" si="136"/>
        <v>66000531.508000001</v>
      </c>
      <c r="I290" s="7">
        <f t="shared" si="137"/>
        <v>-0.92517698648696167</v>
      </c>
      <c r="J290" s="7">
        <f t="shared" si="138"/>
        <v>-0.92064380914115573</v>
      </c>
      <c r="K290" s="4">
        <f t="shared" ref="K290:Z293" si="149">_xlfn.BINOM.DIST(K$4,$G290,$C290,FALSE)</f>
        <v>0.78490104337216871</v>
      </c>
      <c r="L290" s="4">
        <f t="shared" si="145"/>
        <v>0.883784722400899</v>
      </c>
      <c r="M290" s="4">
        <f t="shared" si="145"/>
        <v>0.10702528062548039</v>
      </c>
      <c r="N290" s="4">
        <f t="shared" si="145"/>
        <v>8.6404228245333288E-3</v>
      </c>
      <c r="O290" s="4">
        <f t="shared" si="145"/>
        <v>5.2317245814835706E-4</v>
      </c>
      <c r="P290" s="4">
        <f t="shared" si="145"/>
        <v>2.5342224347657279E-5</v>
      </c>
      <c r="Q290" s="4">
        <f t="shared" si="145"/>
        <v>1.022971035983692E-6</v>
      </c>
      <c r="R290" s="4">
        <f t="shared" si="145"/>
        <v>3.5394448343334002E-8</v>
      </c>
      <c r="S290" s="4">
        <f t="shared" si="145"/>
        <v>1.0715563273936124E-9</v>
      </c>
      <c r="T290" s="4">
        <f t="shared" si="145"/>
        <v>2.8836485828120769E-11</v>
      </c>
      <c r="U290" s="4">
        <f t="shared" si="145"/>
        <v>6.9841276068923412E-13</v>
      </c>
      <c r="V290" s="4">
        <f t="shared" si="145"/>
        <v>1.537762643379626E-14</v>
      </c>
      <c r="W290" s="4">
        <f t="shared" si="145"/>
        <v>3.1036867353208659E-16</v>
      </c>
      <c r="X290" s="4">
        <f t="shared" si="145"/>
        <v>5.7823495451138498E-18</v>
      </c>
      <c r="Y290" s="4">
        <f t="shared" si="145"/>
        <v>1.000336494558393E-19</v>
      </c>
      <c r="Z290" s="4">
        <f t="shared" si="145"/>
        <v>1.6151938614315958E-21</v>
      </c>
      <c r="AA290" s="4">
        <f t="shared" ref="AA290:AE293" si="150">_xlfn.BINOM.DIST(AA$4,$G290,$C290,FALSE)/(1-$K290)</f>
        <v>2.4449752539529593E-23</v>
      </c>
      <c r="AB290" s="4">
        <f t="shared" si="150"/>
        <v>3.4833357381852123E-25</v>
      </c>
      <c r="AC290" s="4">
        <f t="shared" si="150"/>
        <v>4.6869747444378296E-27</v>
      </c>
      <c r="AD290" s="4">
        <f t="shared" si="150"/>
        <v>5.9745993756248867E-29</v>
      </c>
      <c r="AE290" s="4">
        <f t="shared" si="150"/>
        <v>7.2351670713247043E-31</v>
      </c>
      <c r="AF290" s="6"/>
      <c r="AG290" s="4">
        <f t="shared" ref="AG290:AV293" si="151">_xlfn.BINOM.DIST(AG$4,$H290,$C290,FALSE)</f>
        <v>0.79781904070121934</v>
      </c>
      <c r="AH290" s="4">
        <f t="shared" si="146"/>
        <v>0.89131122292830045</v>
      </c>
      <c r="AI290" s="4">
        <f t="shared" si="146"/>
        <v>0.10066177949797687</v>
      </c>
      <c r="AJ290" s="4">
        <f t="shared" si="146"/>
        <v>7.5789417040983947E-3</v>
      </c>
      <c r="AK290" s="4">
        <f t="shared" si="146"/>
        <v>4.2797045291386999E-4</v>
      </c>
      <c r="AL290" s="4">
        <f t="shared" si="146"/>
        <v>1.9333433394073819E-5</v>
      </c>
      <c r="AM290" s="4">
        <f t="shared" si="146"/>
        <v>7.2781823798592933E-7</v>
      </c>
      <c r="AN290" s="4">
        <f t="shared" si="146"/>
        <v>2.3484974095909729E-8</v>
      </c>
      <c r="AO290" s="4">
        <f t="shared" si="146"/>
        <v>6.6307901444358735E-10</v>
      </c>
      <c r="AP290" s="4">
        <f t="shared" si="146"/>
        <v>1.6641326906424302E-11</v>
      </c>
      <c r="AQ290" s="4">
        <f t="shared" si="146"/>
        <v>3.7588338023129779E-13</v>
      </c>
      <c r="AR290" s="4">
        <f t="shared" si="146"/>
        <v>7.7183701749849943E-15</v>
      </c>
      <c r="AS290" s="4">
        <f t="shared" si="146"/>
        <v>1.4528123266295925E-16</v>
      </c>
      <c r="AT290" s="4">
        <f t="shared" si="146"/>
        <v>2.5242439011298792E-18</v>
      </c>
      <c r="AU290" s="4">
        <f t="shared" si="146"/>
        <v>4.0725687574433171E-20</v>
      </c>
      <c r="AV290" s="4">
        <f t="shared" si="146"/>
        <v>6.1325670459271066E-22</v>
      </c>
      <c r="AW290" s="4">
        <f t="shared" ref="AW290:BA293" si="152">_xlfn.BINOM.DIST(AW$4,$H290,$C290,FALSE)/(1-$AG290)</f>
        <v>8.6573994148892919E-24</v>
      </c>
      <c r="AX290" s="4">
        <f t="shared" si="152"/>
        <v>1.1502802380952416E-25</v>
      </c>
      <c r="AY290" s="4">
        <f t="shared" si="152"/>
        <v>1.4434318119634403E-27</v>
      </c>
      <c r="AZ290" s="4">
        <f t="shared" si="152"/>
        <v>1.715962465581632E-29</v>
      </c>
      <c r="BA290" s="4">
        <f t="shared" si="152"/>
        <v>1.9379514560737679E-31</v>
      </c>
    </row>
    <row r="291" spans="1:53">
      <c r="A291" s="1">
        <f t="shared" si="148"/>
        <v>42375</v>
      </c>
      <c r="B291">
        <f t="shared" si="139"/>
        <v>4</v>
      </c>
      <c r="C291">
        <f t="shared" si="140"/>
        <v>3.4222978130237033E-9</v>
      </c>
      <c r="D291" s="3">
        <f t="shared" si="147"/>
        <v>176143630</v>
      </c>
      <c r="E291" s="2">
        <v>352287260</v>
      </c>
      <c r="F291">
        <v>400</v>
      </c>
      <c r="G291" s="3">
        <f t="shared" si="135"/>
        <v>111139200</v>
      </c>
      <c r="H291" s="3">
        <f t="shared" si="136"/>
        <v>101417680</v>
      </c>
      <c r="I291" s="7">
        <f t="shared" si="137"/>
        <v>-0.75824586956841755</v>
      </c>
      <c r="J291" s="7">
        <f t="shared" si="138"/>
        <v>-0.74737989753042999</v>
      </c>
      <c r="K291" s="4">
        <f t="shared" si="149"/>
        <v>0.68362111398790903</v>
      </c>
      <c r="L291" s="4">
        <f t="shared" ref="L291:AA293" si="153">_xlfn.BINOM.DIST(L$4,$G291,$C291,FALSE)/(1-$K291)</f>
        <v>0.82185091438885727</v>
      </c>
      <c r="M291" s="4">
        <f t="shared" si="153"/>
        <v>0.15629608895765434</v>
      </c>
      <c r="N291" s="4">
        <f t="shared" si="153"/>
        <v>1.9815813935729704E-2</v>
      </c>
      <c r="O291" s="4">
        <f t="shared" si="153"/>
        <v>1.884243302348755E-3</v>
      </c>
      <c r="P291" s="4">
        <f t="shared" si="153"/>
        <v>1.4333492641850927E-4</v>
      </c>
      <c r="Q291" s="4">
        <f t="shared" si="153"/>
        <v>9.0862739262194512E-6</v>
      </c>
      <c r="R291" s="4">
        <f t="shared" si="153"/>
        <v>4.9371102961851862E-7</v>
      </c>
      <c r="S291" s="4">
        <f t="shared" si="153"/>
        <v>2.3472961302278989E-8</v>
      </c>
      <c r="T291" s="4">
        <f t="shared" si="153"/>
        <v>9.9199711623745181E-10</v>
      </c>
      <c r="U291" s="4">
        <f t="shared" si="153"/>
        <v>3.7730750346622412E-11</v>
      </c>
      <c r="V291" s="4">
        <f t="shared" si="153"/>
        <v>1.3046312750929358E-12</v>
      </c>
      <c r="W291" s="4">
        <f t="shared" si="153"/>
        <v>4.1351528181024662E-14</v>
      </c>
      <c r="X291" s="4">
        <f t="shared" si="153"/>
        <v>1.2098547454622524E-15</v>
      </c>
      <c r="Y291" s="4">
        <f t="shared" si="153"/>
        <v>3.2869281693446656E-17</v>
      </c>
      <c r="Z291" s="4">
        <f t="shared" si="153"/>
        <v>8.3345847520069111E-19</v>
      </c>
      <c r="AA291" s="4">
        <f t="shared" si="153"/>
        <v>1.9812943152521465E-20</v>
      </c>
      <c r="AB291" s="4">
        <f t="shared" si="150"/>
        <v>4.4328708361265193E-22</v>
      </c>
      <c r="AC291" s="4">
        <f t="shared" si="150"/>
        <v>9.3669364367006545E-24</v>
      </c>
      <c r="AD291" s="4">
        <f t="shared" si="150"/>
        <v>1.8751195829364195E-25</v>
      </c>
      <c r="AE291" s="4">
        <f t="shared" si="150"/>
        <v>3.5660215806030255E-27</v>
      </c>
      <c r="AF291" s="6"/>
      <c r="AG291" s="4">
        <f t="shared" si="151"/>
        <v>0.70674772239478689</v>
      </c>
      <c r="AH291" s="4">
        <f t="shared" ref="AH291:AW293" si="154">_xlfn.BINOM.DIST(AH$4,$H291,$C291,FALSE)/(1-$AG291)</f>
        <v>0.83647794864316238</v>
      </c>
      <c r="AI291" s="4">
        <f t="shared" si="154"/>
        <v>0.14516301149927802</v>
      </c>
      <c r="AJ291" s="4">
        <f t="shared" si="154"/>
        <v>1.6794465200940138E-2</v>
      </c>
      <c r="AK291" s="4">
        <f t="shared" si="154"/>
        <v>1.4572620240412258E-3</v>
      </c>
      <c r="AL291" s="4">
        <f t="shared" si="154"/>
        <v>1.0115773549750546E-4</v>
      </c>
      <c r="AM291" s="4">
        <f t="shared" si="154"/>
        <v>5.8516629023398183E-6</v>
      </c>
      <c r="AN291" s="4">
        <f t="shared" si="154"/>
        <v>2.9014340722364661E-7</v>
      </c>
      <c r="AO291" s="4">
        <f t="shared" si="154"/>
        <v>1.2587925460499141E-8</v>
      </c>
      <c r="AP291" s="4">
        <f t="shared" si="154"/>
        <v>4.8544841969446803E-10</v>
      </c>
      <c r="AQ291" s="4">
        <f t="shared" si="154"/>
        <v>1.6849015347264944E-11</v>
      </c>
      <c r="AR291" s="4">
        <f t="shared" si="154"/>
        <v>5.3163463989895038E-13</v>
      </c>
      <c r="AS291" s="4">
        <f t="shared" si="154"/>
        <v>1.5376710938357168E-14</v>
      </c>
      <c r="AT291" s="4">
        <f t="shared" si="154"/>
        <v>4.105362579233316E-16</v>
      </c>
      <c r="AU291" s="4">
        <f t="shared" si="154"/>
        <v>1.0177823161484504E-17</v>
      </c>
      <c r="AV291" s="4">
        <f t="shared" si="154"/>
        <v>2.3550224663493848E-19</v>
      </c>
      <c r="AW291" s="4">
        <f t="shared" si="154"/>
        <v>5.1086538910946526E-21</v>
      </c>
      <c r="AX291" s="4">
        <f t="shared" si="152"/>
        <v>1.0430111792068769E-22</v>
      </c>
      <c r="AY291" s="4">
        <f t="shared" si="152"/>
        <v>2.0111657211744926E-24</v>
      </c>
      <c r="AZ291" s="4">
        <f t="shared" si="152"/>
        <v>3.6738858038627429E-26</v>
      </c>
      <c r="BA291" s="4">
        <f t="shared" si="152"/>
        <v>6.3756878875756541E-28</v>
      </c>
    </row>
    <row r="292" spans="1:53">
      <c r="A292" s="1">
        <f t="shared" si="148"/>
        <v>42378</v>
      </c>
      <c r="B292">
        <f t="shared" si="139"/>
        <v>3</v>
      </c>
      <c r="C292">
        <f t="shared" si="140"/>
        <v>3.4222978130237033E-9</v>
      </c>
      <c r="D292" s="3">
        <f t="shared" si="147"/>
        <v>440321172</v>
      </c>
      <c r="E292" s="2">
        <v>880642344</v>
      </c>
      <c r="F292">
        <v>675</v>
      </c>
      <c r="G292" s="3">
        <f t="shared" si="135"/>
        <v>387099087.49999994</v>
      </c>
      <c r="H292" s="3">
        <f t="shared" si="136"/>
        <v>422996193.4375</v>
      </c>
      <c r="I292" s="7">
        <f t="shared" si="137"/>
        <v>-0.38284735096640543</v>
      </c>
      <c r="J292" s="7">
        <f t="shared" si="138"/>
        <v>-0.43843342864870238</v>
      </c>
      <c r="K292" s="4">
        <f t="shared" si="149"/>
        <v>0.2658645365174811</v>
      </c>
      <c r="L292" s="4">
        <f t="shared" si="153"/>
        <v>0.47976013208363238</v>
      </c>
      <c r="M292" s="4">
        <f t="shared" si="153"/>
        <v>0.31778552168091773</v>
      </c>
      <c r="N292" s="4">
        <f t="shared" si="153"/>
        <v>0.1403307344311602</v>
      </c>
      <c r="O292" s="4">
        <f t="shared" si="153"/>
        <v>4.6476428986488037E-2</v>
      </c>
      <c r="P292" s="4">
        <f t="shared" si="153"/>
        <v>1.2314100425751383E-2</v>
      </c>
      <c r="Q292" s="4">
        <f t="shared" si="153"/>
        <v>2.7188884095033926E-3</v>
      </c>
      <c r="R292" s="4">
        <f t="shared" si="153"/>
        <v>5.1455675609838442E-4</v>
      </c>
      <c r="S292" s="4">
        <f t="shared" si="153"/>
        <v>8.5208562415590839E-5</v>
      </c>
      <c r="T292" s="4">
        <f t="shared" si="153"/>
        <v>1.2542400605096453E-5</v>
      </c>
      <c r="U292" s="4">
        <f t="shared" si="153"/>
        <v>1.6615775136372836E-6</v>
      </c>
      <c r="V292" s="4">
        <f t="shared" si="153"/>
        <v>2.0010956968499256E-7</v>
      </c>
      <c r="W292" s="4">
        <f t="shared" si="153"/>
        <v>2.2091568299879354E-8</v>
      </c>
      <c r="X292" s="4">
        <f t="shared" si="153"/>
        <v>2.2512469134049374E-9</v>
      </c>
      <c r="Y292" s="4">
        <f t="shared" si="153"/>
        <v>2.1302718492264733E-10</v>
      </c>
      <c r="Z292" s="4">
        <f t="shared" si="153"/>
        <v>1.8814110994834534E-11</v>
      </c>
      <c r="AA292" s="4">
        <f t="shared" si="153"/>
        <v>1.5577711290993936E-12</v>
      </c>
      <c r="AB292" s="4">
        <f t="shared" si="150"/>
        <v>1.2139328376153489E-13</v>
      </c>
      <c r="AC292" s="4">
        <f t="shared" si="150"/>
        <v>8.934331932980437E-15</v>
      </c>
      <c r="AD292" s="4">
        <f t="shared" si="150"/>
        <v>6.2294314434400521E-16</v>
      </c>
      <c r="AE292" s="4">
        <f t="shared" si="150"/>
        <v>4.1262766465807019E-17</v>
      </c>
      <c r="AF292" s="6"/>
      <c r="AG292" s="4">
        <f t="shared" si="151"/>
        <v>0.23512947744867463</v>
      </c>
      <c r="AH292" s="4">
        <f t="shared" si="154"/>
        <v>0.44501373434983932</v>
      </c>
      <c r="AI292" s="4">
        <f t="shared" si="154"/>
        <v>0.32210515692760472</v>
      </c>
      <c r="AJ292" s="4">
        <f t="shared" si="154"/>
        <v>0.15542850907835279</v>
      </c>
      <c r="AK292" s="4">
        <f t="shared" si="154"/>
        <v>5.6250313424749711E-2</v>
      </c>
      <c r="AL292" s="4">
        <f t="shared" si="154"/>
        <v>1.6285803790640874E-2</v>
      </c>
      <c r="AM292" s="4">
        <f t="shared" si="154"/>
        <v>3.9292729872970238E-3</v>
      </c>
      <c r="AN292" s="4">
        <f t="shared" si="154"/>
        <v>8.125842800100041E-4</v>
      </c>
      <c r="AO292" s="4">
        <f t="shared" si="154"/>
        <v>1.4703904796292393E-4</v>
      </c>
      <c r="AP292" s="4">
        <f t="shared" si="154"/>
        <v>2.3650723152025687E-5</v>
      </c>
      <c r="AQ292" s="4">
        <f t="shared" si="154"/>
        <v>3.4237234315417584E-6</v>
      </c>
      <c r="AR292" s="4">
        <f t="shared" si="154"/>
        <v>4.5056789144665743E-7</v>
      </c>
      <c r="AS292" s="4">
        <f t="shared" si="154"/>
        <v>5.4354216790632167E-8</v>
      </c>
      <c r="AT292" s="4">
        <f t="shared" si="154"/>
        <v>6.0526301592477825E-9</v>
      </c>
      <c r="AU292" s="4">
        <f t="shared" si="154"/>
        <v>6.2585013240731016E-10</v>
      </c>
      <c r="AV292" s="4">
        <f t="shared" si="154"/>
        <v>6.039949881884262E-11</v>
      </c>
      <c r="AW292" s="4">
        <f t="shared" si="154"/>
        <v>5.4647160019424502E-12</v>
      </c>
      <c r="AX292" s="4">
        <f t="shared" si="152"/>
        <v>4.6534271458666747E-13</v>
      </c>
      <c r="AY292" s="4">
        <f t="shared" si="152"/>
        <v>3.7424383630771482E-14</v>
      </c>
      <c r="AZ292" s="4">
        <f t="shared" si="152"/>
        <v>2.8513812986616371E-15</v>
      </c>
      <c r="BA292" s="4">
        <f t="shared" si="152"/>
        <v>2.0638567097812622E-16</v>
      </c>
    </row>
    <row r="293" spans="1:53">
      <c r="C293">
        <f t="shared" si="140"/>
        <v>3.4222978130237033E-9</v>
      </c>
      <c r="F293">
        <v>1100</v>
      </c>
      <c r="G293" s="3">
        <f t="shared" si="135"/>
        <v>1155439800</v>
      </c>
      <c r="H293" s="3">
        <f t="shared" si="136"/>
        <v>1787067380</v>
      </c>
      <c r="I293" s="7">
        <f t="shared" si="137"/>
        <v>-0.7442190492922085</v>
      </c>
      <c r="J293" s="7">
        <f>F293*1000000*$C293*AH293+F293*1000000*$C293*AI293/2+F293*1000000*$C293*AJ293/3+F293*1000000*$C293*AK293/4+F293*1000000*$C293*AL293/5+F293*1000000*$C293*AM293/6+F293*1000000*$C293*AN293/7+F293*1000000*$C293*AO293/8+F293*1000000*$C293*AP293/9+F293*1000000*$C293*AQ293/10+F293*1000000*$C293*AR293/11+F293*1000000*$C293*AS293/12+F293*1000000*$C293*AT293/13+F293*1000000*$C293*AU293/14+F293*1000000*$C293*AV293/15+F293*1000000*$C293*AW293/16+F293*1000000*$C293*AX293/17+F293*1000000*$C293*AY293/18+F293*1000000*$C293*AZ293/19+F293*1000000*$C293*BA293/20-2</f>
        <v>-1.2355721087880691</v>
      </c>
      <c r="K293" s="4">
        <f t="shared" si="149"/>
        <v>1.9172868325254177E-2</v>
      </c>
      <c r="L293" s="4">
        <f t="shared" si="153"/>
        <v>7.7296484641634633E-2</v>
      </c>
      <c r="M293" s="4">
        <f t="shared" si="153"/>
        <v>0.15282516431082729</v>
      </c>
      <c r="N293" s="4">
        <f t="shared" si="153"/>
        <v>0.20143676593400758</v>
      </c>
      <c r="O293" s="4">
        <f t="shared" si="153"/>
        <v>0.19913329138799091</v>
      </c>
      <c r="P293" s="4">
        <f t="shared" si="153"/>
        <v>0.15748492593526284</v>
      </c>
      <c r="Q293" s="4">
        <f t="shared" si="153"/>
        <v>0.10378936683774206</v>
      </c>
      <c r="R293" s="4">
        <f t="shared" si="153"/>
        <v>5.8630006805591835E-2</v>
      </c>
      <c r="S293" s="4">
        <f t="shared" si="153"/>
        <v>2.8979779671166227E-2</v>
      </c>
      <c r="T293" s="4">
        <f t="shared" si="153"/>
        <v>1.2732617455271253E-2</v>
      </c>
      <c r="U293" s="4">
        <f t="shared" si="153"/>
        <v>5.0348068227359169E-3</v>
      </c>
      <c r="V293" s="4">
        <f t="shared" si="153"/>
        <v>1.8099027813180074E-3</v>
      </c>
      <c r="W293" s="4">
        <f t="shared" si="153"/>
        <v>5.9640204171863961E-4</v>
      </c>
      <c r="X293" s="4">
        <f t="shared" si="153"/>
        <v>1.8140986035944002E-4</v>
      </c>
      <c r="Y293" s="4">
        <f t="shared" si="153"/>
        <v>5.1238684689476644E-5</v>
      </c>
      <c r="Z293" s="4">
        <f t="shared" si="153"/>
        <v>1.3507402231708601E-5</v>
      </c>
      <c r="AA293" s="4">
        <f t="shared" si="153"/>
        <v>3.3382354806169708E-6</v>
      </c>
      <c r="AB293" s="4">
        <f t="shared" si="150"/>
        <v>7.7648517009577983E-7</v>
      </c>
      <c r="AC293" s="4">
        <f t="shared" si="150"/>
        <v>1.7057908420449212E-7</v>
      </c>
      <c r="AD293" s="4">
        <f t="shared" si="150"/>
        <v>3.5500730941663972E-8</v>
      </c>
      <c r="AE293" s="4">
        <f t="shared" si="150"/>
        <v>7.0189543288393817E-9</v>
      </c>
      <c r="AF293" s="6"/>
      <c r="AG293" s="4">
        <f>_xlfn.BINOM.DIST(AG$4,$H293,$C293,FALSE)</f>
        <v>2.2075393572524161E-3</v>
      </c>
      <c r="AH293" s="4">
        <f>_xlfn.BINOM.DIST(AH$4,$H293,$C293,FALSE)/(1-$AG293)</f>
        <v>1.35309087697168E-2</v>
      </c>
      <c r="AI293" s="4">
        <f t="shared" si="154"/>
        <v>4.1376685539576921E-2</v>
      </c>
      <c r="AJ293" s="4">
        <f t="shared" si="154"/>
        <v>8.4351570389451749E-2</v>
      </c>
      <c r="AK293" s="4">
        <f t="shared" si="154"/>
        <v>0.1289709530330696</v>
      </c>
      <c r="AL293" s="4">
        <f t="shared" si="154"/>
        <v>0.15775409173916724</v>
      </c>
      <c r="AM293" s="4">
        <f t="shared" si="154"/>
        <v>0.1608007647023092</v>
      </c>
      <c r="AN293" s="4">
        <f t="shared" si="154"/>
        <v>0.14049109487512992</v>
      </c>
      <c r="AO293" s="4">
        <f t="shared" si="154"/>
        <v>0.10740327817544859</v>
      </c>
      <c r="AP293" s="4">
        <f t="shared" si="154"/>
        <v>7.2985023897023091E-2</v>
      </c>
      <c r="AQ293" s="4">
        <f t="shared" si="154"/>
        <v>4.4636741267896872E-2</v>
      </c>
      <c r="AR293" s="4">
        <f t="shared" si="154"/>
        <v>2.4817528103915448E-2</v>
      </c>
      <c r="AS293" s="4">
        <f t="shared" si="154"/>
        <v>1.2648411967438419E-2</v>
      </c>
      <c r="AT293" s="4">
        <f t="shared" si="154"/>
        <v>5.950471452347077E-3</v>
      </c>
      <c r="AU293" s="4">
        <f t="shared" si="154"/>
        <v>2.5994535773399947E-3</v>
      </c>
      <c r="AV293" s="4">
        <f t="shared" si="154"/>
        <v>1.0598625147053471E-3</v>
      </c>
      <c r="AW293" s="4">
        <f t="shared" si="154"/>
        <v>4.0512428238323684E-4</v>
      </c>
      <c r="AX293" s="4">
        <f t="shared" si="152"/>
        <v>1.4574648120530516E-4</v>
      </c>
      <c r="AY293" s="4">
        <f t="shared" si="152"/>
        <v>4.9520417536642597E-5</v>
      </c>
      <c r="AZ293" s="4">
        <f t="shared" si="152"/>
        <v>1.5940040528746839E-5</v>
      </c>
      <c r="BA293" s="4">
        <f t="shared" si="152"/>
        <v>4.8743661569797502E-6</v>
      </c>
    </row>
    <row r="295" spans="1:53">
      <c r="J295" s="9">
        <f>MAX(J265:J293)</f>
        <v>-0.43843342864870238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8"/>
  <sheetViews>
    <sheetView topLeftCell="A86" workbookViewId="0">
      <selection activeCell="B164" sqref="B164"/>
    </sheetView>
  </sheetViews>
  <sheetFormatPr baseColWidth="10" defaultRowHeight="15" x14ac:dyDescent="0"/>
  <cols>
    <col min="1" max="1" width="17.33203125" style="10" customWidth="1"/>
    <col min="2" max="2" width="30.33203125" bestFit="1" customWidth="1"/>
    <col min="3" max="3" width="30.33203125" style="13" customWidth="1"/>
  </cols>
  <sheetData>
    <row r="1" spans="1:24">
      <c r="B1" t="s">
        <v>19</v>
      </c>
      <c r="C1" s="13" t="s">
        <v>20</v>
      </c>
    </row>
    <row r="2" spans="1:24">
      <c r="A2" s="10" t="s">
        <v>16</v>
      </c>
      <c r="B2">
        <f t="shared" ref="B2" si="0">1/292201338</f>
        <v>3.4222978130237033E-9</v>
      </c>
      <c r="C2">
        <f>1/175223510</f>
        <v>5.7069967380518741E-9</v>
      </c>
    </row>
    <row r="4" spans="1:24">
      <c r="A4" s="10" t="s">
        <v>5</v>
      </c>
      <c r="B4" t="s">
        <v>2</v>
      </c>
      <c r="C4" s="13" t="s">
        <v>18</v>
      </c>
      <c r="D4">
        <v>0</v>
      </c>
      <c r="E4">
        <f>D4+1</f>
        <v>1</v>
      </c>
      <c r="F4">
        <f t="shared" ref="F4:X4" si="1">E4+1</f>
        <v>2</v>
      </c>
      <c r="G4">
        <f t="shared" si="1"/>
        <v>3</v>
      </c>
      <c r="H4">
        <f t="shared" si="1"/>
        <v>4</v>
      </c>
      <c r="I4">
        <f t="shared" si="1"/>
        <v>5</v>
      </c>
      <c r="J4">
        <f t="shared" si="1"/>
        <v>6</v>
      </c>
      <c r="K4">
        <f t="shared" si="1"/>
        <v>7</v>
      </c>
      <c r="L4">
        <f t="shared" si="1"/>
        <v>8</v>
      </c>
      <c r="M4">
        <f t="shared" si="1"/>
        <v>9</v>
      </c>
      <c r="N4">
        <f t="shared" si="1"/>
        <v>10</v>
      </c>
      <c r="O4">
        <f t="shared" si="1"/>
        <v>11</v>
      </c>
      <c r="P4">
        <f t="shared" si="1"/>
        <v>12</v>
      </c>
      <c r="Q4">
        <f t="shared" si="1"/>
        <v>13</v>
      </c>
      <c r="R4">
        <f t="shared" si="1"/>
        <v>14</v>
      </c>
      <c r="S4">
        <f t="shared" si="1"/>
        <v>15</v>
      </c>
      <c r="T4">
        <f t="shared" si="1"/>
        <v>16</v>
      </c>
      <c r="U4">
        <f t="shared" si="1"/>
        <v>17</v>
      </c>
      <c r="V4">
        <f t="shared" si="1"/>
        <v>18</v>
      </c>
      <c r="W4">
        <f t="shared" si="1"/>
        <v>19</v>
      </c>
      <c r="X4">
        <f t="shared" si="1"/>
        <v>20</v>
      </c>
    </row>
    <row r="5" spans="1:24">
      <c r="A5" s="14">
        <v>10</v>
      </c>
      <c r="B5" s="15">
        <f>1.3825*POWER(A5,3)-92.362*POWER(A5,2)+44289*A5+10000000</f>
        <v>10435036.300000001</v>
      </c>
      <c r="C5" s="13">
        <f>1000000*(A5*$B$2*E5+A5*$B$2*F5/2+A5*$B$2*G5/3+A5*$B$2*H5/4+A5*$B$2*I5/5+A5*$B$2*J5/6+A5*$B$2*K5/7+A5*$B$2*L5/8+A5*$B$2*M5/9+A5*$B$2*N5/10+A5*$B$2*O5/11+A5*$B$2*P5/12+A5*$B$2*Q5/13+A5*$B$2*R5/14+A5*$B$2*S5/15+A5*$B$2*T5/16+A5*$B$2*U5/17+A5*$B$2*V5/18+A5*$B$2*W5/19+A5*$B$2*X5/20)-2</f>
        <v>-1.9660819513011409</v>
      </c>
      <c r="D5" s="4">
        <f>_xlfn.BINOM.DIST(D$4,$B5,$B$2,FALSE)</f>
        <v>0.96491834197103932</v>
      </c>
      <c r="E5" s="4">
        <f>_xlfn.BINOM.DIST(E$4,$B5,$B$2,FALSE)/(1-$D5)</f>
        <v>0.98225037667770432</v>
      </c>
      <c r="F5" s="4">
        <f>_xlfn.BINOM.DIST(F$4,$B5,$B$2,FALSE)/(1-$D5)</f>
        <v>1.75389633131539E-2</v>
      </c>
      <c r="G5" s="4">
        <f>_xlfn.BINOM.DIST(G$4,$B5,$B$2,FALSE)/(1-$D5)</f>
        <v>2.087826158686302E-4</v>
      </c>
      <c r="H5" s="4">
        <f>_xlfn.BINOM.DIST(H$4,$B5,$B$2,FALSE)/(1-$D5)</f>
        <v>1.8640002718532043E-6</v>
      </c>
      <c r="I5" s="4">
        <f>_xlfn.BINOM.DIST(I$4,$B5,$B$2,FALSE)/(1-$D5)</f>
        <v>1.3313356252573829E-8</v>
      </c>
      <c r="J5" s="4">
        <f>_xlfn.BINOM.DIST(J$4,$B5,$B$2,FALSE)/(1-$D5)</f>
        <v>7.9240616895632506E-11</v>
      </c>
      <c r="K5" s="4">
        <f>_xlfn.BINOM.DIST(K$4,$B5,$B$2,FALSE)/(1-$D5)</f>
        <v>4.042605021269168E-13</v>
      </c>
      <c r="L5" s="4">
        <f>_xlfn.BINOM.DIST(L$4,$B5,$B$2,FALSE)/(1-$D5)</f>
        <v>1.8046076151462473E-15</v>
      </c>
      <c r="M5" s="4">
        <f>_xlfn.BINOM.DIST(M$4,$B5,$B$2,FALSE)/(1-$D5)</f>
        <v>7.160637626097662E-18</v>
      </c>
      <c r="N5" s="4">
        <f>_xlfn.BINOM.DIST(N$4,$B5,$B$2,FALSE)/(1-$D5)</f>
        <v>2.5571904541130004E-20</v>
      </c>
      <c r="O5" s="4">
        <f>_xlfn.BINOM.DIST(O$4,$B5,$B$2,FALSE)/(1-$D5)</f>
        <v>8.3019808283208755E-23</v>
      </c>
      <c r="P5" s="4">
        <f>_xlfn.BINOM.DIST(P$4,$B5,$B$2,FALSE)/(1-$D5)</f>
        <v>2.4706531229027432E-25</v>
      </c>
      <c r="Q5" s="4">
        <f>_xlfn.BINOM.DIST(Q$4,$B5,$B$2,FALSE)/(1-$D5)</f>
        <v>6.7870285546837853E-28</v>
      </c>
      <c r="R5" s="4">
        <f>_xlfn.BINOM.DIST(R$4,$B5,$B$2,FALSE)/(1-$D5)</f>
        <v>1.7312622228443956E-30</v>
      </c>
      <c r="S5" s="4">
        <f>_xlfn.BINOM.DIST(S$4,$B5,$B$2,FALSE)/(1-$D5)</f>
        <v>4.1217606026104187E-33</v>
      </c>
      <c r="T5" s="4">
        <f>_xlfn.BINOM.DIST(T$4,$B5,$B$2,FALSE)/(1-$D5)</f>
        <v>9.1997051773441198E-36</v>
      </c>
      <c r="U5" s="4">
        <f>_xlfn.BINOM.DIST(U$4,$B5,$B$2,FALSE)/(1-$D5)</f>
        <v>1.9325737461247977E-38</v>
      </c>
      <c r="V5" s="4">
        <f>_xlfn.BINOM.DIST(V$4,$B5,$B$2,FALSE)/(1-$D5)</f>
        <v>3.8341987006401708E-41</v>
      </c>
      <c r="W5" s="4">
        <f>_xlfn.BINOM.DIST(W$4,$B5,$B$2,FALSE)/(1-$D5)</f>
        <v>7.2066265691888722E-44</v>
      </c>
      <c r="X5" s="4">
        <f>_xlfn.BINOM.DIST(X$4,$B5,$B$2,FALSE)/(1-$D5)</f>
        <v>1.2868057267331514E-46</v>
      </c>
    </row>
    <row r="6" spans="1:24">
      <c r="A6" s="14">
        <f>A5+10</f>
        <v>20</v>
      </c>
      <c r="B6" s="15">
        <f t="shared" ref="B6:B69" si="2">1.3825*POWER(A6,3)-92.362*POWER(A6,2)+44289*A6+10000000</f>
        <v>10859895.199999999</v>
      </c>
      <c r="C6" s="13">
        <f>1000000*(A6*$B$2*E6+A6*$B$2*F6/2+A6*$B$2*G6/3+A6*$B$2*H6/4+A6*$B$2*I6/5+A6*$B$2*J6/6+A6*$B$2*K6/7+A6*$B$2*L6/8+A6*$B$2*M6/9+A6*$B$2*N6/10+A6*$B$2*O6/11+A6*$B$2*P6/12+A6*$B$2*Q6/13+A6*$B$2*R6/14+A6*$B$2*S6/15+A6*$B$2*T6/16+A6*$B$2*U6/17+A6*$B$2*V6/18+A6*$B$2*W6/19+A6*$B$2*X6/20)-2</f>
        <v>-1.9321886805013953</v>
      </c>
      <c r="D6" s="4">
        <f t="shared" ref="D6:D33" si="3">_xlfn.BINOM.DIST(D$4,$B6,$B$2,FALSE)</f>
        <v>0.96351637593542405</v>
      </c>
      <c r="E6" s="4">
        <f>_xlfn.BINOM.DIST(E$4,$B6,$B$2,FALSE)/(1-$D6)</f>
        <v>0.98153220957010567</v>
      </c>
      <c r="F6" s="4">
        <f>_xlfn.BINOM.DIST(F$4,$B6,$B$2,FALSE)/(1-$D6)</f>
        <v>1.8239710781195257E-2</v>
      </c>
      <c r="G6" s="4">
        <f>_xlfn.BINOM.DIST(G$4,$B6,$B$2,FALSE)/(1-$D6)</f>
        <v>2.2596440918489782E-4</v>
      </c>
      <c r="H6" s="4">
        <f>_xlfn.BINOM.DIST(H$4,$B6,$B$2,FALSE)/(1-$D6)</f>
        <v>2.0995361492748788E-6</v>
      </c>
      <c r="I6" s="4">
        <f>_xlfn.BINOM.DIST(I$4,$B6,$B$2,FALSE)/(1-$D6)</f>
        <v>1.5606180290465209E-8</v>
      </c>
      <c r="J6" s="4">
        <f>_xlfn.BINOM.DIST(J$4,$B6,$B$2,FALSE)/(1-$D6)</f>
        <v>9.6669305152551757E-11</v>
      </c>
      <c r="K6" s="4">
        <f>_xlfn.BINOM.DIST(K$4,$B6,$B$2,FALSE)/(1-$D6)</f>
        <v>5.13255656646208E-13</v>
      </c>
      <c r="L6" s="4">
        <f>_xlfn.BINOM.DIST(L$4,$B6,$B$2,FALSE)/(1-$D6)</f>
        <v>2.3844427800069637E-15</v>
      </c>
      <c r="M6" s="4">
        <f>_xlfn.BINOM.DIST(M$4,$B6,$B$2,FALSE)/(1-$D6)</f>
        <v>9.8466273725660066E-18</v>
      </c>
      <c r="N6" s="4">
        <f>_xlfn.BINOM.DIST(N$4,$B6,$B$2,FALSE)/(1-$D6)</f>
        <v>3.6595743143552769E-20</v>
      </c>
      <c r="O6" s="4">
        <f>_xlfn.BINOM.DIST(O$4,$B6,$B$2,FALSE)/(1-$D6)</f>
        <v>1.2364623967496685E-22</v>
      </c>
      <c r="P6" s="4">
        <f>_xlfn.BINOM.DIST(P$4,$B6,$B$2,FALSE)/(1-$D6)</f>
        <v>3.8295051216299346E-25</v>
      </c>
      <c r="Q6" s="4">
        <f>_xlfn.BINOM.DIST(Q$4,$B6,$B$2,FALSE)/(1-$D6)</f>
        <v>1.0948188089913222E-27</v>
      </c>
      <c r="R6" s="4">
        <f>_xlfn.BINOM.DIST(R$4,$B6,$B$2,FALSE)/(1-$D6)</f>
        <v>2.9064116248200074E-30</v>
      </c>
      <c r="S6" s="4">
        <f>_xlfn.BINOM.DIST(S$4,$B6,$B$2,FALSE)/(1-$D6)</f>
        <v>7.2012639655972009E-33</v>
      </c>
      <c r="T6" s="4">
        <f>_xlfn.BINOM.DIST(T$4,$B6,$B$2,FALSE)/(1-$D6)</f>
        <v>1.6727520679241229E-35</v>
      </c>
      <c r="U6" s="4">
        <f>_xlfn.BINOM.DIST(U$4,$B6,$B$2,FALSE)/(1-$D6)</f>
        <v>3.6570040533499764E-38</v>
      </c>
      <c r="V6" s="4">
        <f>_xlfn.BINOM.DIST(V$4,$B6,$B$2,FALSE)/(1-$D6)</f>
        <v>7.5508472405117127E-41</v>
      </c>
      <c r="W6" s="4">
        <f>_xlfn.BINOM.DIST(W$4,$B6,$B$2,FALSE)/(1-$D6)</f>
        <v>1.4770146091668655E-43</v>
      </c>
      <c r="X6" s="4">
        <f>_xlfn.BINOM.DIST(X$4,$B6,$B$2,FALSE)/(1-$D6)</f>
        <v>2.7447163093817294E-46</v>
      </c>
    </row>
    <row r="7" spans="1:24">
      <c r="A7" s="14">
        <f t="shared" ref="A7:A70" si="4">A6+10</f>
        <v>30</v>
      </c>
      <c r="B7" s="15">
        <f t="shared" si="2"/>
        <v>11282871.699999999</v>
      </c>
      <c r="C7" s="13">
        <f>1000000*(A7*$B$2*E7+A7*$B$2*F7/2+A7*$B$2*G7/3+A7*$B$2*H7/4+A7*$B$2*I7/5+A7*$B$2*J7/6+A7*$B$2*K7/7+A7*$B$2*L7/8+A7*$B$2*M7/9+A7*$B$2*N7/10+A7*$B$2*O7/11+A7*$B$2*P7/12+A7*$B$2*Q7/13+A7*$B$2*R7/14+A7*$B$2*S7/15+A7*$B$2*T7/16+A7*$B$2*U7/17+A7*$B$2*V7/18+A7*$B$2*W7/19+A7*$B$2*X7/20)-2</f>
        <v>-1.898320016720062</v>
      </c>
      <c r="D7" s="4">
        <f t="shared" si="3"/>
        <v>0.96212264694690164</v>
      </c>
      <c r="E7" s="4">
        <f>_xlfn.BINOM.DIST(E$4,$B7,$B$2,FALSE)/(1-$D7)</f>
        <v>0.98081757538367254</v>
      </c>
      <c r="F7" s="4">
        <f>_xlfn.BINOM.DIST(F$4,$B7,$B$2,FALSE)/(1-$D7)</f>
        <v>1.8936321973039377E-2</v>
      </c>
      <c r="G7" s="4">
        <f>_xlfn.BINOM.DIST(G$4,$B7,$B$2,FALSE)/(1-$D7)</f>
        <v>2.4373153383121389E-4</v>
      </c>
      <c r="H7" s="4">
        <f>_xlfn.BINOM.DIST(H$4,$B7,$B$2,FALSE)/(1-$D7)</f>
        <v>2.3528218179021587E-6</v>
      </c>
      <c r="I7" s="4">
        <f>_xlfn.BINOM.DIST(I$4,$B7,$B$2,FALSE)/(1-$D7)</f>
        <v>1.8170057617558611E-8</v>
      </c>
      <c r="J7" s="4">
        <f>_xlfn.BINOM.DIST(J$4,$B7,$B$2,FALSE)/(1-$D7)</f>
        <v>1.1693439839348025E-10</v>
      </c>
      <c r="K7" s="4">
        <f>_xlfn.BINOM.DIST(K$4,$B7,$B$2,FALSE)/(1-$D7)</f>
        <v>6.4503226462935336E-13</v>
      </c>
      <c r="L7" s="4">
        <f>_xlfn.BINOM.DIST(L$4,$B7,$B$2,FALSE)/(1-$D7)</f>
        <v>3.1133547300576826E-15</v>
      </c>
      <c r="M7" s="4">
        <f>_xlfn.BINOM.DIST(M$4,$B7,$B$2,FALSE)/(1-$D7)</f>
        <v>1.3357439409679208E-17</v>
      </c>
      <c r="N7" s="4">
        <f>_xlfn.BINOM.DIST(N$4,$B7,$B$2,FALSE)/(1-$D7)</f>
        <v>5.1577500322242468E-20</v>
      </c>
      <c r="O7" s="4">
        <f>_xlfn.BINOM.DIST(O$4,$B7,$B$2,FALSE)/(1-$D7)</f>
        <v>1.8105254935084085E-22</v>
      </c>
      <c r="P7" s="4">
        <f>_xlfn.BINOM.DIST(P$4,$B7,$B$2,FALSE)/(1-$D7)</f>
        <v>5.8258647614396653E-25</v>
      </c>
      <c r="Q7" s="4">
        <f>_xlfn.BINOM.DIST(Q$4,$B7,$B$2,FALSE)/(1-$D7)</f>
        <v>1.7304298923385702E-27</v>
      </c>
      <c r="R7" s="4">
        <f>_xlfn.BINOM.DIST(R$4,$B7,$B$2,FALSE)/(1-$D7)</f>
        <v>4.7726863740754481E-30</v>
      </c>
      <c r="S7" s="4">
        <f>_xlfn.BINOM.DIST(S$4,$B7,$B$2,FALSE)/(1-$D7)</f>
        <v>1.2285943753123378E-32</v>
      </c>
      <c r="T7" s="4">
        <f>_xlfn.BINOM.DIST(T$4,$B7,$B$2,FALSE)/(1-$D7)</f>
        <v>2.9650047039011359E-35</v>
      </c>
      <c r="U7" s="4">
        <f>_xlfn.BINOM.DIST(U$4,$B7,$B$2,FALSE)/(1-$D7)</f>
        <v>6.7346227558065739E-38</v>
      </c>
      <c r="V7" s="4">
        <f>_xlfn.BINOM.DIST(V$4,$B7,$B$2,FALSE)/(1-$D7)</f>
        <v>1.4446995516284297E-40</v>
      </c>
      <c r="W7" s="4">
        <f>_xlfn.BINOM.DIST(W$4,$B7,$B$2,FALSE)/(1-$D7)</f>
        <v>2.9360312126136706E-43</v>
      </c>
      <c r="X7" s="4">
        <f>_xlfn.BINOM.DIST(X$4,$B7,$B$2,FALSE)/(1-$D7)</f>
        <v>5.6684897439913153E-46</v>
      </c>
    </row>
    <row r="8" spans="1:24">
      <c r="A8" s="14">
        <f t="shared" si="4"/>
        <v>40</v>
      </c>
      <c r="B8" s="15">
        <f t="shared" si="2"/>
        <v>11712260.800000001</v>
      </c>
      <c r="C8" s="13">
        <f>1000000*(A8*$B$2*E8+A8*$B$2*F8/2+A8*$B$2*G8/3+A8*$B$2*H8/4+A8*$B$2*I8/5+A8*$B$2*J8/6+A8*$B$2*K8/7+A8*$B$2*L8/8+A8*$B$2*M8/9+A8*$B$2*N8/10+A8*$B$2*O8/11+A8*$B$2*P8/12+A8*$B$2*Q8/13+A8*$B$2*R8/14+A8*$B$2*S8/15+A8*$B$2*T8/16+A8*$B$2*U8/17+A8*$B$2*V8/18+A8*$B$2*W8/19+A8*$B$2*X8/20)-2</f>
        <v>-1.8644767564245006</v>
      </c>
      <c r="D8" s="4">
        <f t="shared" si="3"/>
        <v>0.96070984887240374</v>
      </c>
      <c r="E8" s="4">
        <f>_xlfn.BINOM.DIST(E$4,$B8,$B$2,FALSE)/(1-$D8)</f>
        <v>0.98009246335029032</v>
      </c>
      <c r="F8" s="4">
        <f>_xlfn.BINOM.DIST(F$4,$B8,$B$2,FALSE)/(1-$D8)</f>
        <v>1.9642443961005188E-2</v>
      </c>
      <c r="G8" s="4">
        <f>_xlfn.BINOM.DIST(G$4,$B8,$B$2,FALSE)/(1-$D8)</f>
        <v>2.6244161392712889E-4</v>
      </c>
      <c r="H8" s="4">
        <f>_xlfn.BINOM.DIST(H$4,$B8,$B$2,FALSE)/(1-$D8)</f>
        <v>2.6298507575012576E-6</v>
      </c>
      <c r="I8" s="4">
        <f>_xlfn.BINOM.DIST(I$4,$B8,$B$2,FALSE)/(1-$D8)</f>
        <v>2.1082371237506466E-8</v>
      </c>
      <c r="J8" s="4">
        <f>_xlfn.BINOM.DIST(J$4,$B8,$B$2,FALSE)/(1-$D8)</f>
        <v>1.4084016547942759E-10</v>
      </c>
      <c r="K8" s="4">
        <f>_xlfn.BINOM.DIST(K$4,$B8,$B$2,FALSE)/(1-$D8)</f>
        <v>8.0646731386012682E-13</v>
      </c>
      <c r="L8" s="4">
        <f>_xlfn.BINOM.DIST(L$4,$B8,$B$2,FALSE)/(1-$D8)</f>
        <v>4.0406853169875207E-15</v>
      </c>
      <c r="M8" s="4">
        <f>_xlfn.BINOM.DIST(M$4,$B8,$B$2,FALSE)/(1-$D8)</f>
        <v>1.7995782242760022E-17</v>
      </c>
      <c r="N8" s="4">
        <f>_xlfn.BINOM.DIST(N$4,$B8,$B$2,FALSE)/(1-$D8)</f>
        <v>7.2132154059427452E-20</v>
      </c>
      <c r="O8" s="4">
        <f>_xlfn.BINOM.DIST(O$4,$B8,$B$2,FALSE)/(1-$D8)</f>
        <v>2.628417509081279E-22</v>
      </c>
      <c r="P8" s="4">
        <f>_xlfn.BINOM.DIST(P$4,$B8,$B$2,FALSE)/(1-$D8)</f>
        <v>8.7795287142255373E-25</v>
      </c>
      <c r="Q8" s="4">
        <f>_xlfn.BINOM.DIST(Q$4,$B8,$B$2,FALSE)/(1-$D8)</f>
        <v>2.7069853925920677E-27</v>
      </c>
      <c r="R8" s="4">
        <f>_xlfn.BINOM.DIST(R$4,$B8,$B$2,FALSE)/(1-$D8)</f>
        <v>7.750253367113349E-30</v>
      </c>
      <c r="S8" s="4">
        <f>_xlfn.BINOM.DIST(S$4,$B8,$B$2,FALSE)/(1-$D8)</f>
        <v>2.0710120615216034E-32</v>
      </c>
      <c r="T8" s="4">
        <f>_xlfn.BINOM.DIST(T$4,$B8,$B$2,FALSE)/(1-$D8)</f>
        <v>5.188246422725974E-35</v>
      </c>
      <c r="U8" s="4">
        <f>_xlfn.BINOM.DIST(U$4,$B8,$B$2,FALSE)/(1-$D8)</f>
        <v>1.2232904536257525E-37</v>
      </c>
      <c r="V8" s="4">
        <f>_xlfn.BINOM.DIST(V$4,$B8,$B$2,FALSE)/(1-$D8)</f>
        <v>2.7240492614410801E-40</v>
      </c>
      <c r="W8" s="4">
        <f>_xlfn.BINOM.DIST(W$4,$B8,$B$2,FALSE)/(1-$D8)</f>
        <v>5.7467088487112641E-43</v>
      </c>
      <c r="X8" s="4">
        <f>_xlfn.BINOM.DIST(X$4,$B8,$B$2,FALSE)/(1-$D8)</f>
        <v>1.1517202433768893E-45</v>
      </c>
    </row>
    <row r="9" spans="1:24">
      <c r="A9" s="14">
        <f t="shared" si="4"/>
        <v>50</v>
      </c>
      <c r="B9" s="15">
        <f t="shared" si="2"/>
        <v>12156357.5</v>
      </c>
      <c r="C9" s="13">
        <f>1000000*(A9*$B$2*E9+A9*$B$2*F9/2+A9*$B$2*G9/3+A9*$B$2*H9/4+A9*$B$2*I9/5+A9*$B$2*J9/6+A9*$B$2*K9/7+A9*$B$2*L9/8+A9*$B$2*M9/9+A9*$B$2*N9/10+A9*$B$2*O9/11+A9*$B$2*P9/12+A9*$B$2*Q9/13+A9*$B$2*R9/14+A9*$B$2*S9/15+A9*$B$2*T9/16+A9*$B$2*U9/17+A9*$B$2*V9/18+A9*$B$2*W9/19+A9*$B$2*X9/20)-2</f>
        <v>-1.8306606624624489</v>
      </c>
      <c r="D9" s="4">
        <f t="shared" si="3"/>
        <v>0.95925084011962503</v>
      </c>
      <c r="E9" s="4">
        <f>_xlfn.BINOM.DIST(E$4,$B9,$B$2,FALSE)/(1-$D9)</f>
        <v>0.97934289236607996</v>
      </c>
      <c r="F9" s="4">
        <f>_xlfn.BINOM.DIST(F$4,$B9,$B$2,FALSE)/(1-$D9)</f>
        <v>2.0371639924549267E-2</v>
      </c>
      <c r="G9" s="4">
        <f>_xlfn.BINOM.DIST(G$4,$B9,$B$2,FALSE)/(1-$D9)</f>
        <v>2.825048525302648E-4</v>
      </c>
      <c r="H9" s="4">
        <f>_xlfn.BINOM.DIST(H$4,$B9,$B$2,FALSE)/(1-$D9)</f>
        <v>2.938238604017478E-6</v>
      </c>
      <c r="I9" s="4">
        <f>_xlfn.BINOM.DIST(I$4,$B9,$B$2,FALSE)/(1-$D9)</f>
        <v>2.4447708580240811E-8</v>
      </c>
      <c r="J9" s="4">
        <f>_xlfn.BINOM.DIST(J$4,$B9,$B$2,FALSE)/(1-$D9)</f>
        <v>1.6951493910905017E-10</v>
      </c>
      <c r="K9" s="4">
        <f>_xlfn.BINOM.DIST(K$4,$B9,$B$2,FALSE)/(1-$D9)</f>
        <v>1.0074673270101408E-12</v>
      </c>
      <c r="L9" s="4">
        <f>_xlfn.BINOM.DIST(L$4,$B9,$B$2,FALSE)/(1-$D9)</f>
        <v>5.2391638443716816E-15</v>
      </c>
      <c r="M9" s="4">
        <f>_xlfn.BINOM.DIST(M$4,$B9,$B$2,FALSE)/(1-$D9)</f>
        <v>2.4218120291931606E-17</v>
      </c>
      <c r="N9" s="4">
        <f>_xlfn.BINOM.DIST(N$4,$B9,$B$2,FALSE)/(1-$D9)</f>
        <v>1.0075378203166316E-19</v>
      </c>
      <c r="O9" s="4">
        <f>_xlfn.BINOM.DIST(O$4,$B9,$B$2,FALSE)/(1-$D9)</f>
        <v>3.8105666471871508E-22</v>
      </c>
      <c r="P9" s="4">
        <f>_xlfn.BINOM.DIST(P$4,$B9,$B$2,FALSE)/(1-$D9)</f>
        <v>1.3210801581441528E-24</v>
      </c>
      <c r="Q9" s="4">
        <f>_xlfn.BINOM.DIST(Q$4,$B9,$B$2,FALSE)/(1-$D9)</f>
        <v>4.2277240807093485E-27</v>
      </c>
      <c r="R9" s="4">
        <f>_xlfn.BINOM.DIST(R$4,$B9,$B$2,FALSE)/(1-$D9)</f>
        <v>1.2563174221348289E-29</v>
      </c>
      <c r="S9" s="4">
        <f>_xlfn.BINOM.DIST(S$4,$B9,$B$2,FALSE)/(1-$D9)</f>
        <v>3.4844069405807575E-32</v>
      </c>
      <c r="T9" s="4">
        <f>_xlfn.BINOM.DIST(T$4,$B9,$B$2,FALSE)/(1-$D9)</f>
        <v>9.0600292232906182E-35</v>
      </c>
      <c r="U9" s="4">
        <f>_xlfn.BINOM.DIST(U$4,$B9,$B$2,FALSE)/(1-$D9)</f>
        <v>2.2171820422148257E-37</v>
      </c>
      <c r="V9" s="4">
        <f>_xlfn.BINOM.DIST(V$4,$B9,$B$2,FALSE)/(1-$D9)</f>
        <v>5.124476276030873E-40</v>
      </c>
      <c r="W9" s="4">
        <f>_xlfn.BINOM.DIST(W$4,$B9,$B$2,FALSE)/(1-$D9)</f>
        <v>1.1220610571655724E-42</v>
      </c>
      <c r="X9" s="4">
        <f>_xlfn.BINOM.DIST(X$4,$B9,$B$2,FALSE)/(1-$D9)</f>
        <v>2.3340333770516376E-45</v>
      </c>
    </row>
    <row r="10" spans="1:24">
      <c r="A10" s="14">
        <f t="shared" si="4"/>
        <v>60</v>
      </c>
      <c r="B10" s="15">
        <f t="shared" si="2"/>
        <v>12623456.800000001</v>
      </c>
      <c r="C10" s="13">
        <f>1000000*(A10*$B$2*E10+A10*$B$2*F10/2+A10*$B$2*G10/3+A10*$B$2*H10/4+A10*$B$2*I10/5+A10*$B$2*J10/6+A10*$B$2*K10/7+A10*$B$2*L10/8+A10*$B$2*M10/9+A10*$B$2*N10/10+A10*$B$2*O10/11+A10*$B$2*P10/12+A10*$B$2*Q10/13+A10*$B$2*R10/14+A10*$B$2*S10/15+A10*$B$2*T10/16+A10*$B$2*U10/17+A10*$B$2*V10/18+A10*$B$2*W10/19+A10*$B$2*X10/20)-2</f>
        <v>-1.7968744630314797</v>
      </c>
      <c r="D10" s="4">
        <f t="shared" si="3"/>
        <v>0.9577186528439291</v>
      </c>
      <c r="E10" s="4">
        <f>_xlfn.BINOM.DIST(E$4,$B10,$B$2,FALSE)/(1-$D10)</f>
        <v>0.97855491269592532</v>
      </c>
      <c r="F10" s="4">
        <f>_xlfn.BINOM.DIST(F$4,$B10,$B$2,FALSE)/(1-$D10)</f>
        <v>2.1137384298563162E-2</v>
      </c>
      <c r="G10" s="4">
        <f>_xlfn.BINOM.DIST(G$4,$B10,$B$2,FALSE)/(1-$D10)</f>
        <v>3.0438692388464752E-4</v>
      </c>
      <c r="H10" s="4">
        <f>_xlfn.BINOM.DIST(H$4,$B10,$B$2,FALSE)/(1-$D10)</f>
        <v>3.2874712919883346E-6</v>
      </c>
      <c r="I10" s="4">
        <f>_xlfn.BINOM.DIST(I$4,$B10,$B$2,FALSE)/(1-$D10)</f>
        <v>2.8404549056387569E-8</v>
      </c>
      <c r="J10" s="4">
        <f>_xlfn.BINOM.DIST(J$4,$B10,$B$2,FALSE)/(1-$D10)</f>
        <v>2.0451847623955518E-10</v>
      </c>
      <c r="K10" s="4">
        <f>_xlfn.BINOM.DIST(K$4,$B10,$B$2,FALSE)/(1-$D10)</f>
        <v>1.262206387942034E-12</v>
      </c>
      <c r="L10" s="4">
        <f>_xlfn.BINOM.DIST(L$4,$B10,$B$2,FALSE)/(1-$D10)</f>
        <v>6.8161041498162401E-15</v>
      </c>
      <c r="M10" s="4">
        <f>_xlfn.BINOM.DIST(M$4,$B10,$B$2,FALSE)/(1-$D10)</f>
        <v>3.2718207696249181E-17</v>
      </c>
      <c r="N10" s="4">
        <f>_xlfn.BINOM.DIST(N$4,$B10,$B$2,FALSE)/(1-$D10)</f>
        <v>1.4134656775666691E-19</v>
      </c>
      <c r="O10" s="4">
        <f>_xlfn.BINOM.DIST(O$4,$B10,$B$2,FALSE)/(1-$D10)</f>
        <v>5.5512183472864756E-22</v>
      </c>
      <c r="P10" s="4">
        <f>_xlfn.BINOM.DIST(P$4,$B10,$B$2,FALSE)/(1-$D10)</f>
        <v>1.9984935789314172E-24</v>
      </c>
      <c r="Q10" s="4">
        <f>_xlfn.BINOM.DIST(Q$4,$B10,$B$2,FALSE)/(1-$D10)</f>
        <v>6.6413300545049765E-27</v>
      </c>
      <c r="R10" s="4">
        <f>_xlfn.BINOM.DIST(R$4,$B10,$B$2,FALSE)/(1-$D10)</f>
        <v>2.0493807515435504E-29</v>
      </c>
      <c r="S10" s="4">
        <f>_xlfn.BINOM.DIST(S$4,$B10,$B$2,FALSE)/(1-$D10)</f>
        <v>5.9023775224377006E-32</v>
      </c>
      <c r="T10" s="4">
        <f>_xlfn.BINOM.DIST(T$4,$B10,$B$2,FALSE)/(1-$D10)</f>
        <v>1.5936852646532136E-34</v>
      </c>
      <c r="U10" s="4">
        <f>_xlfn.BINOM.DIST(U$4,$B10,$B$2,FALSE)/(1-$D10)</f>
        <v>4.049945296538868E-37</v>
      </c>
      <c r="V10" s="4">
        <f>_xlfn.BINOM.DIST(V$4,$B10,$B$2,FALSE)/(1-$D10)</f>
        <v>9.7201314699808761E-40</v>
      </c>
      <c r="W10" s="4">
        <f>_xlfn.BINOM.DIST(W$4,$B10,$B$2,FALSE)/(1-$D10)</f>
        <v>2.2101105142256403E-42</v>
      </c>
      <c r="X10" s="4">
        <f>_xlfn.BINOM.DIST(X$4,$B10,$B$2,FALSE)/(1-$D10)</f>
        <v>4.773967006072394E-45</v>
      </c>
    </row>
    <row r="11" spans="1:24">
      <c r="A11" s="14">
        <f t="shared" si="4"/>
        <v>70</v>
      </c>
      <c r="B11" s="15">
        <f t="shared" si="2"/>
        <v>13121853.699999999</v>
      </c>
      <c r="C11" s="13">
        <f>1000000*(A11*$B$2*E11+A11*$B$2*F11/2+A11*$B$2*G11/3+A11*$B$2*H11/4+A11*$B$2*I11/5+A11*$B$2*J11/6+A11*$B$2*K11/7+A11*$B$2*L11/8+A11*$B$2*M11/9+A11*$B$2*N11/10+A11*$B$2*O11/11+A11*$B$2*P11/12+A11*$B$2*Q11/13+A11*$B$2*R11/14+A11*$B$2*S11/15+A11*$B$2*T11/16+A11*$B$2*U11/17+A11*$B$2*V11/18+A11*$B$2*W11/19+A11*$B$2*X11/20)-2</f>
        <v>-1.7631218511415159</v>
      </c>
      <c r="D11" s="4">
        <f t="shared" si="3"/>
        <v>0.95608649995296158</v>
      </c>
      <c r="E11" s="4">
        <f>_xlfn.BINOM.DIST(E$4,$B11,$B$2,FALSE)/(1-$D11)</f>
        <v>0.97771460396342069</v>
      </c>
      <c r="F11" s="4">
        <f>_xlfn.BINOM.DIST(F$4,$B11,$B$2,FALSE)/(1-$D11)</f>
        <v>2.1953058913359132E-2</v>
      </c>
      <c r="G11" s="4">
        <f>_xlfn.BINOM.DIST(G$4,$B11,$B$2,FALSE)/(1-$D11)</f>
        <v>3.2861447636625143E-4</v>
      </c>
      <c r="H11" s="4">
        <f>_xlfn.BINOM.DIST(H$4,$B11,$B$2,FALSE)/(1-$D11)</f>
        <v>3.689262608256384E-6</v>
      </c>
      <c r="I11" s="4">
        <f>_xlfn.BINOM.DIST(I$4,$B11,$B$2,FALSE)/(1-$D11)</f>
        <v>3.3134651171624403E-8</v>
      </c>
      <c r="J11" s="4">
        <f>_xlfn.BINOM.DIST(J$4,$B11,$B$2,FALSE)/(1-$D11)</f>
        <v>2.4799558908650492E-10</v>
      </c>
      <c r="K11" s="4">
        <f>_xlfn.BINOM.DIST(K$4,$B11,$B$2,FALSE)/(1-$D11)</f>
        <v>1.5909578991361243E-12</v>
      </c>
      <c r="L11" s="4">
        <f>_xlfn.BINOM.DIST(L$4,$B11,$B$2,FALSE)/(1-$D11)</f>
        <v>8.9306164540871442E-15</v>
      </c>
      <c r="M11" s="4">
        <f>_xlfn.BINOM.DIST(M$4,$B11,$B$2,FALSE)/(1-$D11)</f>
        <v>4.4560661900729094E-17</v>
      </c>
      <c r="N11" s="4">
        <f>_xlfn.BINOM.DIST(N$4,$B11,$B$2,FALSE)/(1-$D11)</f>
        <v>2.0010793242814895E-19</v>
      </c>
      <c r="O11" s="4">
        <f>_xlfn.BINOM.DIST(O$4,$B11,$B$2,FALSE)/(1-$D11)</f>
        <v>8.1692889608720543E-22</v>
      </c>
      <c r="P11" s="4">
        <f>_xlfn.BINOM.DIST(P$4,$B11,$B$2,FALSE)/(1-$D11)</f>
        <v>3.0571420405270022E-24</v>
      </c>
      <c r="Q11" s="4">
        <f>_xlfn.BINOM.DIST(Q$4,$B11,$B$2,FALSE)/(1-$D11)</f>
        <v>1.0560508665826779E-26</v>
      </c>
      <c r="R11" s="4">
        <f>_xlfn.BINOM.DIST(R$4,$B11,$B$2,FALSE)/(1-$D11)</f>
        <v>3.3874222884005312E-29</v>
      </c>
      <c r="S11" s="4">
        <f>_xlfn.BINOM.DIST(S$4,$B11,$B$2,FALSE)/(1-$D11)</f>
        <v>1.0141228955294909E-31</v>
      </c>
      <c r="T11" s="4">
        <f>_xlfn.BINOM.DIST(T$4,$B11,$B$2,FALSE)/(1-$D11)</f>
        <v>2.8463157637837692E-34</v>
      </c>
      <c r="U11" s="4">
        <f>_xlfn.BINOM.DIST(U$4,$B11,$B$2,FALSE)/(1-$D11)</f>
        <v>7.5187664792159003E-37</v>
      </c>
      <c r="V11" s="4">
        <f>_xlfn.BINOM.DIST(V$4,$B11,$B$2,FALSE)/(1-$D11)</f>
        <v>1.8757998561216924E-39</v>
      </c>
      <c r="W11" s="4">
        <f>_xlfn.BINOM.DIST(W$4,$B11,$B$2,FALSE)/(1-$D11)</f>
        <v>4.4334852806704795E-42</v>
      </c>
      <c r="X11" s="4">
        <f>_xlfn.BINOM.DIST(X$4,$B11,$B$2,FALSE)/(1-$D11)</f>
        <v>9.9546871502506084E-45</v>
      </c>
    </row>
    <row r="12" spans="1:24">
      <c r="A12" s="14">
        <f t="shared" si="4"/>
        <v>80</v>
      </c>
      <c r="B12" s="15">
        <f t="shared" si="2"/>
        <v>13659843.199999999</v>
      </c>
      <c r="C12" s="13">
        <f>1000000*(A12*$B$2*E12+A12*$B$2*F12/2+A12*$B$2*G12/3+A12*$B$2*H12/4+A12*$B$2*I12/5+A12*$B$2*J12/6+A12*$B$2*K12/7+A12*$B$2*L12/8+A12*$B$2*M12/9+A12*$B$2*N12/10+A12*$B$2*O12/11+A12*$B$2*P12/12+A12*$B$2*Q12/13+A12*$B$2*R12/14+A12*$B$2*S12/15+A12*$B$2*T12/16+A12*$B$2*U12/17+A12*$B$2*V12/18+A12*$B$2*W12/19+A12*$B$2*X12/20)-2</f>
        <v>-1.7294074830276978</v>
      </c>
      <c r="D12" s="4">
        <f t="shared" si="3"/>
        <v>0.95432780933109984</v>
      </c>
      <c r="E12" s="4">
        <f>_xlfn.BINOM.DIST(E$4,$B12,$B$2,FALSE)/(1-$D12)</f>
        <v>0.97680808460801505</v>
      </c>
      <c r="F12" s="4">
        <f>_xlfn.BINOM.DIST(F$4,$B12,$B$2,FALSE)/(1-$D12)</f>
        <v>2.2831935399508667E-2</v>
      </c>
      <c r="G12" s="4">
        <f>_xlfn.BINOM.DIST(G$4,$B12,$B$2,FALSE)/(1-$D12)</f>
        <v>3.5578277462337593E-4</v>
      </c>
      <c r="H12" s="4">
        <f>_xlfn.BINOM.DIST(H$4,$B12,$B$2,FALSE)/(1-$D12)</f>
        <v>4.1580369087354426E-6</v>
      </c>
      <c r="I12" s="4">
        <f>_xlfn.BINOM.DIST(I$4,$B12,$B$2,FALSE)/(1-$D12)</f>
        <v>3.8876012897493215E-8</v>
      </c>
      <c r="J12" s="4">
        <f>_xlfn.BINOM.DIST(J$4,$B12,$B$2,FALSE)/(1-$D12)</f>
        <v>3.0289619463403603E-10</v>
      </c>
      <c r="K12" s="4">
        <f>_xlfn.BINOM.DIST(K$4,$B12,$B$2,FALSE)/(1-$D12)</f>
        <v>2.0228286471926825E-12</v>
      </c>
      <c r="L12" s="4">
        <f>_xlfn.BINOM.DIST(L$4,$B12,$B$2,FALSE)/(1-$D12)</f>
        <v>1.1820406034262021E-14</v>
      </c>
      <c r="M12" s="4">
        <f>_xlfn.BINOM.DIST(M$4,$B12,$B$2,FALSE)/(1-$D12)</f>
        <v>6.1397846703450427E-17</v>
      </c>
      <c r="N12" s="4">
        <f>_xlfn.BINOM.DIST(N$4,$B12,$B$2,FALSE)/(1-$D12)</f>
        <v>2.8702277769748148E-19</v>
      </c>
      <c r="O12" s="4">
        <f>_xlfn.BINOM.DIST(O$4,$B12,$B$2,FALSE)/(1-$D12)</f>
        <v>1.2197950566292807E-21</v>
      </c>
      <c r="P12" s="4">
        <f>_xlfn.BINOM.DIST(P$4,$B12,$B$2,FALSE)/(1-$D12)</f>
        <v>4.7519162982664623E-24</v>
      </c>
      <c r="Q12" s="4">
        <f>_xlfn.BINOM.DIST(Q$4,$B12,$B$2,FALSE)/(1-$D12)</f>
        <v>1.7087894633751552E-26</v>
      </c>
      <c r="R12" s="4">
        <f>_xlfn.BINOM.DIST(R$4,$B12,$B$2,FALSE)/(1-$D12)</f>
        <v>5.7058929237783434E-29</v>
      </c>
      <c r="S12" s="4">
        <f>_xlfn.BINOM.DIST(S$4,$B12,$B$2,FALSE)/(1-$D12)</f>
        <v>1.7782606662318962E-31</v>
      </c>
      <c r="T12" s="4">
        <f>_xlfn.BINOM.DIST(T$4,$B12,$B$2,FALSE)/(1-$D12)</f>
        <v>5.1956330627375607E-34</v>
      </c>
      <c r="U12" s="4">
        <f>_xlfn.BINOM.DIST(U$4,$B12,$B$2,FALSE)/(1-$D12)</f>
        <v>1.4287378518872424E-36</v>
      </c>
      <c r="V12" s="4">
        <f>_xlfn.BINOM.DIST(V$4,$B12,$B$2,FALSE)/(1-$D12)</f>
        <v>3.7105903789881073E-39</v>
      </c>
      <c r="W12" s="4">
        <f>_xlfn.BINOM.DIST(W$4,$B12,$B$2,FALSE)/(1-$D12)</f>
        <v>9.1296126128664089E-42</v>
      </c>
      <c r="X12" s="4">
        <f>_xlfn.BINOM.DIST(X$4,$B12,$B$2,FALSE)/(1-$D12)</f>
        <v>2.1339550112999329E-44</v>
      </c>
    </row>
    <row r="13" spans="1:24">
      <c r="A13" s="14">
        <f t="shared" si="4"/>
        <v>90</v>
      </c>
      <c r="B13" s="15">
        <f t="shared" si="2"/>
        <v>14245720.300000001</v>
      </c>
      <c r="C13" s="13">
        <f>1000000*(A13*$B$2*E13+A13*$B$2*F13/2+A13*$B$2*G13/3+A13*$B$2*H13/4+A13*$B$2*I13/5+A13*$B$2*J13/6+A13*$B$2*K13/7+A13*$B$2*L13/8+A13*$B$2*M13/9+A13*$B$2*N13/10+A13*$B$2*O13/11+A13*$B$2*P13/12+A13*$B$2*Q13/13+A13*$B$2*R13/14+A13*$B$2*S13/15+A13*$B$2*T13/16+A13*$B$2*U13/17+A13*$B$2*V13/18+A13*$B$2*W13/19+A13*$B$2*X13/20)-2</f>
        <v>-1.6957369765933905</v>
      </c>
      <c r="D13" s="4">
        <f t="shared" si="3"/>
        <v>0.95241625559245269</v>
      </c>
      <c r="E13" s="4">
        <f>_xlfn.BINOM.DIST(E$4,$B13,$B$2,FALSE)/(1-$D13)</f>
        <v>0.97582151761626468</v>
      </c>
      <c r="F13" s="4">
        <f>_xlfn.BINOM.DIST(F$4,$B13,$B$2,FALSE)/(1-$D13)</f>
        <v>2.3787158670863388E-2</v>
      </c>
      <c r="G13" s="4">
        <f>_xlfn.BINOM.DIST(G$4,$B13,$B$2,FALSE)/(1-$D13)</f>
        <v>3.8656582698019879E-4</v>
      </c>
      <c r="H13" s="4">
        <f>_xlfn.BINOM.DIST(H$4,$B13,$B$2,FALSE)/(1-$D13)</f>
        <v>4.7115692809363232E-6</v>
      </c>
      <c r="I13" s="4">
        <f>_xlfn.BINOM.DIST(I$4,$B13,$B$2,FALSE)/(1-$D13)</f>
        <v>4.5940705528354836E-8</v>
      </c>
      <c r="J13" s="4">
        <f>_xlfn.BINOM.DIST(J$4,$B13,$B$2,FALSE)/(1-$D13)</f>
        <v>3.7329181115044523E-10</v>
      </c>
      <c r="K13" s="4">
        <f>_xlfn.BINOM.DIST(K$4,$B13,$B$2,FALSE)/(1-$D13)</f>
        <v>2.5998748645557836E-12</v>
      </c>
      <c r="L13" s="4">
        <f>_xlfn.BINOM.DIST(L$4,$B13,$B$2,FALSE)/(1-$D13)</f>
        <v>1.5843986006631194E-14</v>
      </c>
      <c r="M13" s="4">
        <f>_xlfn.BINOM.DIST(M$4,$B13,$B$2,FALSE)/(1-$D13)</f>
        <v>8.5826994001932017E-17</v>
      </c>
      <c r="N13" s="4">
        <f>_xlfn.BINOM.DIST(N$4,$B13,$B$2,FALSE)/(1-$D13)</f>
        <v>4.1843290831699723E-19</v>
      </c>
      <c r="O13" s="4">
        <f>_xlfn.BINOM.DIST(O$4,$B13,$B$2,FALSE)/(1-$D13)</f>
        <v>1.854535060572888E-21</v>
      </c>
      <c r="P13" s="4">
        <f>_xlfn.BINOM.DIST(P$4,$B13,$B$2,FALSE)/(1-$D13)</f>
        <v>7.5345214234990785E-24</v>
      </c>
      <c r="Q13" s="4">
        <f>_xlfn.BINOM.DIST(Q$4,$B13,$B$2,FALSE)/(1-$D13)</f>
        <v>2.82562262405739E-26</v>
      </c>
      <c r="R13" s="4">
        <f>_xlfn.BINOM.DIST(R$4,$B13,$B$2,FALSE)/(1-$D13)</f>
        <v>9.8398376388021545E-29</v>
      </c>
      <c r="S13" s="4">
        <f>_xlfn.BINOM.DIST(S$4,$B13,$B$2,FALSE)/(1-$D13)</f>
        <v>3.1981472211198863E-31</v>
      </c>
      <c r="T13" s="4">
        <f>_xlfn.BINOM.DIST(T$4,$B13,$B$2,FALSE)/(1-$D13)</f>
        <v>9.7449635083812538E-34</v>
      </c>
      <c r="U13" s="4">
        <f>_xlfn.BINOM.DIST(U$4,$B13,$B$2,FALSE)/(1-$D13)</f>
        <v>2.794685961006406E-36</v>
      </c>
      <c r="V13" s="4">
        <f>_xlfn.BINOM.DIST(V$4,$B13,$B$2,FALSE)/(1-$D13)</f>
        <v>7.5694128856330777E-39</v>
      </c>
      <c r="W13" s="4">
        <f>_xlfn.BINOM.DIST(W$4,$B13,$B$2,FALSE)/(1-$D13)</f>
        <v>1.9422729004665915E-41</v>
      </c>
      <c r="X13" s="4">
        <f>_xlfn.BINOM.DIST(X$4,$B13,$B$2,FALSE)/(1-$D13)</f>
        <v>4.7345845991885152E-44</v>
      </c>
    </row>
    <row r="14" spans="1:24">
      <c r="A14" s="14">
        <f t="shared" si="4"/>
        <v>100</v>
      </c>
      <c r="B14" s="15">
        <f t="shared" si="2"/>
        <v>14887780</v>
      </c>
      <c r="C14" s="13">
        <f>1000000*(A14*$B$2*E14+A14*$B$2*F14/2+A14*$B$2*G14/3+A14*$B$2*H14/4+A14*$B$2*I14/5+A14*$B$2*J14/6+A14*$B$2*K14/7+A14*$B$2*L14/8+A14*$B$2*M14/9+A14*$B$2*N14/10+A14*$B$2*O14/11+A14*$B$2*P14/12+A14*$B$2*Q14/13+A14*$B$2*R14/14+A14*$B$2*S14/15+A14*$B$2*T14/16+A14*$B$2*U14/17+A14*$B$2*V14/18+A14*$B$2*W14/19+A14*$B$2*X14/20)-2</f>
        <v>-1.6621169104364353</v>
      </c>
      <c r="D14" s="4">
        <f t="shared" si="3"/>
        <v>0.95032578934701406</v>
      </c>
      <c r="E14" s="4">
        <f>_xlfn.BINOM.DIST(E$4,$B14,$B$2,FALSE)/(1-$D14)</f>
        <v>0.97474111254745921</v>
      </c>
      <c r="F14" s="4">
        <f>_xlfn.BINOM.DIST(F$4,$B14,$B$2,FALSE)/(1-$D14)</f>
        <v>2.4831731460935612E-2</v>
      </c>
      <c r="G14" s="4">
        <f>_xlfn.BINOM.DIST(G$4,$B14,$B$2,FALSE)/(1-$D14)</f>
        <v>4.2172896850459983E-4</v>
      </c>
      <c r="H14" s="4">
        <f>_xlfn.BINOM.DIST(H$4,$B14,$B$2,FALSE)/(1-$D14)</f>
        <v>5.3718156306181605E-6</v>
      </c>
      <c r="I14" s="4">
        <f>_xlfn.BINOM.DIST(I$4,$B14,$B$2,FALSE)/(1-$D14)</f>
        <v>5.4739234695522073E-8</v>
      </c>
      <c r="J14" s="4">
        <f>_xlfn.BINOM.DIST(J$4,$B14,$B$2,FALSE)/(1-$D14)</f>
        <v>4.6483098388374001E-10</v>
      </c>
      <c r="K14" s="4">
        <f>_xlfn.BINOM.DIST(K$4,$B14,$B$2,FALSE)/(1-$D14)</f>
        <v>3.3833318527701004E-12</v>
      </c>
      <c r="L14" s="4">
        <f>_xlfn.BINOM.DIST(L$4,$B14,$B$2,FALSE)/(1-$D14)</f>
        <v>2.1547761008238809E-14</v>
      </c>
      <c r="M14" s="4">
        <f>_xlfn.BINOM.DIST(M$4,$B14,$B$2,FALSE)/(1-$D14)</f>
        <v>1.2198520235501243E-16</v>
      </c>
      <c r="N14" s="4">
        <f>_xlfn.BINOM.DIST(N$4,$B14,$B$2,FALSE)/(1-$D14)</f>
        <v>6.2151931839040775E-19</v>
      </c>
      <c r="O14" s="4">
        <f>_xlfn.BINOM.DIST(O$4,$B14,$B$2,FALSE)/(1-$D14)</f>
        <v>2.8787861130128448E-21</v>
      </c>
      <c r="P14" s="4">
        <f>_xlfn.BINOM.DIST(P$4,$B14,$B$2,FALSE)/(1-$D14)</f>
        <v>1.2222937071110027E-23</v>
      </c>
      <c r="Q14" s="4">
        <f>_xlfn.BINOM.DIST(Q$4,$B14,$B$2,FALSE)/(1-$D14)</f>
        <v>4.7904864623502064E-26</v>
      </c>
      <c r="R14" s="4">
        <f>_xlfn.BINOM.DIST(R$4,$B14,$B$2,FALSE)/(1-$D14)</f>
        <v>1.7434076448880521E-28</v>
      </c>
      <c r="S14" s="4">
        <f>_xlfn.BINOM.DIST(S$4,$B14,$B$2,FALSE)/(1-$D14)</f>
        <v>5.921817544525097E-31</v>
      </c>
      <c r="T14" s="4">
        <f>_xlfn.BINOM.DIST(T$4,$B14,$B$2,FALSE)/(1-$D14)</f>
        <v>1.8857423121528976E-33</v>
      </c>
      <c r="U14" s="4">
        <f>_xlfn.BINOM.DIST(U$4,$B14,$B$2,FALSE)/(1-$D14)</f>
        <v>5.651720829847398E-36</v>
      </c>
      <c r="V14" s="4">
        <f>_xlfn.BINOM.DIST(V$4,$B14,$B$2,FALSE)/(1-$D14)</f>
        <v>1.5997622491852689E-38</v>
      </c>
      <c r="W14" s="4">
        <f>_xlfn.BINOM.DIST(W$4,$B14,$B$2,FALSE)/(1-$D14)</f>
        <v>4.2899187012590558E-41</v>
      </c>
      <c r="X14" s="4">
        <f>_xlfn.BINOM.DIST(X$4,$B14,$B$2,FALSE)/(1-$D14)</f>
        <v>1.0928643412363246E-43</v>
      </c>
    </row>
    <row r="15" spans="1:24">
      <c r="A15" s="14">
        <f t="shared" si="4"/>
        <v>110</v>
      </c>
      <c r="B15" s="15">
        <f t="shared" si="2"/>
        <v>15594317.300000001</v>
      </c>
      <c r="C15" s="13">
        <f>1000000*(A15*$B$2*E15+A15*$B$2*F15/2+A15*$B$2*G15/3+A15*$B$2*H15/4+A15*$B$2*I15/5+A15*$B$2*J15/6+A15*$B$2*K15/7+A15*$B$2*L15/8+A15*$B$2*M15/9+A15*$B$2*N15/10+A15*$B$2*O15/11+A15*$B$2*P15/12+A15*$B$2*Q15/13+A15*$B$2*R15/14+A15*$B$2*S15/15+A15*$B$2*T15/16+A15*$B$2*U15/17+A15*$B$2*V15/18+A15*$B$2*W15/19+A15*$B$2*X15/20)-2</f>
        <v>-1.6285548208078668</v>
      </c>
      <c r="D15" s="4">
        <f t="shared" si="3"/>
        <v>0.94803069642516602</v>
      </c>
      <c r="E15" s="4">
        <f>_xlfn.BINOM.DIST(E$4,$B15,$B$2,FALSE)/(1-$D15)</f>
        <v>0.97355314068878185</v>
      </c>
      <c r="F15" s="4">
        <f>_xlfn.BINOM.DIST(F$4,$B15,$B$2,FALSE)/(1-$D15)</f>
        <v>2.5978483662265617E-2</v>
      </c>
      <c r="G15" s="4">
        <f>_xlfn.BINOM.DIST(G$4,$B15,$B$2,FALSE)/(1-$D15)</f>
        <v>4.621432851870937E-4</v>
      </c>
      <c r="H15" s="4">
        <f>_xlfn.BINOM.DIST(H$4,$B15,$B$2,FALSE)/(1-$D15)</f>
        <v>6.16596040951644E-6</v>
      </c>
      <c r="I15" s="4">
        <f>_xlfn.BINOM.DIST(I$4,$B15,$B$2,FALSE)/(1-$D15)</f>
        <v>6.5813467904568727E-8</v>
      </c>
      <c r="J15" s="4">
        <f>_xlfn.BINOM.DIST(J$4,$B15,$B$2,FALSE)/(1-$D15)</f>
        <v>5.8539302776805943E-10</v>
      </c>
      <c r="K15" s="4">
        <f>_xlfn.BINOM.DIST(K$4,$B15,$B$2,FALSE)/(1-$D15)</f>
        <v>4.4630679389820265E-12</v>
      </c>
      <c r="L15" s="4">
        <f>_xlfn.BINOM.DIST(L$4,$B15,$B$2,FALSE)/(1-$D15)</f>
        <v>2.9773334418190755E-14</v>
      </c>
      <c r="M15" s="4">
        <f>_xlfn.BINOM.DIST(M$4,$B15,$B$2,FALSE)/(1-$D15)</f>
        <v>1.7655048005387229E-16</v>
      </c>
      <c r="N15" s="4">
        <f>_xlfn.BINOM.DIST(N$4,$B15,$B$2,FALSE)/(1-$D15)</f>
        <v>9.4222106981937822E-19</v>
      </c>
      <c r="O15" s="4">
        <f>_xlfn.BINOM.DIST(O$4,$B15,$B$2,FALSE)/(1-$D15)</f>
        <v>4.5713450917365254E-21</v>
      </c>
      <c r="P15" s="4">
        <f>_xlfn.BINOM.DIST(P$4,$B15,$B$2,FALSE)/(1-$D15)</f>
        <v>2.033043235531617E-23</v>
      </c>
      <c r="Q15" s="4">
        <f>_xlfn.BINOM.DIST(Q$4,$B15,$B$2,FALSE)/(1-$D15)</f>
        <v>8.3461673322625778E-26</v>
      </c>
      <c r="R15" s="4">
        <f>_xlfn.BINOM.DIST(R$4,$B15,$B$2,FALSE)/(1-$D15)</f>
        <v>3.1815800109031321E-28</v>
      </c>
      <c r="S15" s="4">
        <f>_xlfn.BINOM.DIST(S$4,$B15,$B$2,FALSE)/(1-$D15)</f>
        <v>1.1319711542767848E-30</v>
      </c>
      <c r="T15" s="4">
        <f>_xlfn.BINOM.DIST(T$4,$B15,$B$2,FALSE)/(1-$D15)</f>
        <v>3.7757142507276132E-33</v>
      </c>
      <c r="U15" s="4">
        <f>_xlfn.BINOM.DIST(U$4,$B15,$B$2,FALSE)/(1-$D15)</f>
        <v>1.1853153582459199E-35</v>
      </c>
      <c r="V15" s="4">
        <f>_xlfn.BINOM.DIST(V$4,$B15,$B$2,FALSE)/(1-$D15)</f>
        <v>3.5143506568429429E-38</v>
      </c>
      <c r="W15" s="4">
        <f>_xlfn.BINOM.DIST(W$4,$B15,$B$2,FALSE)/(1-$D15)</f>
        <v>9.8713181621384776E-41</v>
      </c>
      <c r="X15" s="4">
        <f>_xlfn.BINOM.DIST(X$4,$B15,$B$2,FALSE)/(1-$D15)</f>
        <v>2.6340789308777544E-43</v>
      </c>
    </row>
    <row r="16" spans="1:24">
      <c r="A16" s="14">
        <f t="shared" si="4"/>
        <v>120</v>
      </c>
      <c r="B16" s="15">
        <f t="shared" si="2"/>
        <v>16373627.199999999</v>
      </c>
      <c r="C16" s="13">
        <f>1000000*(A16*$B$2*E16+A16*$B$2*F16/2+A16*$B$2*G16/3+A16*$B$2*H16/4+A16*$B$2*I16/5+A16*$B$2*J16/6+A16*$B$2*K16/7+A16*$B$2*L16/8+A16*$B$2*M16/9+A16*$B$2*N16/10+A16*$B$2*O16/11+A16*$B$2*P16/12+A16*$B$2*Q16/13+A16*$B$2*R16/14+A16*$B$2*S16/15+A16*$B$2*T16/16+A16*$B$2*U16/17+A16*$B$2*V16/18+A16*$B$2*W16/19+A16*$B$2*X16/20)-2</f>
        <v>-1.5950592002575512</v>
      </c>
      <c r="D16" s="4">
        <f t="shared" si="3"/>
        <v>0.94550563795234999</v>
      </c>
      <c r="E16" s="4">
        <f>_xlfn.BINOM.DIST(E$4,$B16,$B$2,FALSE)/(1-$D16)</f>
        <v>0.9722439380854081</v>
      </c>
      <c r="F16" s="4">
        <f>_xlfn.BINOM.DIST(F$4,$B16,$B$2,FALSE)/(1-$D16)</f>
        <v>2.7240050963520453E-2</v>
      </c>
      <c r="G16" s="4">
        <f>_xlfn.BINOM.DIST(G$4,$B16,$B$2,FALSE)/(1-$D16)</f>
        <v>5.0880257660328263E-4</v>
      </c>
      <c r="H16" s="4">
        <f>_xlfn.BINOM.DIST(H$4,$B16,$B$2,FALSE)/(1-$D16)</f>
        <v>7.1277412391967748E-6</v>
      </c>
      <c r="I16" s="4">
        <f>_xlfn.BINOM.DIST(I$4,$B16,$B$2,FALSE)/(1-$D16)</f>
        <v>7.9881186780580022E-8</v>
      </c>
      <c r="J16" s="4">
        <f>_xlfn.BINOM.DIST(J$4,$B16,$B$2,FALSE)/(1-$D16)</f>
        <v>7.460291881191358E-10</v>
      </c>
      <c r="K16" s="4">
        <f>_xlfn.BINOM.DIST(K$4,$B16,$B$2,FALSE)/(1-$D16)</f>
        <v>5.9720070837910155E-12</v>
      </c>
      <c r="L16" s="4">
        <f>_xlfn.BINOM.DIST(L$4,$B16,$B$2,FALSE)/(1-$D16)</f>
        <v>4.1830478785292969E-14</v>
      </c>
      <c r="M16" s="4">
        <f>_xlfn.BINOM.DIST(M$4,$B16,$B$2,FALSE)/(1-$D16)</f>
        <v>2.6044307107251457E-16</v>
      </c>
      <c r="N16" s="4">
        <f>_xlfn.BINOM.DIST(N$4,$B16,$B$2,FALSE)/(1-$D16)</f>
        <v>1.459403095232298E-18</v>
      </c>
      <c r="O16" s="4">
        <f>_xlfn.BINOM.DIST(O$4,$B16,$B$2,FALSE)/(1-$D16)</f>
        <v>7.4343842923460243E-21</v>
      </c>
      <c r="P16" s="4">
        <f>_xlfn.BINOM.DIST(P$4,$B16,$B$2,FALSE)/(1-$D16)</f>
        <v>3.4715718862740073E-23</v>
      </c>
      <c r="Q16" s="4">
        <f>_xlfn.BINOM.DIST(Q$4,$B16,$B$2,FALSE)/(1-$D16)</f>
        <v>1.496391339517072E-25</v>
      </c>
      <c r="R16" s="4">
        <f>_xlfn.BINOM.DIST(R$4,$B16,$B$2,FALSE)/(1-$D16)</f>
        <v>5.9893473348958486E-28</v>
      </c>
      <c r="S16" s="4">
        <f>_xlfn.BINOM.DIST(S$4,$B16,$B$2,FALSE)/(1-$D16)</f>
        <v>2.2374356985269514E-30</v>
      </c>
      <c r="T16" s="4">
        <f>_xlfn.BINOM.DIST(T$4,$B16,$B$2,FALSE)/(1-$D16)</f>
        <v>7.8359720173502645E-33</v>
      </c>
      <c r="U16" s="4">
        <f>_xlfn.BINOM.DIST(U$4,$B16,$B$2,FALSE)/(1-$D16)</f>
        <v>2.5828918660363138E-35</v>
      </c>
      <c r="V16" s="4">
        <f>_xlfn.BINOM.DIST(V$4,$B16,$B$2,FALSE)/(1-$D16)</f>
        <v>8.0407389493929668E-38</v>
      </c>
      <c r="W16" s="4">
        <f>_xlfn.BINOM.DIST(W$4,$B16,$B$2,FALSE)/(1-$D16)</f>
        <v>2.3713987035199409E-40</v>
      </c>
      <c r="X16" s="4">
        <f>_xlfn.BINOM.DIST(X$4,$B16,$B$2,FALSE)/(1-$D16)</f>
        <v>6.6441093633912189E-43</v>
      </c>
    </row>
    <row r="17" spans="1:24">
      <c r="A17" s="14">
        <f t="shared" si="4"/>
        <v>130</v>
      </c>
      <c r="B17" s="15">
        <f t="shared" si="2"/>
        <v>17234004.699999999</v>
      </c>
      <c r="C17" s="13">
        <f>1000000*(A17*$B$2*E17+A17*$B$2*F17/2+A17*$B$2*G17/3+A17*$B$2*H17/4+A17*$B$2*I17/5+A17*$B$2*J17/6+A17*$B$2*K17/7+A17*$B$2*L17/8+A17*$B$2*M17/9+A17*$B$2*N17/10+A17*$B$2*O17/11+A17*$B$2*P17/12+A17*$B$2*Q17/13+A17*$B$2*R17/14+A17*$B$2*S17/15+A17*$B$2*T17/16+A17*$B$2*U17/17+A17*$B$2*V17/18+A17*$B$2*W17/19+A17*$B$2*X17/20)-2</f>
        <v>-1.5616394934797788</v>
      </c>
      <c r="D17" s="4">
        <f t="shared" si="3"/>
        <v>0.94272572312735059</v>
      </c>
      <c r="E17" s="4">
        <f>_xlfn.BINOM.DIST(E$4,$B17,$B$2,FALSE)/(1-$D17)</f>
        <v>0.97079992336691967</v>
      </c>
      <c r="F17" s="4">
        <f>_xlfn.BINOM.DIST(F$4,$B17,$B$2,FALSE)/(1-$D17)</f>
        <v>2.8628836821005504E-2</v>
      </c>
      <c r="G17" s="4">
        <f>_xlfn.BINOM.DIST(G$4,$B17,$B$2,FALSE)/(1-$D17)</f>
        <v>5.6284185885487731E-4</v>
      </c>
      <c r="H17" s="4">
        <f>_xlfn.BINOM.DIST(H$4,$B17,$B$2,FALSE)/(1-$D17)</f>
        <v>8.2990869052276343E-6</v>
      </c>
      <c r="I17" s="4">
        <f>_xlfn.BINOM.DIST(I$4,$B17,$B$2,FALSE)/(1-$D17)</f>
        <v>9.7895831136934974E-8</v>
      </c>
      <c r="J17" s="4">
        <f>_xlfn.BINOM.DIST(J$4,$B17,$B$2,FALSE)/(1-$D17)</f>
        <v>9.6231401793009702E-10</v>
      </c>
      <c r="K17" s="4">
        <f>_xlfn.BINOM.DIST(K$4,$B17,$B$2,FALSE)/(1-$D17)</f>
        <v>8.1081656282669483E-12</v>
      </c>
      <c r="L17" s="4">
        <f>_xlfn.BINOM.DIST(L$4,$B17,$B$2,FALSE)/(1-$D17)</f>
        <v>5.9777319787321764E-14</v>
      </c>
      <c r="M17" s="4">
        <f>_xlfn.BINOM.DIST(M$4,$B17,$B$2,FALSE)/(1-$D17)</f>
        <v>3.9173981911178873E-16</v>
      </c>
      <c r="N17" s="4">
        <f>_xlfn.BINOM.DIST(N$4,$B17,$B$2,FALSE)/(1-$D17)</f>
        <v>2.3104761097904972E-18</v>
      </c>
      <c r="O17" s="4">
        <f>_xlfn.BINOM.DIST(O$4,$B17,$B$2,FALSE)/(1-$D17)</f>
        <v>1.2388323445398524E-20</v>
      </c>
      <c r="P17" s="4">
        <f>_xlfn.BINOM.DIST(P$4,$B17,$B$2,FALSE)/(1-$D17)</f>
        <v>6.0888461854110352E-23</v>
      </c>
      <c r="Q17" s="4">
        <f>_xlfn.BINOM.DIST(Q$4,$B17,$B$2,FALSE)/(1-$D17)</f>
        <v>2.7624558075648983E-25</v>
      </c>
      <c r="R17" s="4">
        <f>_xlfn.BINOM.DIST(R$4,$B17,$B$2,FALSE)/(1-$D17)</f>
        <v>1.1637802065388618E-27</v>
      </c>
      <c r="S17" s="4">
        <f>_xlfn.BINOM.DIST(S$4,$B17,$B$2,FALSE)/(1-$D17)</f>
        <v>4.5759718618693807E-30</v>
      </c>
      <c r="T17" s="4">
        <f>_xlfn.BINOM.DIST(T$4,$B17,$B$2,FALSE)/(1-$D17)</f>
        <v>1.6868131393031187E-32</v>
      </c>
      <c r="U17" s="4">
        <f>_xlfn.BINOM.DIST(U$4,$B17,$B$2,FALSE)/(1-$D17)</f>
        <v>5.8522334391387701E-35</v>
      </c>
      <c r="V17" s="4">
        <f>_xlfn.BINOM.DIST(V$4,$B17,$B$2,FALSE)/(1-$D17)</f>
        <v>1.9175764987284667E-37</v>
      </c>
      <c r="W17" s="4">
        <f>_xlfn.BINOM.DIST(W$4,$B17,$B$2,FALSE)/(1-$D17)</f>
        <v>5.9525442776276266E-40</v>
      </c>
      <c r="X17" s="4">
        <f>_xlfn.BINOM.DIST(X$4,$B17,$B$2,FALSE)/(1-$D17)</f>
        <v>1.7554002292684712E-42</v>
      </c>
    </row>
    <row r="18" spans="1:24">
      <c r="A18" s="14">
        <f t="shared" si="4"/>
        <v>140</v>
      </c>
      <c r="B18" s="15">
        <f t="shared" si="2"/>
        <v>18183744.800000001</v>
      </c>
      <c r="C18" s="13">
        <f>1000000*(A18*$B$2*E18+A18*$B$2*F18/2+A18*$B$2*G18/3+A18*$B$2*H18/4+A18*$B$2*I18/5+A18*$B$2*J18/6+A18*$B$2*K18/7+A18*$B$2*L18/8+A18*$B$2*M18/9+A18*$B$2*N18/10+A18*$B$2*O18/11+A18*$B$2*P18/12+A18*$B$2*Q18/13+A18*$B$2*R18/14+A18*$B$2*S18/15+A18*$B$2*T18/16+A18*$B$2*U18/17+A18*$B$2*V18/18+A18*$B$2*W18/19+A18*$B$2*X18/20)-2</f>
        <v>-1.5283060951848388</v>
      </c>
      <c r="D18" s="4">
        <f t="shared" si="3"/>
        <v>0.93966656246315139</v>
      </c>
      <c r="E18" s="4">
        <f>_xlfn.BINOM.DIST(E$4,$B18,$B$2,FALSE)/(1-$D18)</f>
        <v>0.96920760346837787</v>
      </c>
      <c r="F18" s="4">
        <f>_xlfn.BINOM.DIST(F$4,$B18,$B$2,FALSE)/(1-$D18)</f>
        <v>3.0156983804483568E-2</v>
      </c>
      <c r="G18" s="4">
        <f>_xlfn.BINOM.DIST(G$4,$B18,$B$2,FALSE)/(1-$D18)</f>
        <v>6.2555818376116006E-4</v>
      </c>
      <c r="H18" s="4">
        <f>_xlfn.BINOM.DIST(H$4,$B18,$B$2,FALSE)/(1-$D18)</f>
        <v>9.732149167017125E-6</v>
      </c>
      <c r="I18" s="4">
        <f>_xlfn.BINOM.DIST(I$4,$B18,$B$2,FALSE)/(1-$D18)</f>
        <v>1.2112666691477632E-7</v>
      </c>
      <c r="J18" s="4">
        <f>_xlfn.BINOM.DIST(J$4,$B18,$B$2,FALSE)/(1-$D18)</f>
        <v>1.2562888541917788E-9</v>
      </c>
      <c r="K18" s="4">
        <f>_xlfn.BINOM.DIST(K$4,$B18,$B$2,FALSE)/(1-$D18)</f>
        <v>1.1168437885759932E-11</v>
      </c>
      <c r="L18" s="4">
        <f>_xlfn.BINOM.DIST(L$4,$B18,$B$2,FALSE)/(1-$D18)</f>
        <v>8.6876714571421699E-14</v>
      </c>
      <c r="M18" s="4">
        <f>_xlfn.BINOM.DIST(M$4,$B18,$B$2,FALSE)/(1-$D18)</f>
        <v>6.0070576242362399E-16</v>
      </c>
      <c r="N18" s="4">
        <f>_xlfn.BINOM.DIST(N$4,$B18,$B$2,FALSE)/(1-$D18)</f>
        <v>3.7382013747884063E-18</v>
      </c>
      <c r="O18" s="4">
        <f>_xlfn.BINOM.DIST(O$4,$B18,$B$2,FALSE)/(1-$D18)</f>
        <v>2.1148076788258919E-20</v>
      </c>
      <c r="P18" s="4">
        <f>_xlfn.BINOM.DIST(P$4,$B18,$B$2,FALSE)/(1-$D18)</f>
        <v>1.0967066570415077E-22</v>
      </c>
      <c r="Q18" s="4">
        <f>_xlfn.BINOM.DIST(Q$4,$B18,$B$2,FALSE)/(1-$D18)</f>
        <v>5.2498627616475065E-25</v>
      </c>
      <c r="R18" s="4">
        <f>_xlfn.BINOM.DIST(R$4,$B18,$B$2,FALSE)/(1-$D18)</f>
        <v>2.3335693616701457E-27</v>
      </c>
      <c r="S18" s="4">
        <f>_xlfn.BINOM.DIST(S$4,$B18,$B$2,FALSE)/(1-$D18)</f>
        <v>9.6812231466922231E-30</v>
      </c>
      <c r="T18" s="4">
        <f>_xlfn.BINOM.DIST(T$4,$B18,$B$2,FALSE)/(1-$D18)</f>
        <v>3.7653989688960969E-32</v>
      </c>
      <c r="U18" s="4">
        <f>_xlfn.BINOM.DIST(U$4,$B18,$B$2,FALSE)/(1-$D18)</f>
        <v>1.3783604576707576E-34</v>
      </c>
      <c r="V18" s="4">
        <f>_xlfn.BINOM.DIST(V$4,$B18,$B$2,FALSE)/(1-$D18)</f>
        <v>4.7653083101319801E-37</v>
      </c>
      <c r="W18" s="4">
        <f>_xlfn.BINOM.DIST(W$4,$B18,$B$2,FALSE)/(1-$D18)</f>
        <v>1.560767032949946E-39</v>
      </c>
      <c r="X18" s="4">
        <f>_xlfn.BINOM.DIST(X$4,$B18,$B$2,FALSE)/(1-$D18)</f>
        <v>4.8563361837437373E-42</v>
      </c>
    </row>
    <row r="19" spans="1:24">
      <c r="A19" s="14">
        <f t="shared" si="4"/>
        <v>150</v>
      </c>
      <c r="B19" s="15">
        <f t="shared" si="2"/>
        <v>19231142.5</v>
      </c>
      <c r="C19" s="13">
        <f>1000000*(A19*$B$2*E19+A19*$B$2*F19/2+A19*$B$2*G19/3+A19*$B$2*H19/4+A19*$B$2*I19/5+A19*$B$2*J19/6+A19*$B$2*K19/7+A19*$B$2*L19/8+A19*$B$2*M19/9+A19*$B$2*N19/10+A19*$B$2*O19/11+A19*$B$2*P19/12+A19*$B$2*Q19/13+A19*$B$2*R19/14+A19*$B$2*S19/15+A19*$B$2*T19/16+A19*$B$2*U19/17+A19*$B$2*V19/18+A19*$B$2*W19/19+A19*$B$2*X19/20)-2</f>
        <v>-1.4950703450129028</v>
      </c>
      <c r="D19" s="4">
        <f t="shared" si="3"/>
        <v>0.93630434979411326</v>
      </c>
      <c r="E19" s="4">
        <f>_xlfn.BINOM.DIST(E$4,$B19,$B$2,FALSE)/(1-$D19)</f>
        <v>0.96745359244850437</v>
      </c>
      <c r="F19" s="4">
        <f>_xlfn.BINOM.DIST(F$4,$B19,$B$2,FALSE)/(1-$D19)</f>
        <v>3.1836330111202918E-2</v>
      </c>
      <c r="G19" s="4">
        <f>_xlfn.BINOM.DIST(G$4,$B19,$B$2,FALSE)/(1-$D19)</f>
        <v>6.9843271736382603E-4</v>
      </c>
      <c r="H19" s="4">
        <f>_xlfn.BINOM.DIST(H$4,$B19,$B$2,FALSE)/(1-$D19)</f>
        <v>1.1491782350889322E-5</v>
      </c>
      <c r="I19" s="4">
        <f>_xlfn.BINOM.DIST(I$4,$B19,$B$2,FALSE)/(1-$D19)</f>
        <v>1.5126559962038538E-7</v>
      </c>
      <c r="J19" s="4">
        <f>_xlfn.BINOM.DIST(J$4,$B19,$B$2,FALSE)/(1-$D19)</f>
        <v>1.659249463374167E-9</v>
      </c>
      <c r="K19" s="4">
        <f>_xlfn.BINOM.DIST(K$4,$B19,$B$2,FALSE)/(1-$D19)</f>
        <v>1.5600423429995393E-11</v>
      </c>
      <c r="L19" s="4">
        <f>_xlfn.BINOM.DIST(L$4,$B19,$B$2,FALSE)/(1-$D19)</f>
        <v>1.2834209286977207E-13</v>
      </c>
      <c r="M19" s="4">
        <f>_xlfn.BINOM.DIST(M$4,$B19,$B$2,FALSE)/(1-$D19)</f>
        <v>9.385324710844272E-16</v>
      </c>
      <c r="N19" s="4">
        <f>_xlfn.BINOM.DIST(N$4,$B19,$B$2,FALSE)/(1-$D19)</f>
        <v>6.1769199831700587E-18</v>
      </c>
      <c r="O19" s="4">
        <f>_xlfn.BINOM.DIST(O$4,$B19,$B$2,FALSE)/(1-$D19)</f>
        <v>3.6957445092600641E-20</v>
      </c>
      <c r="P19" s="4">
        <f>_xlfn.BINOM.DIST(P$4,$B19,$B$2,FALSE)/(1-$D19)</f>
        <v>2.0269513345892901E-22</v>
      </c>
      <c r="Q19" s="4">
        <f>_xlfn.BINOM.DIST(Q$4,$B19,$B$2,FALSE)/(1-$D19)</f>
        <v>1.0261777038702168E-24</v>
      </c>
      <c r="R19" s="4">
        <f>_xlfn.BINOM.DIST(R$4,$B19,$B$2,FALSE)/(1-$D19)</f>
        <v>4.8241090990460377E-27</v>
      </c>
      <c r="S19" s="4">
        <f>_xlfn.BINOM.DIST(S$4,$B19,$B$2,FALSE)/(1-$D19)</f>
        <v>2.1166469330635816E-29</v>
      </c>
      <c r="T19" s="4">
        <f>_xlfn.BINOM.DIST(T$4,$B19,$B$2,FALSE)/(1-$D19)</f>
        <v>8.7066477864683922E-32</v>
      </c>
      <c r="U19" s="4">
        <f>_xlfn.BINOM.DIST(U$4,$B19,$B$2,FALSE)/(1-$D19)</f>
        <v>3.3707346798104884E-34</v>
      </c>
      <c r="V19" s="4">
        <f>_xlfn.BINOM.DIST(V$4,$B19,$B$2,FALSE)/(1-$D19)</f>
        <v>1.2324648901868957E-36</v>
      </c>
      <c r="W19" s="4">
        <f>_xlfn.BINOM.DIST(W$4,$B19,$B$2,FALSE)/(1-$D19)</f>
        <v>4.2691697609984976E-39</v>
      </c>
      <c r="X19" s="4">
        <f>_xlfn.BINOM.DIST(X$4,$B19,$B$2,FALSE)/(1-$D19)</f>
        <v>1.4048691498910249E-41</v>
      </c>
    </row>
    <row r="20" spans="1:24">
      <c r="A20" s="14">
        <f t="shared" si="4"/>
        <v>160</v>
      </c>
      <c r="B20" s="15">
        <f t="shared" si="2"/>
        <v>20384492.800000001</v>
      </c>
      <c r="C20" s="13">
        <f>1000000*(A20*$B$2*E20+A20*$B$2*F20/2+A20*$B$2*G20/3+A20*$B$2*H20/4+A20*$B$2*I20/5+A20*$B$2*J20/6+A20*$B$2*K20/7+A20*$B$2*L20/8+A20*$B$2*M20/9+A20*$B$2*N20/10+A20*$B$2*O20/11+A20*$B$2*P20/12+A20*$B$2*Q20/13+A20*$B$2*R20/14+A20*$B$2*S20/15+A20*$B$2*T20/16+A20*$B$2*U20/17+A20*$B$2*V20/18+A20*$B$2*W20/19+A20*$B$2*X20/20)-2</f>
        <v>-1.4619445226524199</v>
      </c>
      <c r="D20" s="4">
        <f t="shared" si="3"/>
        <v>0.93261594022620908</v>
      </c>
      <c r="E20" s="4">
        <f>_xlfn.BINOM.DIST(E$4,$B20,$B$2,FALSE)/(1-$D20)</f>
        <v>0.96552462659583971</v>
      </c>
      <c r="F20" s="4">
        <f>_xlfn.BINOM.DIST(F$4,$B20,$B$2,FALSE)/(1-$D20)</f>
        <v>3.3678367565308648E-2</v>
      </c>
      <c r="G20" s="4">
        <f>_xlfn.BINOM.DIST(G$4,$B20,$B$2,FALSE)/(1-$D20)</f>
        <v>7.831544668249964E-4</v>
      </c>
      <c r="H20" s="4">
        <f>_xlfn.BINOM.DIST(H$4,$B20,$B$2,FALSE)/(1-$D20)</f>
        <v>1.3658564825710404E-5</v>
      </c>
      <c r="I20" s="4">
        <f>_xlfn.BINOM.DIST(I$4,$B20,$B$2,FALSE)/(1-$D20)</f>
        <v>1.9056918332096203E-7</v>
      </c>
      <c r="J20" s="4">
        <f>_xlfn.BINOM.DIST(J$4,$B20,$B$2,FALSE)/(1-$D20)</f>
        <v>2.2157410822107133E-9</v>
      </c>
      <c r="K20" s="4">
        <f>_xlfn.BINOM.DIST(K$4,$B20,$B$2,FALSE)/(1-$D20)</f>
        <v>2.2082006651241123E-11</v>
      </c>
      <c r="L20" s="4">
        <f>_xlfn.BINOM.DIST(L$4,$B20,$B$2,FALSE)/(1-$D20)</f>
        <v>1.925600075848255E-13</v>
      </c>
      <c r="M20" s="4">
        <f>_xlfn.BINOM.DIST(M$4,$B20,$B$2,FALSE)/(1-$D20)</f>
        <v>1.492591996841292E-15</v>
      </c>
      <c r="N20" s="4">
        <f>_xlfn.BINOM.DIST(N$4,$B20,$B$2,FALSE)/(1-$D20)</f>
        <v>1.0412586231782876E-17</v>
      </c>
      <c r="O20" s="4">
        <f>_xlfn.BINOM.DIST(O$4,$B20,$B$2,FALSE)/(1-$D20)</f>
        <v>6.6036402656290876E-20</v>
      </c>
      <c r="P20" s="4">
        <f>_xlfn.BINOM.DIST(P$4,$B20,$B$2,FALSE)/(1-$D20)</f>
        <v>3.8390133354509562E-22</v>
      </c>
      <c r="Q20" s="4">
        <f>_xlfn.BINOM.DIST(Q$4,$B20,$B$2,FALSE)/(1-$D20)</f>
        <v>2.0601256380191813E-24</v>
      </c>
      <c r="R20" s="4">
        <f>_xlfn.BINOM.DIST(R$4,$B20,$B$2,FALSE)/(1-$D20)</f>
        <v>1.0265570464118475E-26</v>
      </c>
      <c r="S20" s="4">
        <f>_xlfn.BINOM.DIST(S$4,$B20,$B$2,FALSE)/(1-$D20)</f>
        <v>4.7742947250391419E-29</v>
      </c>
      <c r="T20" s="4">
        <f>_xlfn.BINOM.DIST(T$4,$B20,$B$2,FALSE)/(1-$D20)</f>
        <v>2.0816447576217729E-31</v>
      </c>
      <c r="U20" s="4">
        <f>_xlfn.BINOM.DIST(U$4,$B20,$B$2,FALSE)/(1-$D20)</f>
        <v>8.5423045142786412E-34</v>
      </c>
      <c r="V20" s="4">
        <f>_xlfn.BINOM.DIST(V$4,$B20,$B$2,FALSE)/(1-$D20)</f>
        <v>3.3107003585928863E-36</v>
      </c>
      <c r="W20" s="4">
        <f>_xlfn.BINOM.DIST(W$4,$B20,$B$2,FALSE)/(1-$D20)</f>
        <v>1.2155801107336923E-38</v>
      </c>
      <c r="X20" s="4">
        <f>_xlfn.BINOM.DIST(X$4,$B20,$B$2,FALSE)/(1-$D20)</f>
        <v>4.2400490362212146E-41</v>
      </c>
    </row>
    <row r="21" spans="1:24">
      <c r="A21" s="14">
        <f t="shared" si="4"/>
        <v>170</v>
      </c>
      <c r="B21" s="15">
        <f t="shared" si="2"/>
        <v>21652090.699999999</v>
      </c>
      <c r="C21" s="13">
        <f>1000000*(A21*$B$2*E21+A21*$B$2*F21/2+A21*$B$2*G21/3+A21*$B$2*H21/4+A21*$B$2*I21/5+A21*$B$2*J21/6+A21*$B$2*K21/7+A21*$B$2*L21/8+A21*$B$2*M21/9+A21*$B$2*N21/10+A21*$B$2*O21/11+A21*$B$2*P21/12+A21*$B$2*Q21/13+A21*$B$2*R21/14+A21*$B$2*S21/15+A21*$B$2*T21/16+A21*$B$2*U21/17+A21*$B$2*V21/18+A21*$B$2*W21/19+A21*$B$2*X21/20)-2</f>
        <v>-1.4289418436989751</v>
      </c>
      <c r="D21" s="4">
        <f t="shared" si="3"/>
        <v>0.92857892381903107</v>
      </c>
      <c r="E21" s="4">
        <f>_xlfn.BINOM.DIST(E$4,$B21,$B$2,FALSE)/(1-$D21)</f>
        <v>0.96340757585974379</v>
      </c>
      <c r="F21" s="4">
        <f>_xlfn.BINOM.DIST(F$4,$B21,$B$2,FALSE)/(1-$D21)</f>
        <v>3.5694201111388817E-2</v>
      </c>
      <c r="G21" s="4">
        <f>_xlfn.BINOM.DIST(G$4,$B21,$B$2,FALSE)/(1-$D21)</f>
        <v>8.8164550225117372E-4</v>
      </c>
      <c r="H21" s="4">
        <f>_xlfn.BINOM.DIST(H$4,$B21,$B$2,FALSE)/(1-$D21)</f>
        <v>1.6332458737090874E-5</v>
      </c>
      <c r="I21" s="4">
        <f>_xlfn.BINOM.DIST(I$4,$B21,$B$2,FALSE)/(1-$D21)</f>
        <v>2.4204666877820872E-7</v>
      </c>
      <c r="J21" s="4">
        <f>_xlfn.BINOM.DIST(J$4,$B21,$B$2,FALSE)/(1-$D21)</f>
        <v>2.9892716554958778E-9</v>
      </c>
      <c r="K21" s="4">
        <f>_xlfn.BINOM.DIST(K$4,$B21,$B$2,FALSE)/(1-$D21)</f>
        <v>3.1643524411787904E-11</v>
      </c>
      <c r="L21" s="4">
        <f>_xlfn.BINOM.DIST(L$4,$B21,$B$2,FALSE)/(1-$D21)</f>
        <v>2.9309765657256282E-13</v>
      </c>
      <c r="M21" s="4">
        <f>_xlfn.BINOM.DIST(M$4,$B21,$B$2,FALSE)/(1-$D21)</f>
        <v>2.4131665740678105E-15</v>
      </c>
      <c r="N21" s="4">
        <f>_xlfn.BINOM.DIST(N$4,$B21,$B$2,FALSE)/(1-$D21)</f>
        <v>1.7881532872044628E-17</v>
      </c>
      <c r="O21" s="4">
        <f>_xlfn.BINOM.DIST(O$4,$B21,$B$2,FALSE)/(1-$D21)</f>
        <v>1.2045629043540496E-19</v>
      </c>
      <c r="P21" s="4">
        <f>_xlfn.BINOM.DIST(P$4,$B21,$B$2,FALSE)/(1-$D21)</f>
        <v>7.4381621685116402E-22</v>
      </c>
      <c r="Q21" s="4">
        <f>_xlfn.BINOM.DIST(Q$4,$B21,$B$2,FALSE)/(1-$D21)</f>
        <v>4.2397443937053355E-24</v>
      </c>
      <c r="R21" s="4">
        <f>_xlfn.BINOM.DIST(R$4,$B21,$B$2,FALSE)/(1-$D21)</f>
        <v>2.2440317794797438E-26</v>
      </c>
      <c r="S21" s="4">
        <f>_xlfn.BINOM.DIST(S$4,$B21,$B$2,FALSE)/(1-$D21)</f>
        <v>1.1085494938651645E-28</v>
      </c>
      <c r="T21" s="4">
        <f>_xlfn.BINOM.DIST(T$4,$B21,$B$2,FALSE)/(1-$D21)</f>
        <v>5.1339593935491818E-31</v>
      </c>
      <c r="U21" s="4">
        <f>_xlfn.BINOM.DIST(U$4,$B21,$B$2,FALSE)/(1-$D21)</f>
        <v>2.2377976420883384E-33</v>
      </c>
      <c r="V21" s="4">
        <f>_xlfn.BINOM.DIST(V$4,$B21,$B$2,FALSE)/(1-$D21)</f>
        <v>9.2122473579320828E-36</v>
      </c>
      <c r="W21" s="4">
        <f>_xlfn.BINOM.DIST(W$4,$B21,$B$2,FALSE)/(1-$D21)</f>
        <v>3.5927686588986495E-38</v>
      </c>
      <c r="X21" s="4">
        <f>_xlfn.BINOM.DIST(X$4,$B21,$B$2,FALSE)/(1-$D21)</f>
        <v>1.3311178327881509E-40</v>
      </c>
    </row>
    <row r="22" spans="1:24">
      <c r="A22" s="14">
        <f t="shared" si="4"/>
        <v>180</v>
      </c>
      <c r="B22" s="15">
        <f t="shared" si="2"/>
        <v>23042231.199999999</v>
      </c>
      <c r="C22" s="13">
        <f>1000000*(A22*$B$2*E22+A22*$B$2*F22/2+A22*$B$2*G22/3+A22*$B$2*H22/4+A22*$B$2*I22/5+A22*$B$2*J22/6+A22*$B$2*K22/7+A22*$B$2*L22/8+A22*$B$2*M22/9+A22*$B$2*N22/10+A22*$B$2*O22/11+A22*$B$2*P22/12+A22*$B$2*Q22/13+A22*$B$2*R22/14+A22*$B$2*S22/15+A22*$B$2*T22/16+A22*$B$2*U22/17+A22*$B$2*V22/18+A22*$B$2*W22/19+A22*$B$2*X22/20)-2</f>
        <v>-1.3960764520825513</v>
      </c>
      <c r="D22" s="4">
        <f t="shared" si="3"/>
        <v>0.92417172328826847</v>
      </c>
      <c r="E22" s="4">
        <f>_xlfn.BINOM.DIST(E$4,$B22,$B$2,FALSE)/(1-$D22)</f>
        <v>0.96108946665561601</v>
      </c>
      <c r="F22" s="4">
        <f>_xlfn.BINOM.DIST(F$4,$B22,$B$2,FALSE)/(1-$D22)</f>
        <v>3.7894495570456731E-2</v>
      </c>
      <c r="G22" s="4">
        <f>_xlfn.BINOM.DIST(G$4,$B22,$B$2,FALSE)/(1-$D22)</f>
        <v>9.9608675504217633E-4</v>
      </c>
      <c r="H22" s="4">
        <f>_xlfn.BINOM.DIST(H$4,$B22,$B$2,FALSE)/(1-$D22)</f>
        <v>1.963719464215013E-5</v>
      </c>
      <c r="I22" s="4">
        <f>_xlfn.BINOM.DIST(I$4,$B22,$B$2,FALSE)/(1-$D22)</f>
        <v>3.0970747857160372E-7</v>
      </c>
      <c r="J22" s="4">
        <f>_xlfn.BINOM.DIST(J$4,$B22,$B$2,FALSE)/(1-$D22)</f>
        <v>4.070452351111292E-9</v>
      </c>
      <c r="K22" s="4">
        <f>_xlfn.BINOM.DIST(K$4,$B22,$B$2,FALSE)/(1-$D22)</f>
        <v>4.5855016020822187E-11</v>
      </c>
      <c r="L22" s="4">
        <f>_xlfn.BINOM.DIST(L$4,$B22,$B$2,FALSE)/(1-$D22)</f>
        <v>4.5200064856110672E-13</v>
      </c>
      <c r="M22" s="4">
        <f>_xlfn.BINOM.DIST(M$4,$B22,$B$2,FALSE)/(1-$D22)</f>
        <v>3.9603970206222306E-15</v>
      </c>
      <c r="N22" s="4">
        <f>_xlfn.BINOM.DIST(N$4,$B22,$B$2,FALSE)/(1-$D22)</f>
        <v>3.123063990542794E-17</v>
      </c>
      <c r="O22" s="4">
        <f>_xlfn.BINOM.DIST(O$4,$B22,$B$2,FALSE)/(1-$D22)</f>
        <v>2.2388775245943443E-19</v>
      </c>
      <c r="P22" s="4">
        <f>_xlfn.BINOM.DIST(P$4,$B22,$B$2,FALSE)/(1-$D22)</f>
        <v>1.4712660399507862E-21</v>
      </c>
      <c r="Q22" s="4">
        <f>_xlfn.BINOM.DIST(Q$4,$B22,$B$2,FALSE)/(1-$D22)</f>
        <v>8.9246246461612072E-24</v>
      </c>
      <c r="R22" s="4">
        <f>_xlfn.BINOM.DIST(R$4,$B22,$B$2,FALSE)/(1-$D22)</f>
        <v>5.0269435250251484E-26</v>
      </c>
      <c r="S22" s="4">
        <f>_xlfn.BINOM.DIST(S$4,$B22,$B$2,FALSE)/(1-$D22)</f>
        <v>2.6427422666760967E-28</v>
      </c>
      <c r="T22" s="4">
        <f>_xlfn.BINOM.DIST(T$4,$B22,$B$2,FALSE)/(1-$D22)</f>
        <v>1.30249742280184E-30</v>
      </c>
      <c r="U22" s="4">
        <f>_xlfn.BINOM.DIST(U$4,$B22,$B$2,FALSE)/(1-$D22)</f>
        <v>6.0418505310474627E-33</v>
      </c>
      <c r="V22" s="4">
        <f>_xlfn.BINOM.DIST(V$4,$B22,$B$2,FALSE)/(1-$D22)</f>
        <v>2.646911854258916E-35</v>
      </c>
      <c r="W22" s="4">
        <f>_xlfn.BINOM.DIST(W$4,$B22,$B$2,FALSE)/(1-$D22)</f>
        <v>1.0985703315724386E-37</v>
      </c>
      <c r="X22" s="4">
        <f>_xlfn.BINOM.DIST(X$4,$B22,$B$2,FALSE)/(1-$D22)</f>
        <v>4.3315151697957066E-40</v>
      </c>
    </row>
    <row r="23" spans="1:24">
      <c r="A23" s="14">
        <f t="shared" si="4"/>
        <v>190</v>
      </c>
      <c r="B23" s="15">
        <f t="shared" si="2"/>
        <v>24563209.300000001</v>
      </c>
      <c r="C23" s="13">
        <f>1000000*(A23*$B$2*E23+A23*$B$2*F23/2+A23*$B$2*G23/3+A23*$B$2*H23/4+A23*$B$2*I23/5+A23*$B$2*J23/6+A23*$B$2*K23/7+A23*$B$2*L23/8+A23*$B$2*M23/9+A23*$B$2*N23/10+A23*$B$2*O23/11+A23*$B$2*P23/12+A23*$B$2*Q23/13+A23*$B$2*R23/14+A23*$B$2*S23/15+A23*$B$2*T23/16+A23*$B$2*U23/17+A23*$B$2*V23/18+A23*$B$2*W23/19+A23*$B$2*X23/20)-2</f>
        <v>-1.363363412734607</v>
      </c>
      <c r="D23" s="4">
        <f t="shared" si="3"/>
        <v>0.91937368625180149</v>
      </c>
      <c r="E23" s="4">
        <f>_xlfn.BINOM.DIST(E$4,$B23,$B$2,FALSE)/(1-$D23)</f>
        <v>0.9585575009629258</v>
      </c>
      <c r="F23" s="4">
        <f>_xlfn.BINOM.DIST(F$4,$B23,$B$2,FALSE)/(1-$D23)</f>
        <v>4.0289424267953546E-2</v>
      </c>
      <c r="G23" s="4">
        <f>_xlfn.BINOM.DIST(G$4,$B23,$B$2,FALSE)/(1-$D23)</f>
        <v>1.1289447182378524E-3</v>
      </c>
      <c r="H23" s="4">
        <f>_xlfn.BINOM.DIST(H$4,$B23,$B$2,FALSE)/(1-$D23)</f>
        <v>2.3725508891740905E-5</v>
      </c>
      <c r="I23" s="4">
        <f>_xlfn.BINOM.DIST(I$4,$B23,$B$2,FALSE)/(1-$D23)</f>
        <v>3.9888560717787093E-7</v>
      </c>
      <c r="J23" s="4">
        <f>_xlfn.BINOM.DIST(J$4,$B23,$B$2,FALSE)/(1-$D23)</f>
        <v>5.5885601815788979E-9</v>
      </c>
      <c r="K23" s="4">
        <f>_xlfn.BINOM.DIST(K$4,$B23,$B$2,FALSE)/(1-$D23)</f>
        <v>6.7112696836858219E-11</v>
      </c>
      <c r="L23" s="4">
        <f>_xlfn.BINOM.DIST(L$4,$B23,$B$2,FALSE)/(1-$D23)</f>
        <v>7.0520841301305834E-13</v>
      </c>
      <c r="M23" s="4">
        <f>_xlfn.BINOM.DIST(M$4,$B23,$B$2,FALSE)/(1-$D23)</f>
        <v>6.586849469986771E-15</v>
      </c>
      <c r="N23" s="4">
        <f>_xlfn.BINOM.DIST(N$4,$B23,$B$2,FALSE)/(1-$D23)</f>
        <v>5.537075995691914E-17</v>
      </c>
      <c r="O23" s="4">
        <f>_xlfn.BINOM.DIST(O$4,$B23,$B$2,FALSE)/(1-$D23)</f>
        <v>4.2314627975567517E-19</v>
      </c>
      <c r="P23" s="4">
        <f>_xlfn.BINOM.DIST(P$4,$B23,$B$2,FALSE)/(1-$D23)</f>
        <v>2.964230633836935E-21</v>
      </c>
      <c r="Q23" s="4">
        <f>_xlfn.BINOM.DIST(Q$4,$B23,$B$2,FALSE)/(1-$D23)</f>
        <v>1.9167758610424526E-23</v>
      </c>
      <c r="R23" s="4">
        <f>_xlfn.BINOM.DIST(R$4,$B23,$B$2,FALSE)/(1-$D23)</f>
        <v>1.1509222091824334E-25</v>
      </c>
      <c r="S23" s="4">
        <f>_xlfn.BINOM.DIST(S$4,$B23,$B$2,FALSE)/(1-$D23)</f>
        <v>6.4499651608322806E-28</v>
      </c>
      <c r="T23" s="4">
        <f>_xlfn.BINOM.DIST(T$4,$B23,$B$2,FALSE)/(1-$D23)</f>
        <v>3.3887538632900657E-30</v>
      </c>
      <c r="U23" s="4">
        <f>_xlfn.BINOM.DIST(U$4,$B23,$B$2,FALSE)/(1-$D23)</f>
        <v>1.6756901861309155E-32</v>
      </c>
      <c r="V23" s="4">
        <f>_xlfn.BINOM.DIST(V$4,$B23,$B$2,FALSE)/(1-$D23)</f>
        <v>7.8257113546430396E-35</v>
      </c>
      <c r="W23" s="4">
        <f>_xlfn.BINOM.DIST(W$4,$B23,$B$2,FALSE)/(1-$D23)</f>
        <v>3.4623646956025638E-37</v>
      </c>
      <c r="X23" s="4">
        <f>_xlfn.BINOM.DIST(X$4,$B23,$B$2,FALSE)/(1-$D23)</f>
        <v>1.4552760562381659E-39</v>
      </c>
    </row>
    <row r="24" spans="1:24">
      <c r="A24" s="14">
        <f t="shared" si="4"/>
        <v>200</v>
      </c>
      <c r="B24" s="15">
        <f t="shared" si="2"/>
        <v>26223320</v>
      </c>
      <c r="C24" s="13">
        <f>1000000*(A24*$B$2*E24+A24*$B$2*F24/2+A24*$B$2*G24/3+A24*$B$2*H24/4+A24*$B$2*I24/5+A24*$B$2*J24/6+A24*$B$2*K24/7+A24*$B$2*L24/8+A24*$B$2*M24/9+A24*$B$2*N24/10+A24*$B$2*O24/11+A24*$B$2*P24/12+A24*$B$2*Q24/13+A24*$B$2*R24/14+A24*$B$2*S24/15+A24*$B$2*T24/16+A24*$B$2*U24/17+A24*$B$2*V24/18+A24*$B$2*W24/19+A24*$B$2*X24/20)-2</f>
        <v>-1.3308187050159153</v>
      </c>
      <c r="D24" s="4">
        <f t="shared" si="3"/>
        <v>0.91416517169555545</v>
      </c>
      <c r="E24" s="4">
        <f>_xlfn.BINOM.DIST(E$4,$B24,$B$2,FALSE)/(1-$D24)</f>
        <v>0.95579907176370305</v>
      </c>
      <c r="F24" s="4">
        <f>_xlfn.BINOM.DIST(F$4,$B24,$B$2,FALSE)/(1-$D24)</f>
        <v>4.2888619566383943E-2</v>
      </c>
      <c r="G24" s="4">
        <f>_xlfn.BINOM.DIST(G$4,$B24,$B$2,FALSE)/(1-$D24)</f>
        <v>1.2829988174333233E-3</v>
      </c>
      <c r="H24" s="4">
        <f>_xlfn.BINOM.DIST(H$4,$B24,$B$2,FALSE)/(1-$D24)</f>
        <v>2.8785361700945243E-5</v>
      </c>
      <c r="I24" s="4">
        <f>_xlfn.BINOM.DIST(I$4,$B24,$B$2,FALSE)/(1-$D24)</f>
        <v>5.1666268457778184E-7</v>
      </c>
      <c r="J24" s="4">
        <f>_xlfn.BINOM.DIST(J$4,$B24,$B$2,FALSE)/(1-$D24)</f>
        <v>7.7278954672891489E-9</v>
      </c>
      <c r="K24" s="4">
        <f>_xlfn.BINOM.DIST(K$4,$B24,$B$2,FALSE)/(1-$D24)</f>
        <v>9.9076025298415599E-11</v>
      </c>
      <c r="L24" s="4">
        <f>_xlfn.BINOM.DIST(L$4,$B24,$B$2,FALSE)/(1-$D24)</f>
        <v>1.111434691260611E-12</v>
      </c>
      <c r="M24" s="4">
        <f>_xlfn.BINOM.DIST(M$4,$B24,$B$2,FALSE)/(1-$D24)</f>
        <v>1.1082730746844647E-14</v>
      </c>
      <c r="N24" s="4">
        <f>_xlfn.BINOM.DIST(N$4,$B24,$B$2,FALSE)/(1-$D24)</f>
        <v>9.9460836862552332E-17</v>
      </c>
      <c r="O24" s="4">
        <f>_xlfn.BINOM.DIST(O$4,$B24,$B$2,FALSE)/(1-$D24)</f>
        <v>8.1145554845044631E-19</v>
      </c>
      <c r="P24" s="4">
        <f>_xlfn.BINOM.DIST(P$4,$B24,$B$2,FALSE)/(1-$D24)</f>
        <v>6.0686037594402731E-21</v>
      </c>
      <c r="Q24" s="4">
        <f>_xlfn.BINOM.DIST(Q$4,$B24,$B$2,FALSE)/(1-$D24)</f>
        <v>4.1893891790667077E-23</v>
      </c>
      <c r="R24" s="4">
        <f>_xlfn.BINOM.DIST(R$4,$B24,$B$2,FALSE)/(1-$D24)</f>
        <v>2.6855171582586074E-25</v>
      </c>
      <c r="S24" s="4">
        <f>_xlfn.BINOM.DIST(S$4,$B24,$B$2,FALSE)/(1-$D24)</f>
        <v>1.6067263513642623E-27</v>
      </c>
      <c r="T24" s="4">
        <f>_xlfn.BINOM.DIST(T$4,$B24,$B$2,FALSE)/(1-$D24)</f>
        <v>9.0121240537312874E-30</v>
      </c>
      <c r="U24" s="4">
        <f>_xlfn.BINOM.DIST(U$4,$B24,$B$2,FALSE)/(1-$D24)</f>
        <v>4.7575509804514654E-32</v>
      </c>
      <c r="V24" s="4">
        <f>_xlfn.BINOM.DIST(V$4,$B24,$B$2,FALSE)/(1-$D24)</f>
        <v>2.3720079483400687E-34</v>
      </c>
      <c r="W24" s="4">
        <f>_xlfn.BINOM.DIST(W$4,$B24,$B$2,FALSE)/(1-$D24)</f>
        <v>1.1203861119643517E-36</v>
      </c>
      <c r="X24" s="4">
        <f>_xlfn.BINOM.DIST(X$4,$B24,$B$2,FALSE)/(1-$D24)</f>
        <v>5.0273935348661765E-39</v>
      </c>
    </row>
    <row r="25" spans="1:24">
      <c r="A25" s="14">
        <f t="shared" si="4"/>
        <v>210</v>
      </c>
      <c r="B25" s="15">
        <f t="shared" si="2"/>
        <v>28030858.300000001</v>
      </c>
      <c r="C25" s="13">
        <f>1000000*(A25*$B$2*E25+A25*$B$2*F25/2+A25*$B$2*G25/3+A25*$B$2*H25/4+A25*$B$2*I25/5+A25*$B$2*J25/6+A25*$B$2*K25/7+A25*$B$2*L25/8+A25*$B$2*M25/9+A25*$B$2*N25/10+A25*$B$2*O25/11+A25*$B$2*P25/12+A25*$B$2*Q25/13+A25*$B$2*R25/14+A25*$B$2*S25/15+A25*$B$2*T25/16+A25*$B$2*U25/17+A25*$B$2*V25/18+A25*$B$2*W25/19+A25*$B$2*X25/20)-2</f>
        <v>-1.2984592113345577</v>
      </c>
      <c r="D25" s="4">
        <f t="shared" si="3"/>
        <v>0.90852766147625119</v>
      </c>
      <c r="E25" s="4">
        <f>_xlfn.BINOM.DIST(E$4,$B25,$B$2,FALSE)/(1-$D25)</f>
        <v>0.95280179145404975</v>
      </c>
      <c r="F25" s="4">
        <f>_xlfn.BINOM.DIST(F$4,$B25,$B$2,FALSE)/(1-$D25)</f>
        <v>4.5701109789227687E-2</v>
      </c>
      <c r="G25" s="4">
        <f>_xlfn.BINOM.DIST(G$4,$B25,$B$2,FALSE)/(1-$D25)</f>
        <v>1.4613682021380027E-3</v>
      </c>
      <c r="H25" s="4">
        <f>_xlfn.BINOM.DIST(H$4,$B25,$B$2,FALSE)/(1-$D25)</f>
        <v>3.5047238828805492E-5</v>
      </c>
      <c r="I25" s="4">
        <f>_xlfn.BINOM.DIST(I$4,$B25,$B$2,FALSE)/(1-$D25)</f>
        <v>6.7241583820225736E-7</v>
      </c>
      <c r="J25" s="4">
        <f>_xlfn.BINOM.DIST(J$4,$B25,$B$2,FALSE)/(1-$D25)</f>
        <v>1.0750800406455889E-8</v>
      </c>
      <c r="K25" s="4">
        <f>_xlfn.BINOM.DIST(K$4,$B25,$B$2,FALSE)/(1-$D25)</f>
        <v>1.4733192343572486E-10</v>
      </c>
      <c r="L25" s="4">
        <f>_xlfn.BINOM.DIST(L$4,$B25,$B$2,FALSE)/(1-$D25)</f>
        <v>1.7666924609974501E-12</v>
      </c>
      <c r="M25" s="4">
        <f>_xlfn.BINOM.DIST(M$4,$B25,$B$2,FALSE)/(1-$D25)</f>
        <v>1.8830962345950517E-14</v>
      </c>
      <c r="N25" s="4">
        <f>_xlfn.BINOM.DIST(N$4,$B25,$B$2,FALSE)/(1-$D25)</f>
        <v>1.8064525900647029E-16</v>
      </c>
      <c r="O25" s="4">
        <f>_xlfn.BINOM.DIST(O$4,$B25,$B$2,FALSE)/(1-$D25)</f>
        <v>1.5753894057243043E-18</v>
      </c>
      <c r="P25" s="4">
        <f>_xlfn.BINOM.DIST(P$4,$B25,$B$2,FALSE)/(1-$D25)</f>
        <v>1.2593913227394128E-20</v>
      </c>
      <c r="Q25" s="4">
        <f>_xlfn.BINOM.DIST(Q$4,$B25,$B$2,FALSE)/(1-$D25)</f>
        <v>9.2933298304847237E-23</v>
      </c>
      <c r="R25" s="4">
        <f>_xlfn.BINOM.DIST(R$4,$B25,$B$2,FALSE)/(1-$D25)</f>
        <v>6.3679157149146539E-25</v>
      </c>
      <c r="S25" s="4">
        <f>_xlfn.BINOM.DIST(S$4,$B25,$B$2,FALSE)/(1-$D25)</f>
        <v>4.0724899674209218E-27</v>
      </c>
      <c r="T25" s="4">
        <f>_xlfn.BINOM.DIST(T$4,$B25,$B$2,FALSE)/(1-$D25)</f>
        <v>2.4417095432354932E-29</v>
      </c>
      <c r="U25" s="4">
        <f>_xlfn.BINOM.DIST(U$4,$B25,$B$2,FALSE)/(1-$D25)</f>
        <v>1.3778407466059356E-31</v>
      </c>
      <c r="V25" s="4">
        <f>_xlfn.BINOM.DIST(V$4,$B25,$B$2,FALSE)/(1-$D25)</f>
        <v>7.34311699976776E-34</v>
      </c>
      <c r="W25" s="4">
        <f>_xlfn.BINOM.DIST(W$4,$B25,$B$2,FALSE)/(1-$D25)</f>
        <v>3.7074965940129491E-36</v>
      </c>
      <c r="X25" s="4">
        <f>_xlfn.BINOM.DIST(X$4,$B25,$B$2,FALSE)/(1-$D25)</f>
        <v>1.7782985044970041E-38</v>
      </c>
    </row>
    <row r="26" spans="1:24">
      <c r="A26" s="14">
        <f t="shared" si="4"/>
        <v>220</v>
      </c>
      <c r="B26" s="15">
        <f t="shared" si="2"/>
        <v>29994119.199999999</v>
      </c>
      <c r="C26" s="13">
        <f>1000000*(A26*$B$2*E26+A26*$B$2*F26/2+A26*$B$2*G26/3+A26*$B$2*H26/4+A26*$B$2*I26/5+A26*$B$2*J26/6+A26*$B$2*K26/7+A26*$B$2*L26/8+A26*$B$2*M26/9+A26*$B$2*N26/10+A26*$B$2*O26/11+A26*$B$2*P26/12+A26*$B$2*Q26/13+A26*$B$2*R26/14+A26*$B$2*S26/15+A26*$B$2*T26/16+A26*$B$2*U26/17+A26*$B$2*V26/18+A26*$B$2*W26/19+A26*$B$2*X26/20)-2</f>
        <v>-1.2663027090089138</v>
      </c>
      <c r="D26" s="4">
        <f t="shared" si="3"/>
        <v>0.90244384886667739</v>
      </c>
      <c r="E26" s="4">
        <f>_xlfn.BINOM.DIST(E$4,$B26,$B$2,FALSE)/(1-$D26)</f>
        <v>0.94955350826335982</v>
      </c>
      <c r="F26" s="4">
        <f>_xlfn.BINOM.DIST(F$4,$B26,$B$2,FALSE)/(1-$D26)</f>
        <v>4.8735266351921616E-2</v>
      </c>
      <c r="G26" s="4">
        <f>_xlfn.BINOM.DIST(G$4,$B26,$B$2,FALSE)/(1-$D26)</f>
        <v>1.6675388917262199E-3</v>
      </c>
      <c r="H26" s="4">
        <f>_xlfn.BINOM.DIST(H$4,$B26,$B$2,FALSE)/(1-$D26)</f>
        <v>4.2792715689171914E-5</v>
      </c>
      <c r="I26" s="4">
        <f>_xlfn.BINOM.DIST(I$4,$B26,$B$2,FALSE)/(1-$D26)</f>
        <v>8.785241359407794E-7</v>
      </c>
      <c r="J26" s="4">
        <f>_xlfn.BINOM.DIST(J$4,$B26,$B$2,FALSE)/(1-$D26)</f>
        <v>1.5029906750654421E-8</v>
      </c>
      <c r="K26" s="4">
        <f>_xlfn.BINOM.DIST(K$4,$B26,$B$2,FALSE)/(1-$D26)</f>
        <v>2.2040024383138303E-10</v>
      </c>
      <c r="L26" s="4">
        <f>_xlfn.BINOM.DIST(L$4,$B26,$B$2,FALSE)/(1-$D26)</f>
        <v>2.827977134780276E-12</v>
      </c>
      <c r="M26" s="4">
        <f>_xlfn.BINOM.DIST(M$4,$B26,$B$2,FALSE)/(1-$D26)</f>
        <v>3.2254267233426034E-14</v>
      </c>
      <c r="N26" s="4">
        <f>_xlfn.BINOM.DIST(N$4,$B26,$B$2,FALSE)/(1-$D26)</f>
        <v>3.3108610976984562E-16</v>
      </c>
      <c r="O26" s="4">
        <f>_xlfn.BINOM.DIST(O$4,$B26,$B$2,FALSE)/(1-$D26)</f>
        <v>3.0895984774120916E-18</v>
      </c>
      <c r="P26" s="4">
        <f>_xlfn.BINOM.DIST(P$4,$B26,$B$2,FALSE)/(1-$D26)</f>
        <v>2.6428623770047324E-20</v>
      </c>
      <c r="Q26" s="4">
        <f>_xlfn.BINOM.DIST(Q$4,$B26,$B$2,FALSE)/(1-$D26)</f>
        <v>2.0868197286373278E-22</v>
      </c>
      <c r="R26" s="4">
        <f>_xlfn.BINOM.DIST(R$4,$B26,$B$2,FALSE)/(1-$D26)</f>
        <v>1.5300676089171765E-24</v>
      </c>
      <c r="S26" s="4">
        <f>_xlfn.BINOM.DIST(S$4,$B26,$B$2,FALSE)/(1-$D26)</f>
        <v>1.0470636215001501E-26</v>
      </c>
      <c r="T26" s="4">
        <f>_xlfn.BINOM.DIST(T$4,$B26,$B$2,FALSE)/(1-$D26)</f>
        <v>6.7174861946926428E-29</v>
      </c>
      <c r="U26" s="4">
        <f>_xlfn.BINOM.DIST(U$4,$B26,$B$2,FALSE)/(1-$D26)</f>
        <v>4.0561269659700049E-31</v>
      </c>
      <c r="V26" s="4">
        <f>_xlfn.BINOM.DIST(V$4,$B26,$B$2,FALSE)/(1-$D26)</f>
        <v>2.313090905654327E-33</v>
      </c>
      <c r="W26" s="4">
        <f>_xlfn.BINOM.DIST(W$4,$B26,$B$2,FALSE)/(1-$D26)</f>
        <v>1.249662538178664E-35</v>
      </c>
      <c r="X26" s="4">
        <f>_xlfn.BINOM.DIST(X$4,$B26,$B$2,FALSE)/(1-$D26)</f>
        <v>6.4138144474652166E-38</v>
      </c>
    </row>
    <row r="27" spans="1:24">
      <c r="A27" s="14">
        <f t="shared" si="4"/>
        <v>230</v>
      </c>
      <c r="B27" s="15">
        <f t="shared" si="2"/>
        <v>32121397.699999999</v>
      </c>
      <c r="C27" s="13">
        <f>1000000*(A27*$B$2*E27+A27*$B$2*F27/2+A27*$B$2*G27/3+A27*$B$2*H27/4+A27*$B$2*I27/5+A27*$B$2*J27/6+A27*$B$2*K27/7+A27*$B$2*L27/8+A27*$B$2*M27/9+A27*$B$2*N27/10+A27*$B$2*O27/11+A27*$B$2*P27/12+A27*$B$2*Q27/13+A27*$B$2*R27/14+A27*$B$2*S27/15+A27*$B$2*T27/16+A27*$B$2*U27/17+A27*$B$2*V27/18+A27*$B$2*W27/19+A27*$B$2*X27/20)-2</f>
        <v>-1.2343678562313189</v>
      </c>
      <c r="D27" s="4">
        <f t="shared" si="3"/>
        <v>0.89589775352114343</v>
      </c>
      <c r="E27" s="4">
        <f>_xlfn.BINOM.DIST(E$4,$B27,$B$2,FALSE)/(1-$D27)</f>
        <v>0.94604233725489573</v>
      </c>
      <c r="F27" s="4">
        <f>_xlfn.BINOM.DIST(F$4,$B27,$B$2,FALSE)/(1-$D27)</f>
        <v>5.1998736316066309E-2</v>
      </c>
      <c r="G27" s="4">
        <f>_xlfn.BINOM.DIST(G$4,$B27,$B$2,FALSE)/(1-$D27)</f>
        <v>1.9053893522615985E-3</v>
      </c>
      <c r="H27" s="4">
        <f>_xlfn.BINOM.DIST(H$4,$B27,$B$2,FALSE)/(1-$D27)</f>
        <v>5.2364375481450737E-5</v>
      </c>
      <c r="I27" s="4">
        <f>_xlfn.BINOM.DIST(I$4,$B27,$B$2,FALSE)/(1-$D27)</f>
        <v>1.1512724077913709E-6</v>
      </c>
      <c r="J27" s="4">
        <f>_xlfn.BINOM.DIST(J$4,$B27,$B$2,FALSE)/(1-$D27)</f>
        <v>2.109303165705595E-8</v>
      </c>
      <c r="K27" s="4">
        <f>_xlfn.BINOM.DIST(K$4,$B27,$B$2,FALSE)/(1-$D27)</f>
        <v>3.3124788162840816E-10</v>
      </c>
      <c r="L27" s="4">
        <f>_xlfn.BINOM.DIST(L$4,$B27,$B$2,FALSE)/(1-$D27)</f>
        <v>4.5517170205743759E-12</v>
      </c>
      <c r="M27" s="4">
        <f>_xlfn.BINOM.DIST(M$4,$B27,$B$2,FALSE)/(1-$D27)</f>
        <v>5.5596168547834427E-14</v>
      </c>
      <c r="N27" s="4">
        <f>_xlfn.BINOM.DIST(N$4,$B27,$B$2,FALSE)/(1-$D27)</f>
        <v>6.1116287816246116E-16</v>
      </c>
      <c r="O27" s="4">
        <f>_xlfn.BINOM.DIST(O$4,$B27,$B$2,FALSE)/(1-$D27)</f>
        <v>6.1076813838031453E-18</v>
      </c>
      <c r="P27" s="4">
        <f>_xlfn.BINOM.DIST(P$4,$B27,$B$2,FALSE)/(1-$D27)</f>
        <v>5.5950916500584132E-20</v>
      </c>
      <c r="Q27" s="4">
        <f>_xlfn.BINOM.DIST(Q$4,$B27,$B$2,FALSE)/(1-$D27)</f>
        <v>4.7312502149005637E-22</v>
      </c>
      <c r="R27" s="4">
        <f>_xlfn.BINOM.DIST(R$4,$B27,$B$2,FALSE)/(1-$D27)</f>
        <v>3.7150095232576049E-24</v>
      </c>
      <c r="S27" s="4">
        <f>_xlfn.BINOM.DIST(S$4,$B27,$B$2,FALSE)/(1-$D27)</f>
        <v>2.7225803726148877E-26</v>
      </c>
      <c r="T27" s="4">
        <f>_xlfn.BINOM.DIST(T$4,$B27,$B$2,FALSE)/(1-$D27)</f>
        <v>1.870564767779993E-28</v>
      </c>
      <c r="U27" s="4">
        <f>_xlfn.BINOM.DIST(U$4,$B27,$B$2,FALSE)/(1-$D27)</f>
        <v>1.209583457438792E-30</v>
      </c>
      <c r="V27" s="4">
        <f>_xlfn.BINOM.DIST(V$4,$B27,$B$2,FALSE)/(1-$D27)</f>
        <v>7.3871229940685666E-33</v>
      </c>
      <c r="W27" s="4">
        <f>_xlfn.BINOM.DIST(W$4,$B27,$B$2,FALSE)/(1-$D27)</f>
        <v>4.2739920690566329E-35</v>
      </c>
      <c r="X27" s="4">
        <f>_xlfn.BINOM.DIST(X$4,$B27,$B$2,FALSE)/(1-$D27)</f>
        <v>2.3491767051560422E-37</v>
      </c>
    </row>
    <row r="28" spans="1:24">
      <c r="A28" s="14">
        <f t="shared" si="4"/>
        <v>240</v>
      </c>
      <c r="B28" s="15">
        <f t="shared" si="2"/>
        <v>34420988.799999997</v>
      </c>
      <c r="C28" s="13">
        <f>1000000*(A28*$B$2*E28+A28*$B$2*F28/2+A28*$B$2*G28/3+A28*$B$2*H28/4+A28*$B$2*I28/5+A28*$B$2*J28/6+A28*$B$2*K28/7+A28*$B$2*L28/8+A28*$B$2*M28/9+A28*$B$2*N28/10+A28*$B$2*O28/11+A28*$B$2*P28/12+A28*$B$2*Q28/13+A28*$B$2*R28/14+A28*$B$2*S28/15+A28*$B$2*T28/16+A28*$B$2*U28/17+A28*$B$2*V28/18+A28*$B$2*W28/19+A28*$B$2*X28/20)-2</f>
        <v>-1.2026741815250759</v>
      </c>
      <c r="D28" s="4">
        <f t="shared" si="3"/>
        <v>0.8888748121117277</v>
      </c>
      <c r="E28" s="4">
        <f>_xlfn.BINOM.DIST(E$4,$B28,$B$2,FALSE)/(1-$D28)</f>
        <v>0.94225667936924196</v>
      </c>
      <c r="F28" s="4">
        <f>_xlfn.BINOM.DIST(F$4,$B28,$B$2,FALSE)/(1-$D28)</f>
        <v>5.5498385538242448E-2</v>
      </c>
      <c r="G28" s="4">
        <f>_xlfn.BINOM.DIST(G$4,$B28,$B$2,FALSE)/(1-$D28)</f>
        <v>2.1792156180704988E-3</v>
      </c>
      <c r="H28" s="4">
        <f>_xlfn.BINOM.DIST(H$4,$B28,$B$2,FALSE)/(1-$D28)</f>
        <v>6.4177280014781685E-5</v>
      </c>
      <c r="I28" s="4">
        <f>_xlfn.BINOM.DIST(I$4,$B28,$B$2,FALSE)/(1-$D28)</f>
        <v>1.5120020676375755E-6</v>
      </c>
      <c r="J28" s="4">
        <f>_xlfn.BINOM.DIST(J$4,$B28,$B$2,FALSE)/(1-$D28)</f>
        <v>2.96853521162578E-8</v>
      </c>
      <c r="K28" s="4">
        <f>_xlfn.BINOM.DIST(K$4,$B28,$B$2,FALSE)/(1-$D28)</f>
        <v>4.9955719932607147E-10</v>
      </c>
      <c r="L28" s="4">
        <f>_xlfn.BINOM.DIST(L$4,$B28,$B$2,FALSE)/(1-$D28)</f>
        <v>7.3559078489157592E-12</v>
      </c>
      <c r="M28" s="4">
        <f>_xlfn.BINOM.DIST(M$4,$B28,$B$2,FALSE)/(1-$D28)</f>
        <v>9.6279716486251421E-14</v>
      </c>
      <c r="N28" s="4">
        <f>_xlfn.BINOM.DIST(N$4,$B28,$B$2,FALSE)/(1-$D28)</f>
        <v>1.1341639067514662E-15</v>
      </c>
      <c r="O28" s="4">
        <f>_xlfn.BINOM.DIST(O$4,$B28,$B$2,FALSE)/(1-$D28)</f>
        <v>1.2145744588146568E-17</v>
      </c>
      <c r="P28" s="4">
        <f>_xlfn.BINOM.DIST(P$4,$B28,$B$2,FALSE)/(1-$D28)</f>
        <v>1.1922954659982494E-19</v>
      </c>
      <c r="Q28" s="4">
        <f>_xlfn.BINOM.DIST(Q$4,$B28,$B$2,FALSE)/(1-$D28)</f>
        <v>1.0803924034389186E-21</v>
      </c>
      <c r="R28" s="4">
        <f>_xlfn.BINOM.DIST(R$4,$B28,$B$2,FALSE)/(1-$D28)</f>
        <v>9.0906399115974865E-24</v>
      </c>
      <c r="S28" s="4">
        <f>_xlfn.BINOM.DIST(S$4,$B28,$B$2,FALSE)/(1-$D28)</f>
        <v>7.1391113002894471E-26</v>
      </c>
      <c r="T28" s="4">
        <f>_xlfn.BINOM.DIST(T$4,$B28,$B$2,FALSE)/(1-$D28)</f>
        <v>5.2561180895464237E-28</v>
      </c>
      <c r="U28" s="4">
        <f>_xlfn.BINOM.DIST(U$4,$B28,$B$2,FALSE)/(1-$D28)</f>
        <v>3.6421440948190143E-30</v>
      </c>
      <c r="V28" s="4">
        <f>_xlfn.BINOM.DIST(V$4,$B28,$B$2,FALSE)/(1-$D28)</f>
        <v>2.3835569746514043E-32</v>
      </c>
      <c r="W28" s="4">
        <f>_xlfn.BINOM.DIST(W$4,$B28,$B$2,FALSE)/(1-$D28)</f>
        <v>1.4777904051779557E-34</v>
      </c>
      <c r="X28" s="4">
        <f>_xlfn.BINOM.DIST(X$4,$B28,$B$2,FALSE)/(1-$D28)</f>
        <v>8.704097360979639E-37</v>
      </c>
    </row>
    <row r="29" spans="1:24">
      <c r="A29" s="14">
        <f t="shared" si="4"/>
        <v>250</v>
      </c>
      <c r="B29" s="15">
        <f t="shared" si="2"/>
        <v>36901187.5</v>
      </c>
      <c r="C29" s="13">
        <f>1000000*(A29*$B$2*E29+A29*$B$2*F29/2+A29*$B$2*G29/3+A29*$B$2*H29/4+A29*$B$2*I29/5+A29*$B$2*J29/6+A29*$B$2*K29/7+A29*$B$2*L29/8+A29*$B$2*M29/9+A29*$B$2*N29/10+A29*$B$2*O29/11+A29*$B$2*P29/12+A29*$B$2*Q29/13+A29*$B$2*R29/14+A29*$B$2*S29/15+A29*$B$2*T29/16+A29*$B$2*U29/17+A29*$B$2*V29/18+A29*$B$2*W29/19+A29*$B$2*X29/20)-2</f>
        <v>-1.1712420673448585</v>
      </c>
      <c r="D29" s="4">
        <f t="shared" si="3"/>
        <v>0.88136199025956796</v>
      </c>
      <c r="E29" s="4">
        <f>_xlfn.BINOM.DIST(E$4,$B29,$B$2,FALSE)/(1-$D29)</f>
        <v>0.93818525332729596</v>
      </c>
      <c r="F29" s="4">
        <f>_xlfn.BINOM.DIST(F$4,$B29,$B$2,FALSE)/(1-$D29)</f>
        <v>5.9240229512515299E-2</v>
      </c>
      <c r="G29" s="4">
        <f>_xlfn.BINOM.DIST(G$4,$B29,$B$2,FALSE)/(1-$D29)</f>
        <v>2.4937538971445401E-3</v>
      </c>
      <c r="H29" s="4">
        <f>_xlfn.BINOM.DIST(H$4,$B29,$B$2,FALSE)/(1-$D29)</f>
        <v>7.8732075932670705E-5</v>
      </c>
      <c r="I29" s="4">
        <f>_xlfn.BINOM.DIST(I$4,$B29,$B$2,FALSE)/(1-$D29)</f>
        <v>1.9885649886409523E-6</v>
      </c>
      <c r="J29" s="4">
        <f>_xlfn.BINOM.DIST(J$4,$B29,$B$2,FALSE)/(1-$D29)</f>
        <v>4.1854929731018293E-8</v>
      </c>
      <c r="K29" s="4">
        <f>_xlfn.BINOM.DIST(K$4,$B29,$B$2,FALSE)/(1-$D29)</f>
        <v>7.5510377956894263E-10</v>
      </c>
      <c r="L29" s="4">
        <f>_xlfn.BINOM.DIST(L$4,$B29,$B$2,FALSE)/(1-$D29)</f>
        <v>1.191995764574225E-11</v>
      </c>
      <c r="M29" s="4">
        <f>_xlfn.BINOM.DIST(M$4,$B29,$B$2,FALSE)/(1-$D29)</f>
        <v>1.6725928896757373E-13</v>
      </c>
      <c r="N29" s="4">
        <f>_xlfn.BINOM.DIST(N$4,$B29,$B$2,FALSE)/(1-$D29)</f>
        <v>2.1122643919818443E-15</v>
      </c>
      <c r="O29" s="4">
        <f>_xlfn.BINOM.DIST(O$4,$B29,$B$2,FALSE)/(1-$D29)</f>
        <v>2.4250104397061157E-17</v>
      </c>
      <c r="P29" s="4">
        <f>_xlfn.BINOM.DIST(P$4,$B29,$B$2,FALSE)/(1-$D29)</f>
        <v>2.5520570267340961E-19</v>
      </c>
      <c r="Q29" s="4">
        <f>_xlfn.BINOM.DIST(Q$4,$B29,$B$2,FALSE)/(1-$D29)</f>
        <v>2.4791626401894269E-21</v>
      </c>
      <c r="R29" s="4">
        <f>_xlfn.BINOM.DIST(R$4,$B29,$B$2,FALSE)/(1-$D29)</f>
        <v>2.2363252509183857E-23</v>
      </c>
      <c r="S29" s="4">
        <f>_xlfn.BINOM.DIST(S$4,$B29,$B$2,FALSE)/(1-$D29)</f>
        <v>1.8827891256000235E-25</v>
      </c>
      <c r="T29" s="4">
        <f>_xlfn.BINOM.DIST(T$4,$B29,$B$2,FALSE)/(1-$D29)</f>
        <v>1.4860713437524207E-27</v>
      </c>
      <c r="U29" s="4">
        <f>_xlfn.BINOM.DIST(U$4,$B29,$B$2,FALSE)/(1-$D29)</f>
        <v>1.1039481792814442E-29</v>
      </c>
      <c r="V29" s="4">
        <f>_xlfn.BINOM.DIST(V$4,$B29,$B$2,FALSE)/(1-$D29)</f>
        <v>7.7452264503450036E-32</v>
      </c>
      <c r="W29" s="4">
        <f>_xlfn.BINOM.DIST(W$4,$B29,$B$2,FALSE)/(1-$D29)</f>
        <v>5.1479988911937383E-34</v>
      </c>
      <c r="X29" s="4">
        <f>_xlfn.BINOM.DIST(X$4,$B29,$B$2,FALSE)/(1-$D29)</f>
        <v>3.2506211966401233E-36</v>
      </c>
    </row>
    <row r="30" spans="1:24">
      <c r="A30" s="14">
        <f t="shared" si="4"/>
        <v>260</v>
      </c>
      <c r="B30" s="15">
        <f t="shared" si="2"/>
        <v>39570288.799999997</v>
      </c>
      <c r="C30" s="13">
        <f>1000000*(A30*$B$2*E30+A30*$B$2*F30/2+A30*$B$2*G30/3+A30*$B$2*H30/4+A30*$B$2*I30/5+A30*$B$2*J30/6+A30*$B$2*K30/7+A30*$B$2*L30/8+A30*$B$2*M30/9+A30*$B$2*N30/10+A30*$B$2*O30/11+A30*$B$2*P30/12+A30*$B$2*Q30/13+A30*$B$2*R30/14+A30*$B$2*S30/15+A30*$B$2*T30/16+A30*$B$2*U30/17+A30*$B$2*V30/18+A30*$B$2*W30/19+A30*$B$2*X30/20)-2</f>
        <v>-1.1400927338079789</v>
      </c>
      <c r="D30" s="4">
        <f t="shared" si="3"/>
        <v>0.87334788369463556</v>
      </c>
      <c r="E30" s="4">
        <f>_xlfn.BINOM.DIST(E$4,$B30,$B$2,FALSE)/(1-$D30)</f>
        <v>0.93381712381217918</v>
      </c>
      <c r="F30" s="4">
        <f>_xlfn.BINOM.DIST(F$4,$B30,$B$2,FALSE)/(1-$D30)</f>
        <v>6.3229367760836833E-2</v>
      </c>
      <c r="G30" s="4">
        <f>_xlfn.BINOM.DIST(G$4,$B30,$B$2,FALSE)/(1-$D30)</f>
        <v>2.8542011381413744E-3</v>
      </c>
      <c r="H30" s="4">
        <f>_xlfn.BINOM.DIST(H$4,$B30,$B$2,FALSE)/(1-$D30)</f>
        <v>9.6629907346709173E-5</v>
      </c>
      <c r="I30" s="4">
        <f>_xlfn.BINOM.DIST(I$4,$B30,$B$2,FALSE)/(1-$D30)</f>
        <v>2.6171494736199507E-6</v>
      </c>
      <c r="J30" s="4">
        <f>_xlfn.BINOM.DIST(J$4,$B30,$B$2,FALSE)/(1-$D30)</f>
        <v>5.906962780509249E-8</v>
      </c>
      <c r="K30" s="4">
        <f>_xlfn.BINOM.DIST(K$4,$B30,$B$2,FALSE)/(1-$D30)</f>
        <v>1.1427550282772316E-9</v>
      </c>
      <c r="L30" s="4">
        <f>_xlfn.BINOM.DIST(L$4,$B30,$B$2,FALSE)/(1-$D30)</f>
        <v>1.9344169523381143E-11</v>
      </c>
      <c r="M30" s="4">
        <f>_xlfn.BINOM.DIST(M$4,$B30,$B$2,FALSE)/(1-$D30)</f>
        <v>2.9106802874213542E-13</v>
      </c>
      <c r="N30" s="4">
        <f>_xlfn.BINOM.DIST(N$4,$B30,$B$2,FALSE)/(1-$D30)</f>
        <v>3.9416804945373178E-15</v>
      </c>
      <c r="O30" s="4">
        <f>_xlfn.BINOM.DIST(O$4,$B30,$B$2,FALSE)/(1-$D30)</f>
        <v>4.8526127584549949E-17</v>
      </c>
      <c r="P30" s="4">
        <f>_xlfn.BINOM.DIST(P$4,$B30,$B$2,FALSE)/(1-$D30)</f>
        <v>5.4762249720587198E-19</v>
      </c>
      <c r="Q30" s="4">
        <f>_xlfn.BINOM.DIST(Q$4,$B30,$B$2,FALSE)/(1-$D30)</f>
        <v>5.7045949051443691E-21</v>
      </c>
      <c r="R30" s="4">
        <f>_xlfn.BINOM.DIST(R$4,$B30,$B$2,FALSE)/(1-$D30)</f>
        <v>5.5180247456803447E-23</v>
      </c>
      <c r="S30" s="4">
        <f>_xlfn.BINOM.DIST(S$4,$B30,$B$2,FALSE)/(1-$D30)</f>
        <v>4.9817191887192437E-25</v>
      </c>
      <c r="T30" s="4">
        <f>_xlfn.BINOM.DIST(T$4,$B30,$B$2,FALSE)/(1-$D30)</f>
        <v>4.2164417848591437E-27</v>
      </c>
      <c r="U30" s="4">
        <f>_xlfn.BINOM.DIST(U$4,$B30,$B$2,FALSE)/(1-$D30)</f>
        <v>3.3587990674719148E-29</v>
      </c>
      <c r="V30" s="4">
        <f>_xlfn.BINOM.DIST(V$4,$B30,$B$2,FALSE)/(1-$D30)</f>
        <v>2.5269598675991993E-31</v>
      </c>
      <c r="W30" s="4">
        <f>_xlfn.BINOM.DIST(W$4,$B30,$B$2,FALSE)/(1-$D30)</f>
        <v>1.801074006866879E-33</v>
      </c>
      <c r="X30" s="4">
        <f>_xlfn.BINOM.DIST(X$4,$B30,$B$2,FALSE)/(1-$D30)</f>
        <v>1.2195184264442714E-35</v>
      </c>
    </row>
    <row r="31" spans="1:24">
      <c r="A31" s="14">
        <f t="shared" si="4"/>
        <v>270</v>
      </c>
      <c r="B31" s="15">
        <f t="shared" si="2"/>
        <v>42436587.700000003</v>
      </c>
      <c r="C31" s="13">
        <f>1000000*(A31*$B$2*E31+A31*$B$2*F31/2+A31*$B$2*G31/3+A31*$B$2*H31/4+A31*$B$2*I31/5+A31*$B$2*J31/6+A31*$B$2*K31/7+A31*$B$2*L31/8+A31*$B$2*M31/9+A31*$B$2*N31/10+A31*$B$2*O31/11+A31*$B$2*P31/12+A31*$B$2*Q31/13+A31*$B$2*R31/14+A31*$B$2*S31/15+A31*$B$2*T31/16+A31*$B$2*U31/17+A31*$B$2*V31/18+A31*$B$2*W31/19+A31*$B$2*X31/20)-2</f>
        <v>-1.1092482230177469</v>
      </c>
      <c r="D31" s="4">
        <f t="shared" si="3"/>
        <v>0.86482280812634038</v>
      </c>
      <c r="E31" s="4">
        <f>_xlfn.BINOM.DIST(E$4,$B31,$B$2,FALSE)/(1-$D31)</f>
        <v>0.92914172600499823</v>
      </c>
      <c r="F31" s="4">
        <f>_xlfn.BINOM.DIST(F$4,$B31,$B$2,FALSE)/(1-$D31)</f>
        <v>6.7469921880952077E-2</v>
      </c>
      <c r="G31" s="4">
        <f>_xlfn.BINOM.DIST(G$4,$B31,$B$2,FALSE)/(1-$D31)</f>
        <v>3.2662331439462038E-3</v>
      </c>
      <c r="H31" s="4">
        <f>_xlfn.BINOM.DIST(H$4,$B31,$B$2,FALSE)/(1-$D31)</f>
        <v>1.1858927358078564E-4</v>
      </c>
      <c r="I31" s="4">
        <f>_xlfn.BINOM.DIST(I$4,$B31,$B$2,FALSE)/(1-$D31)</f>
        <v>3.4445588804548977E-6</v>
      </c>
      <c r="J31" s="4">
        <f>_xlfn.BINOM.DIST(J$4,$B31,$B$2,FALSE)/(1-$D31)</f>
        <v>8.3375904941103355E-8</v>
      </c>
      <c r="K31" s="4">
        <f>_xlfn.BINOM.DIST(K$4,$B31,$B$2,FALSE)/(1-$D31)</f>
        <v>1.7298191816288814E-9</v>
      </c>
      <c r="L31" s="4">
        <f>_xlfn.BINOM.DIST(L$4,$B31,$B$2,FALSE)/(1-$D31)</f>
        <v>3.1402838039858247E-11</v>
      </c>
      <c r="M31" s="4">
        <f>_xlfn.BINOM.DIST(M$4,$B31,$B$2,FALSE)/(1-$D31)</f>
        <v>5.0673926523274594E-13</v>
      </c>
      <c r="N31" s="4">
        <f>_xlfn.BINOM.DIST(N$4,$B31,$B$2,FALSE)/(1-$D31)</f>
        <v>7.3594051880440678E-15</v>
      </c>
      <c r="O31" s="4">
        <f>_xlfn.BINOM.DIST(O$4,$B31,$B$2,FALSE)/(1-$D31)</f>
        <v>9.7164624459119175E-17</v>
      </c>
      <c r="P31" s="4">
        <f>_xlfn.BINOM.DIST(P$4,$B31,$B$2,FALSE)/(1-$D31)</f>
        <v>1.1759397397882987E-18</v>
      </c>
      <c r="Q31" s="4">
        <f>_xlfn.BINOM.DIST(Q$4,$B31,$B$2,FALSE)/(1-$D31)</f>
        <v>1.313711015292357E-20</v>
      </c>
      <c r="R31" s="4">
        <f>_xlfn.BINOM.DIST(R$4,$B31,$B$2,FALSE)/(1-$D31)</f>
        <v>1.362793087597992E-22</v>
      </c>
      <c r="S31" s="4">
        <f>_xlfn.BINOM.DIST(S$4,$B31,$B$2,FALSE)/(1-$D31)</f>
        <v>1.3194616410612796E-24</v>
      </c>
      <c r="T31" s="4">
        <f>_xlfn.BINOM.DIST(T$4,$B31,$B$2,FALSE)/(1-$D31)</f>
        <v>1.1976636877121492E-26</v>
      </c>
      <c r="U31" s="4">
        <f>_xlfn.BINOM.DIST(U$4,$B31,$B$2,FALSE)/(1-$D31)</f>
        <v>1.0231611620448768E-28</v>
      </c>
      <c r="V31" s="4">
        <f>_xlfn.BINOM.DIST(V$4,$B31,$B$2,FALSE)/(1-$D31)</f>
        <v>8.2552383458501683E-31</v>
      </c>
      <c r="W31" s="4">
        <f>_xlfn.BINOM.DIST(W$4,$B31,$B$2,FALSE)/(1-$D31)</f>
        <v>6.3100686034869736E-33</v>
      </c>
      <c r="X31" s="4">
        <f>_xlfn.BINOM.DIST(X$4,$B31,$B$2,FALSE)/(1-$D31)</f>
        <v>4.5820744375399256E-35</v>
      </c>
    </row>
    <row r="32" spans="1:24">
      <c r="A32" s="14">
        <f t="shared" si="4"/>
        <v>280</v>
      </c>
      <c r="B32" s="15">
        <f t="shared" si="2"/>
        <v>45508379.200000003</v>
      </c>
      <c r="C32" s="13">
        <f>1000000*(A32*$B$2*E32+A32*$B$2*F32/2+A32*$B$2*G32/3+A32*$B$2*H32/4+A32*$B$2*I32/5+A32*$B$2*J32/6+A32*$B$2*K32/7+A32*$B$2*L32/8+A32*$B$2*M32/9+A32*$B$2*N32/10+A32*$B$2*O32/11+A32*$B$2*P32/12+A32*$B$2*Q32/13+A32*$B$2*R32/14+A32*$B$2*S32/15+A32*$B$2*T32/16+A32*$B$2*U32/17+A32*$B$2*V32/18+A32*$B$2*W32/19+A32*$B$2*X32/20)-2</f>
        <v>-1.0787313771769043</v>
      </c>
      <c r="D32" s="4">
        <f t="shared" si="3"/>
        <v>0.85577890376902699</v>
      </c>
      <c r="E32" s="4">
        <f>_xlfn.BINOM.DIST(E$4,$B32,$B$2,FALSE)/(1-$D32)</f>
        <v>0.92414890117768222</v>
      </c>
      <c r="F32" s="4">
        <f>_xlfn.BINOM.DIST(F$4,$B32,$B$2,FALSE)/(1-$D32)</f>
        <v>7.1964964217598168E-2</v>
      </c>
      <c r="G32" s="4">
        <f>_xlfn.BINOM.DIST(G$4,$B32,$B$2,FALSE)/(1-$D32)</f>
        <v>3.7360184088935911E-3</v>
      </c>
      <c r="H32" s="4">
        <f>_xlfn.BINOM.DIST(H$4,$B32,$B$2,FALSE)/(1-$D32)</f>
        <v>1.4546488068845772E-4</v>
      </c>
      <c r="I32" s="4">
        <f>_xlfn.BINOM.DIST(I$4,$B32,$B$2,FALSE)/(1-$D32)</f>
        <v>4.5310335727181261E-6</v>
      </c>
      <c r="J32" s="4">
        <f>_xlfn.BINOM.DIST(J$4,$B32,$B$2,FALSE)/(1-$D32)</f>
        <v>1.1761295171270513E-7</v>
      </c>
      <c r="K32" s="4">
        <f>_xlfn.BINOM.DIST(K$4,$B32,$B$2,FALSE)/(1-$D32)</f>
        <v>2.6167740225797815E-9</v>
      </c>
      <c r="L32" s="4">
        <f>_xlfn.BINOM.DIST(L$4,$B32,$B$2,FALSE)/(1-$D32)</f>
        <v>5.0943095812860937E-11</v>
      </c>
      <c r="M32" s="4">
        <f>_xlfn.BINOM.DIST(M$4,$B32,$B$2,FALSE)/(1-$D32)</f>
        <v>8.8156007921811199E-13</v>
      </c>
      <c r="N32" s="4">
        <f>_xlfn.BINOM.DIST(N$4,$B32,$B$2,FALSE)/(1-$D32)</f>
        <v>1.3729698390219033E-14</v>
      </c>
      <c r="O32" s="4">
        <f>_xlfn.BINOM.DIST(O$4,$B32,$B$2,FALSE)/(1-$D32)</f>
        <v>1.9439155052089307E-16</v>
      </c>
      <c r="P32" s="4">
        <f>_xlfn.BINOM.DIST(P$4,$B32,$B$2,FALSE)/(1-$D32)</f>
        <v>2.5229299963799095E-18</v>
      </c>
      <c r="Q32" s="4">
        <f>_xlfn.BINOM.DIST(Q$4,$B32,$B$2,FALSE)/(1-$D32)</f>
        <v>3.0225319550435977E-20</v>
      </c>
      <c r="R32" s="4">
        <f>_xlfn.BINOM.DIST(R$4,$B32,$B$2,FALSE)/(1-$D32)</f>
        <v>3.3624196020123106E-22</v>
      </c>
      <c r="S32" s="4">
        <f>_xlfn.BINOM.DIST(S$4,$B32,$B$2,FALSE)/(1-$D32)</f>
        <v>3.4911594428360842E-24</v>
      </c>
      <c r="T32" s="4">
        <f>_xlfn.BINOM.DIST(T$4,$B32,$B$2,FALSE)/(1-$D32)</f>
        <v>3.398276603081997E-26</v>
      </c>
      <c r="U32" s="4">
        <f>_xlfn.BINOM.DIST(U$4,$B32,$B$2,FALSE)/(1-$D32)</f>
        <v>3.1132845675607987E-28</v>
      </c>
      <c r="V32" s="4">
        <f>_xlfn.BINOM.DIST(V$4,$B32,$B$2,FALSE)/(1-$D32)</f>
        <v>2.6937377906044308E-30</v>
      </c>
      <c r="W32" s="4">
        <f>_xlfn.BINOM.DIST(W$4,$B32,$B$2,FALSE)/(1-$D32)</f>
        <v>2.208059204238101E-32</v>
      </c>
      <c r="X32" s="4">
        <f>_xlfn.BINOM.DIST(X$4,$B32,$B$2,FALSE)/(1-$D32)</f>
        <v>1.7194506055216879E-34</v>
      </c>
    </row>
    <row r="33" spans="1:24">
      <c r="A33" s="14">
        <f t="shared" si="4"/>
        <v>290</v>
      </c>
      <c r="B33" s="15">
        <f t="shared" si="2"/>
        <v>48793958.299999997</v>
      </c>
      <c r="C33" s="13">
        <f>1000000*(A33*$B$2*E33+A33*$B$2*F33/2+A33*$B$2*G33/3+A33*$B$2*H33/4+A33*$B$2*I33/5+A33*$B$2*J33/6+A33*$B$2*K33/7+A33*$B$2*L33/8+A33*$B$2*M33/9+A33*$B$2*N33/10+A33*$B$2*O33/11+A33*$B$2*P33/12+A33*$B$2*Q33/13+A33*$B$2*R33/14+A33*$B$2*S33/15+A33*$B$2*T33/16+A33*$B$2*U33/17+A33*$B$2*V33/18+A33*$B$2*W33/19+A33*$B$2*X33/20)-2</f>
        <v>-1.048565816665203</v>
      </c>
      <c r="D33" s="4">
        <f t="shared" si="3"/>
        <v>0.84621022609960816</v>
      </c>
      <c r="E33" s="4">
        <f>_xlfn.BINOM.DIST(E$4,$B33,$B$2,FALSE)/(1-$D33)</f>
        <v>0.91882892852783704</v>
      </c>
      <c r="F33" s="4">
        <f>_xlfn.BINOM.DIST(F$4,$B33,$B$2,FALSE)/(1-$D33)</f>
        <v>7.6716451213471579E-2</v>
      </c>
      <c r="G33" s="4">
        <f>_xlfn.BINOM.DIST(G$4,$B33,$B$2,FALSE)/(1-$D33)</f>
        <v>4.2702281737406781E-3</v>
      </c>
      <c r="H33" s="4">
        <f>_xlfn.BINOM.DIST(H$4,$B33,$B$2,FALSE)/(1-$D33)</f>
        <v>1.7826862420314147E-4</v>
      </c>
      <c r="I33" s="4">
        <f>_xlfn.BINOM.DIST(I$4,$B33,$B$2,FALSE)/(1-$D33)</f>
        <v>5.9537243315292505E-6</v>
      </c>
      <c r="J33" s="4">
        <f>_xlfn.BINOM.DIST(J$4,$B33,$B$2,FALSE)/(1-$D33)</f>
        <v>1.6569952998286841E-7</v>
      </c>
      <c r="K33" s="4">
        <f>_xlfn.BINOM.DIST(K$4,$B33,$B$2,FALSE)/(1-$D33)</f>
        <v>3.9528199462035656E-9</v>
      </c>
      <c r="L33" s="4">
        <f>_xlfn.BINOM.DIST(L$4,$B33,$B$2,FALSE)/(1-$D33)</f>
        <v>8.2508906678479488E-11</v>
      </c>
      <c r="M33" s="4">
        <f>_xlfn.BINOM.DIST(M$4,$B33,$B$2,FALSE)/(1-$D33)</f>
        <v>1.5308833545916076E-12</v>
      </c>
      <c r="N33" s="4">
        <f>_xlfn.BINOM.DIST(N$4,$B33,$B$2,FALSE)/(1-$D33)</f>
        <v>2.5563827015922118E-14</v>
      </c>
      <c r="O33" s="4">
        <f>_xlfn.BINOM.DIST(O$4,$B33,$B$2,FALSE)/(1-$D33)</f>
        <v>3.8807614294694255E-16</v>
      </c>
      <c r="P33" s="4">
        <f>_xlfn.BINOM.DIST(P$4,$B33,$B$2,FALSE)/(1-$D33)</f>
        <v>5.4003194467808643E-18</v>
      </c>
      <c r="Q33" s="4">
        <f>_xlfn.BINOM.DIST(Q$4,$B33,$B$2,FALSE)/(1-$D33)</f>
        <v>6.9368106613466503E-20</v>
      </c>
      <c r="R33" s="4">
        <f>_xlfn.BINOM.DIST(R$4,$B33,$B$2,FALSE)/(1-$D33)</f>
        <v>8.2740004194231193E-22</v>
      </c>
      <c r="S33" s="4">
        <f>_xlfn.BINOM.DIST(S$4,$B33,$B$2,FALSE)/(1-$D33)</f>
        <v>9.2110259148999876E-24</v>
      </c>
      <c r="T33" s="4">
        <f>_xlfn.BINOM.DIST(T$4,$B33,$B$2,FALSE)/(1-$D33)</f>
        <v>9.6132832176078352E-26</v>
      </c>
      <c r="U33" s="4">
        <f>_xlfn.BINOM.DIST(U$4,$B33,$B$2,FALSE)/(1-$D33)</f>
        <v>9.4429246178522776E-28</v>
      </c>
      <c r="V33" s="4">
        <f>_xlfn.BINOM.DIST(V$4,$B33,$B$2,FALSE)/(1-$D33)</f>
        <v>8.7602745156146896E-30</v>
      </c>
      <c r="W33" s="4">
        <f>_xlfn.BINOM.DIST(W$4,$B33,$B$2,FALSE)/(1-$D33)</f>
        <v>7.6992390442873003E-32</v>
      </c>
      <c r="X33" s="4">
        <f>_xlfn.BINOM.DIST(X$4,$B33,$B$2,FALSE)/(1-$D33)</f>
        <v>6.4283792150028742E-34</v>
      </c>
    </row>
    <row r="34" spans="1:24">
      <c r="A34" s="14">
        <f t="shared" si="4"/>
        <v>300</v>
      </c>
      <c r="B34" s="15">
        <f t="shared" si="2"/>
        <v>52301620</v>
      </c>
      <c r="C34" s="13">
        <f>1000000*(A34*$B$2*E34+A34*$B$2*F34/2+A34*$B$2*G34/3+A34*$B$2*H34/4+A34*$B$2*I34/5+A34*$B$2*J34/6+A34*$B$2*K34/7+A34*$B$2*L34/8+A34*$B$2*M34/9+A34*$B$2*N34/10+A34*$B$2*O34/11+A34*$B$2*P34/12+A34*$B$2*Q34/13+A34*$B$2*R34/14+A34*$B$2*S34/15+A34*$B$2*T34/16+A34*$B$2*U34/17+A34*$B$2*V34/18+A34*$B$2*W34/19+A34*$B$2*X34/20)-2</f>
        <v>-1.018775918505809</v>
      </c>
      <c r="D34" s="4">
        <f t="shared" ref="D34:D49" si="5">_xlfn.BINOM.DIST(D$4,$B34,$B$2,FALSE)</f>
        <v>0.83611282234083983</v>
      </c>
      <c r="E34" s="4">
        <f>_xlfn.BINOM.DIST(E$4,$B34,$B$2,FALSE)/(1-$D34)</f>
        <v>0.9131725533395717</v>
      </c>
      <c r="F34" s="4">
        <f>_xlfn.BINOM.DIST(F$4,$B34,$B$2,FALSE)/(1-$D34)</f>
        <v>8.1725161589564263E-2</v>
      </c>
      <c r="G34" s="4">
        <f>_xlfn.BINOM.DIST(G$4,$B34,$B$2,FALSE)/(1-$D34)</f>
        <v>4.8760422366418629E-3</v>
      </c>
      <c r="H34" s="4">
        <f>_xlfn.BINOM.DIST(H$4,$B34,$B$2,FALSE)/(1-$D34)</f>
        <v>2.1819278460100372E-4</v>
      </c>
      <c r="I34" s="4">
        <f>_xlfn.BINOM.DIST(I$4,$B34,$B$2,FALSE)/(1-$D34)</f>
        <v>7.8109397796303835E-6</v>
      </c>
      <c r="J34" s="4">
        <f>_xlfn.BINOM.DIST(J$4,$B34,$B$2,FALSE)/(1-$D34)</f>
        <v>2.3301556918293257E-7</v>
      </c>
      <c r="K34" s="4">
        <f>_xlfn.BINOM.DIST(K$4,$B34,$B$2,FALSE)/(1-$D34)</f>
        <v>5.9582646875901049E-9</v>
      </c>
      <c r="L34" s="4">
        <f>_xlfn.BINOM.DIST(L$4,$B34,$B$2,FALSE)/(1-$D34)</f>
        <v>1.3330998800405279E-10</v>
      </c>
      <c r="M34" s="4">
        <f>_xlfn.BINOM.DIST(M$4,$B34,$B$2,FALSE)/(1-$D34)</f>
        <v>2.6512644937436238E-12</v>
      </c>
      <c r="N34" s="4">
        <f>_xlfn.BINOM.DIST(N$4,$B34,$B$2,FALSE)/(1-$D34)</f>
        <v>4.7455431119362641E-14</v>
      </c>
      <c r="O34" s="4">
        <f>_xlfn.BINOM.DIST(O$4,$B34,$B$2,FALSE)/(1-$D34)</f>
        <v>7.7219342111197834E-16</v>
      </c>
      <c r="P34" s="4">
        <f>_xlfn.BINOM.DIST(P$4,$B34,$B$2,FALSE)/(1-$D34)</f>
        <v>1.1518016651925425E-17</v>
      </c>
      <c r="Q34" s="4">
        <f>_xlfn.BINOM.DIST(Q$4,$B34,$B$2,FALSE)/(1-$D34)</f>
        <v>1.5858685712323495E-19</v>
      </c>
      <c r="R34" s="4">
        <f>_xlfn.BINOM.DIST(R$4,$B34,$B$2,FALSE)/(1-$D34)</f>
        <v>2.0275519519182443E-21</v>
      </c>
      <c r="S34" s="4">
        <f>_xlfn.BINOM.DIST(S$4,$B34,$B$2,FALSE)/(1-$D34)</f>
        <v>2.4194327656061375E-23</v>
      </c>
      <c r="T34" s="4">
        <f>_xlfn.BINOM.DIST(T$4,$B34,$B$2,FALSE)/(1-$D34)</f>
        <v>2.7066144300100964E-25</v>
      </c>
      <c r="U34" s="4">
        <f>_xlfn.BINOM.DIST(U$4,$B34,$B$2,FALSE)/(1-$D34)</f>
        <v>2.8497730880168395E-27</v>
      </c>
      <c r="V34" s="4">
        <f>_xlfn.BINOM.DIST(V$4,$B34,$B$2,FALSE)/(1-$D34)</f>
        <v>2.8338090102871611E-29</v>
      </c>
      <c r="W34" s="4">
        <f>_xlfn.BINOM.DIST(W$4,$B34,$B$2,FALSE)/(1-$D34)</f>
        <v>2.6696219755030682E-31</v>
      </c>
      <c r="X34" s="4">
        <f>_xlfn.BINOM.DIST(X$4,$B34,$B$2,FALSE)/(1-$D34)</f>
        <v>2.3892002825366515E-33</v>
      </c>
    </row>
    <row r="35" spans="1:24">
      <c r="A35" s="14">
        <f t="shared" si="4"/>
        <v>310</v>
      </c>
      <c r="B35" s="15">
        <f t="shared" si="2"/>
        <v>56039659.299999997</v>
      </c>
      <c r="C35" s="13">
        <f>1000000*(A35*$B$2*E35+A35*$B$2*F35/2+A35*$B$2*G35/3+A35*$B$2*H35/4+A35*$B$2*I35/5+A35*$B$2*J35/6+A35*$B$2*K35/7+A35*$B$2*L35/8+A35*$B$2*M35/9+A35*$B$2*N35/10+A35*$B$2*O35/11+A35*$B$2*P35/12+A35*$B$2*Q35/13+A35*$B$2*R35/14+A35*$B$2*S35/15+A35*$B$2*T35/16+A35*$B$2*U35/17+A35*$B$2*V35/18+A35*$B$2*W35/19+A35*$B$2*X35/20)-2</f>
        <v>-0.98938678675154512</v>
      </c>
      <c r="D35" s="4">
        <f t="shared" si="5"/>
        <v>0.8254848215517504</v>
      </c>
      <c r="E35" s="4">
        <f>_xlfn.BINOM.DIST(E$4,$B35,$B$2,FALSE)/(1-$D35)</f>
        <v>0.90717102760166102</v>
      </c>
      <c r="F35" s="4">
        <f>_xlfn.BINOM.DIST(F$4,$B35,$B$2,FALSE)/(1-$D35)</f>
        <v>8.6990625464362051E-2</v>
      </c>
      <c r="G35" s="4">
        <f>_xlfn.BINOM.DIST(G$4,$B35,$B$2,FALSE)/(1-$D35)</f>
        <v>5.5611481946987191E-3</v>
      </c>
      <c r="H35" s="4">
        <f>_xlfn.BINOM.DIST(H$4,$B35,$B$2,FALSE)/(1-$D35)</f>
        <v>2.666353574863504E-4</v>
      </c>
      <c r="I35" s="4">
        <f>_xlfn.BINOM.DIST(I$4,$B35,$B$2,FALSE)/(1-$D35)</f>
        <v>1.0227299845884484E-5</v>
      </c>
      <c r="J35" s="4">
        <f>_xlfn.BINOM.DIST(J$4,$B35,$B$2,FALSE)/(1-$D35)</f>
        <v>3.2690607020141823E-7</v>
      </c>
      <c r="K35" s="4">
        <f>_xlfn.BINOM.DIST(K$4,$B35,$B$2,FALSE)/(1-$D35)</f>
        <v>8.9564969755675734E-9</v>
      </c>
      <c r="L35" s="4">
        <f>_xlfn.BINOM.DIST(L$4,$B35,$B$2,FALSE)/(1-$D35)</f>
        <v>2.1471452646444381E-10</v>
      </c>
      <c r="M35" s="4">
        <f>_xlfn.BINOM.DIST(M$4,$B35,$B$2,FALSE)/(1-$D35)</f>
        <v>4.5754323794660969E-12</v>
      </c>
      <c r="N35" s="4">
        <f>_xlfn.BINOM.DIST(N$4,$B35,$B$2,FALSE)/(1-$D35)</f>
        <v>8.7749642686934781E-14</v>
      </c>
      <c r="O35" s="4">
        <f>_xlfn.BINOM.DIST(O$4,$B35,$B$2,FALSE)/(1-$D35)</f>
        <v>1.5299099855843083E-15</v>
      </c>
      <c r="P35" s="4">
        <f>_xlfn.BINOM.DIST(P$4,$B35,$B$2,FALSE)/(1-$D35)</f>
        <v>2.4451067981660344E-17</v>
      </c>
      <c r="Q35" s="4">
        <f>_xlfn.BINOM.DIST(Q$4,$B35,$B$2,FALSE)/(1-$D35)</f>
        <v>3.6071788259562385E-19</v>
      </c>
      <c r="R35" s="4">
        <f>_xlfn.BINOM.DIST(R$4,$B35,$B$2,FALSE)/(1-$D35)</f>
        <v>4.9414319822051052E-21</v>
      </c>
      <c r="S35" s="4">
        <f>_xlfn.BINOM.DIST(S$4,$B35,$B$2,FALSE)/(1-$D35)</f>
        <v>6.3179289759015141E-23</v>
      </c>
      <c r="T35" s="4">
        <f>_xlfn.BINOM.DIST(T$4,$B35,$B$2,FALSE)/(1-$D35)</f>
        <v>7.572999456937926E-25</v>
      </c>
      <c r="U35" s="4">
        <f>_xlfn.BINOM.DIST(U$4,$B35,$B$2,FALSE)/(1-$D35)</f>
        <v>8.5434280341877399E-27</v>
      </c>
      <c r="V35" s="4">
        <f>_xlfn.BINOM.DIST(V$4,$B35,$B$2,FALSE)/(1-$D35)</f>
        <v>9.1027541603890237E-29</v>
      </c>
      <c r="W35" s="4">
        <f>_xlfn.BINOM.DIST(W$4,$B35,$B$2,FALSE)/(1-$D35)</f>
        <v>9.1882405917125496E-31</v>
      </c>
      <c r="X35" s="4">
        <f>_xlfn.BINOM.DIST(X$4,$B35,$B$2,FALSE)/(1-$D35)</f>
        <v>8.8108031995925814E-33</v>
      </c>
    </row>
    <row r="36" spans="1:24">
      <c r="A36" s="14">
        <f t="shared" si="4"/>
        <v>320</v>
      </c>
      <c r="B36" s="15">
        <f t="shared" si="2"/>
        <v>60016371.200000003</v>
      </c>
      <c r="C36" s="13">
        <f>1000000*(A36*$B$2*E36+A36*$B$2*F36/2+A36*$B$2*G36/3+A36*$B$2*H36/4+A36*$B$2*I36/5+A36*$B$2*J36/6+A36*$B$2*K36/7+A36*$B$2*L36/8+A36*$B$2*M36/9+A36*$B$2*N36/10+A36*$B$2*O36/11+A36*$B$2*P36/12+A36*$B$2*Q36/13+A36*$B$2*R36/14+A36*$B$2*S36/15+A36*$B$2*T36/16+A36*$B$2*U36/17+A36*$B$2*V36/18+A36*$B$2*W36/19+A36*$B$2*X36/20)-2</f>
        <v>-0.96042422698446561</v>
      </c>
      <c r="D36" s="4">
        <f t="shared" si="5"/>
        <v>0.81432649363154319</v>
      </c>
      <c r="E36" s="4">
        <f>_xlfn.BINOM.DIST(E$4,$B36,$B$2,FALSE)/(1-$D36)</f>
        <v>0.90081613877340605</v>
      </c>
      <c r="F36" s="4">
        <f>_xlfn.BINOM.DIST(F$4,$B36,$B$2,FALSE)/(1-$D36)</f>
        <v>9.2511066584538018E-2</v>
      </c>
      <c r="G36" s="4">
        <f>_xlfn.BINOM.DIST(G$4,$B36,$B$2,FALSE)/(1-$D36)</f>
        <v>6.3337359161606622E-3</v>
      </c>
      <c r="H36" s="4">
        <f>_xlfn.BINOM.DIST(H$4,$B36,$B$2,FALSE)/(1-$D36)</f>
        <v>3.2522765763313104E-4</v>
      </c>
      <c r="I36" s="4">
        <f>_xlfn.BINOM.DIST(I$4,$B36,$B$2,FALSE)/(1-$D36)</f>
        <v>1.335995424213976E-5</v>
      </c>
      <c r="J36" s="4">
        <f>_xlfn.BINOM.DIST(J$4,$B36,$B$2,FALSE)/(1-$D36)</f>
        <v>4.573421370869786E-7</v>
      </c>
      <c r="K36" s="4">
        <f>_xlfn.BINOM.DIST(K$4,$B36,$B$2,FALSE)/(1-$D36)</f>
        <v>1.3419324844935439E-8</v>
      </c>
      <c r="L36" s="4">
        <f>_xlfn.BINOM.DIST(L$4,$B36,$B$2,FALSE)/(1-$D36)</f>
        <v>3.4453088613343918E-10</v>
      </c>
      <c r="M36" s="4">
        <f>_xlfn.BINOM.DIST(M$4,$B36,$B$2,FALSE)/(1-$D36)</f>
        <v>7.8627257261835403E-12</v>
      </c>
      <c r="N36" s="4">
        <f>_xlfn.BINOM.DIST(N$4,$B36,$B$2,FALSE)/(1-$D36)</f>
        <v>1.6149556272884096E-13</v>
      </c>
      <c r="O36" s="4">
        <f>_xlfn.BINOM.DIST(O$4,$B36,$B$2,FALSE)/(1-$D36)</f>
        <v>3.0154724796460918E-15</v>
      </c>
      <c r="P36" s="4">
        <f>_xlfn.BINOM.DIST(P$4,$B36,$B$2,FALSE)/(1-$D36)</f>
        <v>5.1613293926774984E-17</v>
      </c>
      <c r="Q36" s="4">
        <f>_xlfn.BINOM.DIST(Q$4,$B36,$B$2,FALSE)/(1-$D36)</f>
        <v>8.1546564625742888E-19</v>
      </c>
      <c r="R36" s="4">
        <f>_xlfn.BINOM.DIST(R$4,$B36,$B$2,FALSE)/(1-$D36)</f>
        <v>1.1963687842519331E-20</v>
      </c>
      <c r="S36" s="4">
        <f>_xlfn.BINOM.DIST(S$4,$B36,$B$2,FALSE)/(1-$D36)</f>
        <v>1.6381785882410318E-22</v>
      </c>
      <c r="T36" s="4">
        <f>_xlfn.BINOM.DIST(T$4,$B36,$B$2,FALSE)/(1-$D36)</f>
        <v>2.1029487397471134E-24</v>
      </c>
      <c r="U36" s="4">
        <f>_xlfn.BINOM.DIST(U$4,$B36,$B$2,FALSE)/(1-$D36)</f>
        <v>2.5407807025288617E-26</v>
      </c>
      <c r="V36" s="4">
        <f>_xlfn.BINOM.DIST(V$4,$B36,$B$2,FALSE)/(1-$D36)</f>
        <v>2.8992261075288442E-28</v>
      </c>
      <c r="W36" s="4">
        <f>_xlfn.BINOM.DIST(W$4,$B36,$B$2,FALSE)/(1-$D36)</f>
        <v>3.1341219304598933E-30</v>
      </c>
      <c r="X36" s="4">
        <f>_xlfn.BINOM.DIST(X$4,$B36,$B$2,FALSE)/(1-$D36)</f>
        <v>3.2186465489957023E-32</v>
      </c>
    </row>
    <row r="37" spans="1:24">
      <c r="A37" s="14">
        <f t="shared" si="4"/>
        <v>330</v>
      </c>
      <c r="B37" s="15">
        <f t="shared" si="2"/>
        <v>64240050.700000003</v>
      </c>
      <c r="C37" s="13">
        <f>1000000*(A37*$B$2*E37+A37*$B$2*F37/2+A37*$B$2*G37/3+A37*$B$2*H37/4+A37*$B$2*I37/5+A37*$B$2*J37/6+A37*$B$2*K37/7+A37*$B$2*L37/8+A37*$B$2*M37/9+A37*$B$2*N37/10+A37*$B$2*O37/11+A37*$B$2*P37/12+A37*$B$2*Q37/13+A37*$B$2*R37/14+A37*$B$2*S37/15+A37*$B$2*T37/16+A37*$B$2*U37/17+A37*$B$2*V37/18+A37*$B$2*W37/19+A37*$B$2*X37/20)-2</f>
        <v>-0.93191471120152047</v>
      </c>
      <c r="D37" s="4">
        <f t="shared" si="5"/>
        <v>0.80264032215171055</v>
      </c>
      <c r="E37" s="4">
        <f>_xlfn.BINOM.DIST(E$4,$B37,$B$2,FALSE)/(1-$D37)</f>
        <v>0.89410025243905478</v>
      </c>
      <c r="F37" s="4">
        <f>_xlfn.BINOM.DIST(F$4,$B37,$B$2,FALSE)/(1-$D37)</f>
        <v>9.8283335417451101E-2</v>
      </c>
      <c r="G37" s="4">
        <f>_xlfn.BINOM.DIST(G$4,$B37,$B$2,FALSE)/(1-$D37)</f>
        <v>7.2024837960924671E-3</v>
      </c>
      <c r="H37" s="4">
        <f>_xlfn.BINOM.DIST(H$4,$B37,$B$2,FALSE)/(1-$D37)</f>
        <v>3.9586394635295481E-4</v>
      </c>
      <c r="I37" s="4">
        <f>_xlfn.BINOM.DIST(I$4,$B37,$B$2,FALSE)/(1-$D37)</f>
        <v>1.7406024479248224E-5</v>
      </c>
      <c r="J37" s="4">
        <f>_xlfn.BINOM.DIST(J$4,$B37,$B$2,FALSE)/(1-$D37)</f>
        <v>6.3778158768771989E-7</v>
      </c>
      <c r="K37" s="4">
        <f>_xlfn.BINOM.DIST(K$4,$B37,$B$2,FALSE)/(1-$D37)</f>
        <v>2.0030766494331357E-8</v>
      </c>
      <c r="L37" s="4">
        <f>_xlfn.BINOM.DIST(L$4,$B37,$B$2,FALSE)/(1-$D37)</f>
        <v>5.5046689473173518E-10</v>
      </c>
      <c r="M37" s="4">
        <f>_xlfn.BINOM.DIST(M$4,$B37,$B$2,FALSE)/(1-$D37)</f>
        <v>1.344659465902446E-11</v>
      </c>
      <c r="N37" s="4">
        <f>_xlfn.BINOM.DIST(N$4,$B37,$B$2,FALSE)/(1-$D37)</f>
        <v>2.9562143728524821E-13</v>
      </c>
      <c r="O37" s="4">
        <f>_xlfn.BINOM.DIST(O$4,$B37,$B$2,FALSE)/(1-$D37)</f>
        <v>5.9083585532426947E-15</v>
      </c>
      <c r="P37" s="4">
        <f>_xlfn.BINOM.DIST(P$4,$B37,$B$2,FALSE)/(1-$D37)</f>
        <v>1.0824533629880151E-16</v>
      </c>
      <c r="Q37" s="4">
        <f>_xlfn.BINOM.DIST(Q$4,$B37,$B$2,FALSE)/(1-$D37)</f>
        <v>1.8305830305360379E-18</v>
      </c>
      <c r="R37" s="4">
        <f>_xlfn.BINOM.DIST(R$4,$B37,$B$2,FALSE)/(1-$D37)</f>
        <v>2.8746500326638829E-20</v>
      </c>
      <c r="S37" s="4">
        <f>_xlfn.BINOM.DIST(S$4,$B37,$B$2,FALSE)/(1-$D37)</f>
        <v>4.2132506643464936E-22</v>
      </c>
      <c r="T37" s="4">
        <f>_xlfn.BINOM.DIST(T$4,$B37,$B$2,FALSE)/(1-$D37)</f>
        <v>5.7892310854953697E-24</v>
      </c>
      <c r="U37" s="4">
        <f>_xlfn.BINOM.DIST(U$4,$B37,$B$2,FALSE)/(1-$D37)</f>
        <v>7.4867878587202528E-26</v>
      </c>
      <c r="V37" s="4">
        <f>_xlfn.BINOM.DIST(V$4,$B37,$B$2,FALSE)/(1-$D37)</f>
        <v>9.1442181622297582E-28</v>
      </c>
      <c r="W37" s="4">
        <f>_xlfn.BINOM.DIST(W$4,$B37,$B$2,FALSE)/(1-$D37)</f>
        <v>1.0580751819738381E-29</v>
      </c>
      <c r="X37" s="4">
        <f>_xlfn.BINOM.DIST(X$4,$B37,$B$2,FALSE)/(1-$D37)</f>
        <v>1.1630813053112543E-31</v>
      </c>
    </row>
    <row r="38" spans="1:24">
      <c r="A38" s="14">
        <f t="shared" si="4"/>
        <v>340</v>
      </c>
      <c r="B38" s="15">
        <f t="shared" si="2"/>
        <v>68718992.799999997</v>
      </c>
      <c r="C38" s="13">
        <f>1000000*(A38*$B$2*E38+A38*$B$2*F38/2+A38*$B$2*G38/3+A38*$B$2*H38/4+A38*$B$2*I38/5+A38*$B$2*J38/6+A38*$B$2*K38/7+A38*$B$2*L38/8+A38*$B$2*M38/9+A38*$B$2*N38/10+A38*$B$2*O38/11+A38*$B$2*P38/12+A38*$B$2*Q38/13+A38*$B$2*R38/14+A38*$B$2*S38/15+A38*$B$2*T38/16+A38*$B$2*U38/17+A38*$B$2*V38/18+A38*$B$2*W38/19+A38*$B$2*X38/20)-2</f>
        <v>-0.9038853468557273</v>
      </c>
      <c r="D38" s="4">
        <f t="shared" si="5"/>
        <v>0.79043104444799095</v>
      </c>
      <c r="E38" s="4">
        <f>_xlfn.BINOM.DIST(E$4,$B38,$B$2,FALSE)/(1-$D38)</f>
        <v>0.88701634310344357</v>
      </c>
      <c r="F38" s="4">
        <f>_xlfn.BINOM.DIST(F$4,$B38,$B$2,FALSE)/(1-$D38)</f>
        <v>0.10430285625041211</v>
      </c>
      <c r="G38" s="4">
        <f>_xlfn.BINOM.DIST(G$4,$B38,$B$2,FALSE)/(1-$D38)</f>
        <v>8.1765390594858902E-3</v>
      </c>
      <c r="H38" s="4">
        <f>_xlfn.BINOM.DIST(H$4,$B38,$B$2,FALSE)/(1-$D38)</f>
        <v>4.8073316797219296E-4</v>
      </c>
      <c r="I38" s="4">
        <f>_xlfn.BINOM.DIST(I$4,$B38,$B$2,FALSE)/(1-$D38)</f>
        <v>2.2611461768282812E-5</v>
      </c>
      <c r="J38" s="4">
        <f>_xlfn.BINOM.DIST(J$4,$B38,$B$2,FALSE)/(1-$D38)</f>
        <v>8.8628202004976709E-7</v>
      </c>
      <c r="K38" s="4">
        <f>_xlfn.BINOM.DIST(K$4,$B38,$B$2,FALSE)/(1-$D38)</f>
        <v>2.9776143078580574E-8</v>
      </c>
      <c r="L38" s="4">
        <f>_xlfn.BINOM.DIST(L$4,$B38,$B$2,FALSE)/(1-$D38)</f>
        <v>8.7533237808851802E-10</v>
      </c>
      <c r="M38" s="4">
        <f>_xlfn.BINOM.DIST(M$4,$B38,$B$2,FALSE)/(1-$D38)</f>
        <v>2.2873099267070948E-11</v>
      </c>
      <c r="N38" s="4">
        <f>_xlfn.BINOM.DIST(N$4,$B38,$B$2,FALSE)/(1-$D38)</f>
        <v>5.3792228873037532E-13</v>
      </c>
      <c r="O38" s="4">
        <f>_xlfn.BINOM.DIST(O$4,$B38,$B$2,FALSE)/(1-$D38)</f>
        <v>1.1500623152572005E-14</v>
      </c>
      <c r="P38" s="4">
        <f>_xlfn.BINOM.DIST(P$4,$B38,$B$2,FALSE)/(1-$D38)</f>
        <v>2.253899976479095E-16</v>
      </c>
      <c r="Q38" s="4">
        <f>_xlfn.BINOM.DIST(Q$4,$B38,$B$2,FALSE)/(1-$D38)</f>
        <v>4.0774232272083364E-18</v>
      </c>
      <c r="R38" s="4">
        <f>_xlfn.BINOM.DIST(R$4,$B38,$B$2,FALSE)/(1-$D38)</f>
        <v>6.8493956941125922E-20</v>
      </c>
      <c r="S38" s="4">
        <f>_xlfn.BINOM.DIST(S$4,$B38,$B$2,FALSE)/(1-$D38)</f>
        <v>1.0738793482819586E-21</v>
      </c>
      <c r="T38" s="4">
        <f>_xlfn.BINOM.DIST(T$4,$B38,$B$2,FALSE)/(1-$D38)</f>
        <v>1.5784469664182827E-23</v>
      </c>
      <c r="U38" s="4">
        <f>_xlfn.BINOM.DIST(U$4,$B38,$B$2,FALSE)/(1-$D38)</f>
        <v>2.1836124107039071E-25</v>
      </c>
      <c r="V38" s="4">
        <f>_xlfn.BINOM.DIST(V$4,$B38,$B$2,FALSE)/(1-$D38)</f>
        <v>2.852972090360257E-27</v>
      </c>
      <c r="W38" s="4">
        <f>_xlfn.BINOM.DIST(W$4,$B38,$B$2,FALSE)/(1-$D38)</f>
        <v>3.531330700606171E-29</v>
      </c>
      <c r="X38" s="4">
        <f>_xlfn.BINOM.DIST(X$4,$B38,$B$2,FALSE)/(1-$D38)</f>
        <v>4.1524351250491713E-31</v>
      </c>
    </row>
    <row r="39" spans="1:24">
      <c r="A39" s="14">
        <f t="shared" si="4"/>
        <v>350</v>
      </c>
      <c r="B39" s="15">
        <f t="shared" si="2"/>
        <v>73461492.5</v>
      </c>
      <c r="C39" s="13">
        <f>1000000*(A39*$B$2*E39+A39*$B$2*F39/2+A39*$B$2*G39/3+A39*$B$2*H39/4+A39*$B$2*I39/5+A39*$B$2*J39/6+A39*$B$2*K39/7+A39*$B$2*L39/8+A39*$B$2*M39/9+A39*$B$2*N39/10+A39*$B$2*O39/11+A39*$B$2*P39/12+A39*$B$2*Q39/13+A39*$B$2*R39/14+A39*$B$2*S39/15+A39*$B$2*T39/16+A39*$B$2*U39/17+A39*$B$2*V39/18+A39*$B$2*W39/19+A39*$B$2*X39/20)-2</f>
        <v>-0.87636383642844518</v>
      </c>
      <c r="D39" s="4">
        <f t="shared" si="5"/>
        <v>0.77770570012481122</v>
      </c>
      <c r="E39" s="4">
        <f>_xlfn.BINOM.DIST(E$4,$B39,$B$2,FALSE)/(1-$D39)</f>
        <v>0.87955803704868796</v>
      </c>
      <c r="F39" s="4">
        <f>_xlfn.BINOM.DIST(F$4,$B39,$B$2,FALSE)/(1-$D39)</f>
        <v>0.11056356806236972</v>
      </c>
      <c r="G39" s="4">
        <f>_xlfn.BINOM.DIST(G$4,$B39,$B$2,FALSE)/(1-$D39)</f>
        <v>9.2654885759792562E-3</v>
      </c>
      <c r="H39" s="4">
        <f>_xlfn.BINOM.DIST(H$4,$B39,$B$2,FALSE)/(1-$D39)</f>
        <v>5.8235238935946834E-4</v>
      </c>
      <c r="I39" s="4">
        <f>_xlfn.BINOM.DIST(I$4,$B39,$B$2,FALSE)/(1-$D39)</f>
        <v>2.9281503980730815E-5</v>
      </c>
      <c r="J39" s="4">
        <f>_xlfn.BINOM.DIST(J$4,$B39,$B$2,FALSE)/(1-$D39)</f>
        <v>1.2269296039194746E-6</v>
      </c>
      <c r="K39" s="4">
        <f>_xlfn.BINOM.DIST(K$4,$B39,$B$2,FALSE)/(1-$D39)</f>
        <v>4.4065541953607772E-8</v>
      </c>
      <c r="L39" s="4">
        <f>_xlfn.BINOM.DIST(L$4,$B39,$B$2,FALSE)/(1-$D39)</f>
        <v>1.3847986556448492E-9</v>
      </c>
      <c r="M39" s="4">
        <f>_xlfn.BINOM.DIST(M$4,$B39,$B$2,FALSE)/(1-$D39)</f>
        <v>3.8683131344876277E-11</v>
      </c>
      <c r="N39" s="4">
        <f>_xlfn.BINOM.DIST(N$4,$B39,$B$2,FALSE)/(1-$D39)</f>
        <v>9.7252128441780641E-13</v>
      </c>
      <c r="O39" s="4">
        <f>_xlfn.BINOM.DIST(O$4,$B39,$B$2,FALSE)/(1-$D39)</f>
        <v>2.2227156970654653E-14</v>
      </c>
      <c r="P39" s="4">
        <f>_xlfn.BINOM.DIST(P$4,$B39,$B$2,FALSE)/(1-$D39)</f>
        <v>4.6567202778968497E-16</v>
      </c>
      <c r="Q39" s="4">
        <f>_xlfn.BINOM.DIST(Q$4,$B39,$B$2,FALSE)/(1-$D39)</f>
        <v>9.005633609517557E-18</v>
      </c>
      <c r="R39" s="4">
        <f>_xlfn.BINOM.DIST(R$4,$B39,$B$2,FALSE)/(1-$D39)</f>
        <v>1.6171999051835589E-19</v>
      </c>
      <c r="S39" s="4">
        <f>_xlfn.BINOM.DIST(S$4,$B39,$B$2,FALSE)/(1-$D39)</f>
        <v>2.7105031180662397E-21</v>
      </c>
      <c r="T39" s="4">
        <f>_xlfn.BINOM.DIST(T$4,$B39,$B$2,FALSE)/(1-$D39)</f>
        <v>4.258997505593437E-23</v>
      </c>
      <c r="U39" s="4">
        <f>_xlfn.BINOM.DIST(U$4,$B39,$B$2,FALSE)/(1-$D39)</f>
        <v>6.2984823340009918E-25</v>
      </c>
      <c r="V39" s="4">
        <f>_xlfn.BINOM.DIST(V$4,$B39,$B$2,FALSE)/(1-$D39)</f>
        <v>8.7971268803824672E-27</v>
      </c>
      <c r="W39" s="4">
        <f>_xlfn.BINOM.DIST(W$4,$B39,$B$2,FALSE)/(1-$D39)</f>
        <v>1.1640313963200468E-28</v>
      </c>
      <c r="X39" s="4">
        <f>_xlfn.BINOM.DIST(X$4,$B39,$B$2,FALSE)/(1-$D39)</f>
        <v>1.4632284347131044E-30</v>
      </c>
    </row>
    <row r="40" spans="1:24">
      <c r="A40" s="14">
        <f t="shared" si="4"/>
        <v>360</v>
      </c>
      <c r="B40" s="15">
        <f t="shared" si="2"/>
        <v>78475844.799999997</v>
      </c>
      <c r="C40" s="13">
        <f>1000000*(A40*$B$2*E40+A40*$B$2*F40/2+A40*$B$2*G40/3+A40*$B$2*H40/4+A40*$B$2*I40/5+A40*$B$2*J40/6+A40*$B$2*K40/7+A40*$B$2*L40/8+A40*$B$2*M40/9+A40*$B$2*N40/10+A40*$B$2*O40/11+A40*$B$2*P40/12+A40*$B$2*Q40/13+A40*$B$2*R40/14+A40*$B$2*S40/15+A40*$B$2*T40/16+A40*$B$2*U40/17+A40*$B$2*V40/18+A40*$B$2*W40/19+A40*$B$2*X40/20)-2</f>
        <v>-0.84937843620979048</v>
      </c>
      <c r="D40" s="4">
        <f t="shared" si="5"/>
        <v>0.76447365873254292</v>
      </c>
      <c r="E40" s="4">
        <f>_xlfn.BINOM.DIST(E$4,$B40,$B$2,FALSE)/(1-$D40)</f>
        <v>0.87171965114816363</v>
      </c>
      <c r="F40" s="4">
        <f>_xlfn.BINOM.DIST(F$4,$B40,$B$2,FALSE)/(1-$D40)</f>
        <v>0.11705787383771975</v>
      </c>
      <c r="G40" s="4">
        <f>_xlfn.BINOM.DIST(G$4,$B40,$B$2,FALSE)/(1-$D40)</f>
        <v>1.0479321446026113E-2</v>
      </c>
      <c r="H40" s="4">
        <f>_xlfn.BINOM.DIST(H$4,$B40,$B$2,FALSE)/(1-$D40)</f>
        <v>7.0360181444535609E-4</v>
      </c>
      <c r="I40" s="4">
        <f>_xlfn.BINOM.DIST(I$4,$B40,$B$2,FALSE)/(1-$D40)</f>
        <v>3.7792943715465271E-5</v>
      </c>
      <c r="J40" s="4">
        <f>_xlfn.BINOM.DIST(J$4,$B40,$B$2,FALSE)/(1-$D40)</f>
        <v>1.6916606182120866E-6</v>
      </c>
      <c r="K40" s="4">
        <f>_xlfn.BINOM.DIST(K$4,$B40,$B$2,FALSE)/(1-$D40)</f>
        <v>6.4903626279824497E-8</v>
      </c>
      <c r="L40" s="4">
        <f>_xlfn.BINOM.DIST(L$4,$B40,$B$2,FALSE)/(1-$D40)</f>
        <v>2.1788770924773508E-9</v>
      </c>
      <c r="M40" s="4">
        <f>_xlfn.BINOM.DIST(M$4,$B40,$B$2,FALSE)/(1-$D40)</f>
        <v>6.5019552434837189E-11</v>
      </c>
      <c r="N40" s="4">
        <f>_xlfn.BINOM.DIST(N$4,$B40,$B$2,FALSE)/(1-$D40)</f>
        <v>1.7462150314014863E-12</v>
      </c>
      <c r="O40" s="4">
        <f>_xlfn.BINOM.DIST(O$4,$B40,$B$2,FALSE)/(1-$D40)</f>
        <v>4.2634264796974611E-14</v>
      </c>
      <c r="P40" s="4">
        <f>_xlfn.BINOM.DIST(P$4,$B40,$B$2,FALSE)/(1-$D40)</f>
        <v>9.5418210568887483E-16</v>
      </c>
      <c r="Q40" s="4">
        <f>_xlfn.BINOM.DIST(Q$4,$B40,$B$2,FALSE)/(1-$D40)</f>
        <v>1.9712497235963544E-17</v>
      </c>
      <c r="R40" s="4">
        <f>_xlfn.BINOM.DIST(R$4,$B40,$B$2,FALSE)/(1-$D40)</f>
        <v>3.7815281202041389E-19</v>
      </c>
      <c r="S40" s="4">
        <f>_xlfn.BINOM.DIST(S$4,$B40,$B$2,FALSE)/(1-$D40)</f>
        <v>6.7706411145171377E-21</v>
      </c>
      <c r="T40" s="4">
        <f>_xlfn.BINOM.DIST(T$4,$B40,$B$2,FALSE)/(1-$D40)</f>
        <v>1.1364845207809903E-22</v>
      </c>
      <c r="U40" s="4">
        <f>_xlfn.BINOM.DIST(U$4,$B40,$B$2,FALSE)/(1-$D40)</f>
        <v>1.7954293130076544E-24</v>
      </c>
      <c r="V40" s="4">
        <f>_xlfn.BINOM.DIST(V$4,$B40,$B$2,FALSE)/(1-$D40)</f>
        <v>2.678856861065967E-26</v>
      </c>
      <c r="W40" s="4">
        <f>_xlfn.BINOM.DIST(W$4,$B40,$B$2,FALSE)/(1-$D40)</f>
        <v>3.786601516580834E-28</v>
      </c>
      <c r="X40" s="4">
        <f>_xlfn.BINOM.DIST(X$4,$B40,$B$2,FALSE)/(1-$D40)</f>
        <v>5.0847932629400783E-30</v>
      </c>
    </row>
    <row r="41" spans="1:24">
      <c r="A41" s="14">
        <f t="shared" si="4"/>
        <v>370</v>
      </c>
      <c r="B41" s="15">
        <f t="shared" si="2"/>
        <v>83770344.700000003</v>
      </c>
      <c r="C41" s="13">
        <f>1000000*(A41*$B$2*E41+A41*$B$2*F41/2+A41*$B$2*G41/3+A41*$B$2*H41/4+A41*$B$2*I41/5+A41*$B$2*J41/6+A41*$B$2*K41/7+A41*$B$2*L41/8+A41*$B$2*M41/9+A41*$B$2*N41/10+A41*$B$2*O41/11+A41*$B$2*P41/12+A41*$B$2*Q41/13+A41*$B$2*R41/14+A41*$B$2*S41/15+A41*$B$2*T41/16+A41*$B$2*U41/17+A41*$B$2*V41/18+A41*$B$2*W41/19+A41*$B$2*X41/20)-2</f>
        <v>-0.82295791461243084</v>
      </c>
      <c r="D41" s="4">
        <f t="shared" si="5"/>
        <v>0.75074662655801705</v>
      </c>
      <c r="E41" s="4">
        <f>_xlfn.BINOM.DIST(E$4,$B41,$B$2,FALSE)/(1-$D41)</f>
        <v>0.86349622772057755</v>
      </c>
      <c r="F41" s="4">
        <f>_xlfn.BINOM.DIST(F$4,$B41,$B$2,FALSE)/(1-$D41)</f>
        <v>0.12377659855704043</v>
      </c>
      <c r="G41" s="4">
        <f>_xlfn.BINOM.DIST(G$4,$B41,$B$2,FALSE)/(1-$D41)</f>
        <v>1.1828383012863019E-2</v>
      </c>
      <c r="H41" s="4">
        <f>_xlfn.BINOM.DIST(H$4,$B41,$B$2,FALSE)/(1-$D41)</f>
        <v>8.477610751539287E-4</v>
      </c>
      <c r="I41" s="4">
        <f>_xlfn.BINOM.DIST(I$4,$B41,$B$2,FALSE)/(1-$D41)</f>
        <v>4.860842474817977E-5</v>
      </c>
      <c r="J41" s="4">
        <f>_xlfn.BINOM.DIST(J$4,$B41,$B$2,FALSE)/(1-$D41)</f>
        <v>2.3225676407559862E-6</v>
      </c>
      <c r="K41" s="4">
        <f>_xlfn.BINOM.DIST(K$4,$B41,$B$2,FALSE)/(1-$D41)</f>
        <v>9.5121436419511108E-8</v>
      </c>
      <c r="L41" s="4">
        <f>_xlfn.BINOM.DIST(L$4,$B41,$B$2,FALSE)/(1-$D41)</f>
        <v>3.4087604058372807E-9</v>
      </c>
      <c r="M41" s="4">
        <f>_xlfn.BINOM.DIST(M$4,$B41,$B$2,FALSE)/(1-$D41)</f>
        <v>1.0858304736507527E-10</v>
      </c>
      <c r="N41" s="4">
        <f>_xlfn.BINOM.DIST(N$4,$B41,$B$2,FALSE)/(1-$D41)</f>
        <v>3.1129351927275092E-12</v>
      </c>
      <c r="O41" s="4">
        <f>_xlfn.BINOM.DIST(O$4,$B41,$B$2,FALSE)/(1-$D41)</f>
        <v>8.113074096986101E-14</v>
      </c>
      <c r="P41" s="4">
        <f>_xlfn.BINOM.DIST(P$4,$B41,$B$2,FALSE)/(1-$D41)</f>
        <v>1.938260920067255E-15</v>
      </c>
      <c r="Q41" s="4">
        <f>_xlfn.BINOM.DIST(Q$4,$B41,$B$2,FALSE)/(1-$D41)</f>
        <v>4.2744173600847215E-17</v>
      </c>
      <c r="R41" s="4">
        <f>_xlfn.BINOM.DIST(R$4,$B41,$B$2,FALSE)/(1-$D41)</f>
        <v>8.7529998704393153E-19</v>
      </c>
      <c r="S41" s="4">
        <f>_xlfn.BINOM.DIST(S$4,$B41,$B$2,FALSE)/(1-$D41)</f>
        <v>1.6729142884030358E-20</v>
      </c>
      <c r="T41" s="4">
        <f>_xlfn.BINOM.DIST(T$4,$B41,$B$2,FALSE)/(1-$D41)</f>
        <v>2.9975175200927468E-22</v>
      </c>
      <c r="U41" s="4">
        <f>_xlfn.BINOM.DIST(U$4,$B41,$B$2,FALSE)/(1-$D41)</f>
        <v>5.0549961125307082E-24</v>
      </c>
      <c r="V41" s="4">
        <f>_xlfn.BINOM.DIST(V$4,$B41,$B$2,FALSE)/(1-$D41)</f>
        <v>8.0511206127412106E-26</v>
      </c>
      <c r="W41" s="4">
        <f>_xlfn.BINOM.DIST(W$4,$B41,$B$2,FALSE)/(1-$D41)</f>
        <v>1.2148166583736629E-27</v>
      </c>
      <c r="X41" s="4">
        <f>_xlfn.BINOM.DIST(X$4,$B41,$B$2,FALSE)/(1-$D41)</f>
        <v>1.7413607229212433E-29</v>
      </c>
    </row>
    <row r="42" spans="1:24">
      <c r="A42" s="14">
        <f t="shared" si="4"/>
        <v>380</v>
      </c>
      <c r="B42" s="15">
        <f t="shared" si="2"/>
        <v>89353287.200000003</v>
      </c>
      <c r="C42" s="13">
        <f>1000000*(A42*$B$2*E42+A42*$B$2*F42/2+A42*$B$2*G42/3+A42*$B$2*H42/4+A42*$B$2*I42/5+A42*$B$2*J42/6+A42*$B$2*K42/7+A42*$B$2*L42/8+A42*$B$2*M42/9+A42*$B$2*N42/10+A42*$B$2*O42/11+A42*$B$2*P42/12+A42*$B$2*Q42/13+A42*$B$2*R42/14+A42*$B$2*S42/15+A42*$B$2*T42/16+A42*$B$2*U42/17+A42*$B$2*V42/18+A42*$B$2*W42/19+A42*$B$2*X42/20)-2</f>
        <v>-0.79713150067640792</v>
      </c>
      <c r="D42" s="4">
        <f t="shared" si="5"/>
        <v>0.73653865538435426</v>
      </c>
      <c r="E42" s="4">
        <f>_xlfn.BINOM.DIST(E$4,$B42,$B$2,FALSE)/(1-$D42)</f>
        <v>0.85488357937134174</v>
      </c>
      <c r="F42" s="4">
        <f>_xlfn.BINOM.DIST(F$4,$B42,$B$2,FALSE)/(1-$D42)</f>
        <v>0.13070894498383342</v>
      </c>
      <c r="G42" s="4">
        <f>_xlfn.BINOM.DIST(G$4,$B42,$B$2,FALSE)/(1-$D42)</f>
        <v>1.3323317560304649E-2</v>
      </c>
      <c r="H42" s="4">
        <f>_xlfn.BINOM.DIST(H$4,$B42,$B$2,FALSE)/(1-$D42)</f>
        <v>1.0185461418577364E-3</v>
      </c>
      <c r="I42" s="4">
        <f>_xlfn.BINOM.DIST(I$4,$B42,$B$2,FALSE)/(1-$D42)</f>
        <v>6.2292967305603122E-5</v>
      </c>
      <c r="J42" s="4">
        <f>_xlfn.BINOM.DIST(J$4,$B42,$B$2,FALSE)/(1-$D42)</f>
        <v>3.1747978587987137E-6</v>
      </c>
      <c r="K42" s="4">
        <f>_xlfn.BINOM.DIST(K$4,$B42,$B$2,FALSE)/(1-$D42)</f>
        <v>1.3869038192634955E-7</v>
      </c>
      <c r="L42" s="4">
        <f>_xlfn.BINOM.DIST(L$4,$B42,$B$2,FALSE)/(1-$D42)</f>
        <v>5.3013277834402983E-9</v>
      </c>
      <c r="M42" s="4">
        <f>_xlfn.BINOM.DIST(M$4,$B42,$B$2,FALSE)/(1-$D42)</f>
        <v>1.8012352767426603E-10</v>
      </c>
      <c r="N42" s="4">
        <f>_xlfn.BINOM.DIST(N$4,$B42,$B$2,FALSE)/(1-$D42)</f>
        <v>5.5080609171269329E-12</v>
      </c>
      <c r="O42" s="4">
        <f>_xlfn.BINOM.DIST(O$4,$B42,$B$2,FALSE)/(1-$D42)</f>
        <v>1.5312085150661232E-13</v>
      </c>
      <c r="P42" s="4">
        <f>_xlfn.BINOM.DIST(P$4,$B42,$B$2,FALSE)/(1-$D42)</f>
        <v>3.901947040607755E-15</v>
      </c>
      <c r="Q42" s="4">
        <f>_xlfn.BINOM.DIST(Q$4,$B42,$B$2,FALSE)/(1-$D42)</f>
        <v>9.1783855014919843E-17</v>
      </c>
      <c r="R42" s="4">
        <f>_xlfn.BINOM.DIST(R$4,$B42,$B$2,FALSE)/(1-$D42)</f>
        <v>2.0047791191133438E-18</v>
      </c>
      <c r="S42" s="4">
        <f>_xlfn.BINOM.DIST(S$4,$B42,$B$2,FALSE)/(1-$D42)</f>
        <v>4.086989648392875E-20</v>
      </c>
      <c r="T42" s="4">
        <f>_xlfn.BINOM.DIST(T$4,$B42,$B$2,FALSE)/(1-$D42)</f>
        <v>7.8110931460683436E-22</v>
      </c>
      <c r="U42" s="4">
        <f>_xlfn.BINOM.DIST(U$4,$B42,$B$2,FALSE)/(1-$D42)</f>
        <v>1.4050479710781366E-23</v>
      </c>
      <c r="V42" s="4">
        <f>_xlfn.BINOM.DIST(V$4,$B42,$B$2,FALSE)/(1-$D42)</f>
        <v>2.386969660707663E-25</v>
      </c>
      <c r="W42" s="4">
        <f>_xlfn.BINOM.DIST(W$4,$B42,$B$2,FALSE)/(1-$D42)</f>
        <v>3.8416831709584435E-27</v>
      </c>
      <c r="X42" s="4">
        <f>_xlfn.BINOM.DIST(X$4,$B42,$B$2,FALSE)/(1-$D42)</f>
        <v>5.8738086120690773E-29</v>
      </c>
    </row>
    <row r="43" spans="1:24">
      <c r="A43" s="14">
        <f t="shared" si="4"/>
        <v>390</v>
      </c>
      <c r="B43" s="15">
        <f t="shared" si="2"/>
        <v>95232967.299999997</v>
      </c>
      <c r="C43" s="13">
        <f>1000000*(A43*$B$2*E43+A43*$B$2*F43/2+A43*$B$2*G43/3+A43*$B$2*H43/4+A43*$B$2*I43/5+A43*$B$2*J43/6+A43*$B$2*K43/7+A43*$B$2*L43/8+A43*$B$2*M43/9+A43*$B$2*N43/10+A43*$B$2*O43/11+A43*$B$2*P43/12+A43*$B$2*Q43/13+A43*$B$2*R43/14+A43*$B$2*S43/15+A43*$B$2*T43/16+A43*$B$2*U43/17+A43*$B$2*V43/18+A43*$B$2*W43/19+A43*$B$2*X43/20)-2</f>
        <v>-0.77192883130665746</v>
      </c>
      <c r="D43" s="4">
        <f t="shared" si="5"/>
        <v>0.72186612822695884</v>
      </c>
      <c r="E43" s="4">
        <f>_xlfn.BINOM.DIST(E$4,$B43,$B$2,FALSE)/(1-$D43)</f>
        <v>0.84587832951468445</v>
      </c>
      <c r="F43" s="4">
        <f>_xlfn.BINOM.DIST(F$4,$B43,$B$2,FALSE)/(1-$D43)</f>
        <v>0.13784245996589786</v>
      </c>
      <c r="G43" s="4">
        <f>_xlfn.BINOM.DIST(G$4,$B43,$B$2,FALSE)/(1-$D43)</f>
        <v>1.4975001255665345E-2</v>
      </c>
      <c r="H43" s="4">
        <f>_xlfn.BINOM.DIST(H$4,$B43,$B$2,FALSE)/(1-$D43)</f>
        <v>1.2201465008018853E-3</v>
      </c>
      <c r="I43" s="4">
        <f>_xlfn.BINOM.DIST(I$4,$B43,$B$2,FALSE)/(1-$D43)</f>
        <v>7.9532946535042887E-5</v>
      </c>
      <c r="J43" s="4">
        <f>_xlfn.BINOM.DIST(J$4,$B43,$B$2,FALSE)/(1-$D43)</f>
        <v>4.320170784114615E-6</v>
      </c>
      <c r="K43" s="4">
        <f>_xlfn.BINOM.DIST(K$4,$B43,$B$2,FALSE)/(1-$D43)</f>
        <v>2.011444085686942E-7</v>
      </c>
      <c r="L43" s="4">
        <f>_xlfn.BINOM.DIST(L$4,$B43,$B$2,FALSE)/(1-$D43)</f>
        <v>8.1945113650549772E-9</v>
      </c>
      <c r="M43" s="4">
        <f>_xlfn.BINOM.DIST(M$4,$B43,$B$2,FALSE)/(1-$D43)</f>
        <v>2.9674651840537635E-10</v>
      </c>
      <c r="N43" s="4">
        <f>_xlfn.BINOM.DIST(N$4,$B43,$B$2,FALSE)/(1-$D43)</f>
        <v>9.6714303274886907E-12</v>
      </c>
      <c r="O43" s="4">
        <f>_xlfn.BINOM.DIST(O$4,$B43,$B$2,FALSE)/(1-$D43)</f>
        <v>2.8655176846163061E-13</v>
      </c>
      <c r="P43" s="4">
        <f>_xlfn.BINOM.DIST(P$4,$B43,$B$2,FALSE)/(1-$D43)</f>
        <v>7.7826394857861566E-15</v>
      </c>
      <c r="Q43" s="4">
        <f>_xlfn.BINOM.DIST(Q$4,$B43,$B$2,FALSE)/(1-$D43)</f>
        <v>1.9511408536123196E-16</v>
      </c>
      <c r="R43" s="4">
        <f>_xlfn.BINOM.DIST(R$4,$B43,$B$2,FALSE)/(1-$D43)</f>
        <v>4.5421936284291343E-18</v>
      </c>
      <c r="S43" s="4">
        <f>_xlfn.BINOM.DIST(S$4,$B43,$B$2,FALSE)/(1-$D43)</f>
        <v>9.8691428947407093E-20</v>
      </c>
      <c r="T43" s="4">
        <f>_xlfn.BINOM.DIST(T$4,$B43,$B$2,FALSE)/(1-$D43)</f>
        <v>2.0103168016475928E-21</v>
      </c>
      <c r="U43" s="4">
        <f>_xlfn.BINOM.DIST(U$4,$B43,$B$2,FALSE)/(1-$D43)</f>
        <v>3.8540791052087892E-23</v>
      </c>
      <c r="V43" s="4">
        <f>_xlfn.BINOM.DIST(V$4,$B43,$B$2,FALSE)/(1-$D43)</f>
        <v>6.9783565919670285E-25</v>
      </c>
      <c r="W43" s="4">
        <f>_xlfn.BINOM.DIST(W$4,$B43,$B$2,FALSE)/(1-$D43)</f>
        <v>1.197028777359433E-26</v>
      </c>
      <c r="X43" s="4">
        <f>_xlfn.BINOM.DIST(X$4,$B43,$B$2,FALSE)/(1-$D43)</f>
        <v>1.9506512269787136E-28</v>
      </c>
    </row>
    <row r="44" spans="1:24">
      <c r="A44" s="14">
        <f t="shared" si="4"/>
        <v>400</v>
      </c>
      <c r="B44" s="15">
        <f t="shared" si="2"/>
        <v>101417680</v>
      </c>
      <c r="C44" s="13">
        <f>1000000*(A44*$B$2*E44+A44*$B$2*F44/2+A44*$B$2*G44/3+A44*$B$2*H44/4+A44*$B$2*I44/5+A44*$B$2*J44/6+A44*$B$2*K44/7+A44*$B$2*L44/8+A44*$B$2*M44/9+A44*$B$2*N44/10+A44*$B$2*O44/11+A44*$B$2*P44/12+A44*$B$2*Q44/13+A44*$B$2*R44/14+A44*$B$2*S44/15+A44*$B$2*T44/16+A44*$B$2*U44/17+A44*$B$2*V44/18+A44*$B$2*W44/19+A44*$B$2*X44/20)-2</f>
        <v>-0.74737989753043022</v>
      </c>
      <c r="D44" s="4">
        <f t="shared" si="5"/>
        <v>0.70674772239478689</v>
      </c>
      <c r="E44" s="4">
        <f>_xlfn.BINOM.DIST(E$4,$B44,$B$2,FALSE)/(1-$D44)</f>
        <v>0.83647794864316238</v>
      </c>
      <c r="F44" s="4">
        <f>_xlfn.BINOM.DIST(F$4,$B44,$B$2,FALSE)/(1-$D44)</f>
        <v>0.14516301149927802</v>
      </c>
      <c r="G44" s="4">
        <f>_xlfn.BINOM.DIST(G$4,$B44,$B$2,FALSE)/(1-$D44)</f>
        <v>1.6794465200940138E-2</v>
      </c>
      <c r="H44" s="4">
        <f>_xlfn.BINOM.DIST(H$4,$B44,$B$2,FALSE)/(1-$D44)</f>
        <v>1.4572620240412258E-3</v>
      </c>
      <c r="I44" s="4">
        <f>_xlfn.BINOM.DIST(I$4,$B44,$B$2,FALSE)/(1-$D44)</f>
        <v>1.0115773549750546E-4</v>
      </c>
      <c r="J44" s="4">
        <f>_xlfn.BINOM.DIST(J$4,$B44,$B$2,FALSE)/(1-$D44)</f>
        <v>5.8516629023398183E-6</v>
      </c>
      <c r="K44" s="4">
        <f>_xlfn.BINOM.DIST(K$4,$B44,$B$2,FALSE)/(1-$D44)</f>
        <v>2.9014340722364661E-7</v>
      </c>
      <c r="L44" s="4">
        <f>_xlfn.BINOM.DIST(L$4,$B44,$B$2,FALSE)/(1-$D44)</f>
        <v>1.2587925460499141E-8</v>
      </c>
      <c r="M44" s="4">
        <f>_xlfn.BINOM.DIST(M$4,$B44,$B$2,FALSE)/(1-$D44)</f>
        <v>4.8544841969446803E-10</v>
      </c>
      <c r="N44" s="4">
        <f>_xlfn.BINOM.DIST(N$4,$B44,$B$2,FALSE)/(1-$D44)</f>
        <v>1.6849015347264944E-11</v>
      </c>
      <c r="O44" s="4">
        <f>_xlfn.BINOM.DIST(O$4,$B44,$B$2,FALSE)/(1-$D44)</f>
        <v>5.3163463989895038E-13</v>
      </c>
      <c r="P44" s="4">
        <f>_xlfn.BINOM.DIST(P$4,$B44,$B$2,FALSE)/(1-$D44)</f>
        <v>1.5376710938357168E-14</v>
      </c>
      <c r="Q44" s="4">
        <f>_xlfn.BINOM.DIST(Q$4,$B44,$B$2,FALSE)/(1-$D44)</f>
        <v>4.105362579233316E-16</v>
      </c>
      <c r="R44" s="4">
        <f>_xlfn.BINOM.DIST(R$4,$B44,$B$2,FALSE)/(1-$D44)</f>
        <v>1.0177823161484504E-17</v>
      </c>
      <c r="S44" s="4">
        <f>_xlfn.BINOM.DIST(S$4,$B44,$B$2,FALSE)/(1-$D44)</f>
        <v>2.3550224663493848E-19</v>
      </c>
      <c r="T44" s="4">
        <f>_xlfn.BINOM.DIST(T$4,$B44,$B$2,FALSE)/(1-$D44)</f>
        <v>5.1086538910946526E-21</v>
      </c>
      <c r="U44" s="4">
        <f>_xlfn.BINOM.DIST(U$4,$B44,$B$2,FALSE)/(1-$D44)</f>
        <v>1.0430111792068769E-22</v>
      </c>
      <c r="V44" s="4">
        <f>_xlfn.BINOM.DIST(V$4,$B44,$B$2,FALSE)/(1-$D44)</f>
        <v>2.0111657211744926E-24</v>
      </c>
      <c r="W44" s="4">
        <f>_xlfn.BINOM.DIST(W$4,$B44,$B$2,FALSE)/(1-$D44)</f>
        <v>3.6738858038627429E-26</v>
      </c>
      <c r="X44" s="4">
        <f>_xlfn.BINOM.DIST(X$4,$B44,$B$2,FALSE)/(1-$D44)</f>
        <v>6.3756878875756541E-28</v>
      </c>
    </row>
    <row r="45" spans="1:24">
      <c r="A45" s="14">
        <f t="shared" si="4"/>
        <v>410</v>
      </c>
      <c r="B45" s="15">
        <f t="shared" si="2"/>
        <v>107915720.3</v>
      </c>
      <c r="C45" s="13">
        <f>1000000*(A45*$B$2*E45+A45*$B$2*F45/2+A45*$B$2*G45/3+A45*$B$2*H45/4+A45*$B$2*I45/5+A45*$B$2*J45/6+A45*$B$2*K45/7+A45*$B$2*L45/8+A45*$B$2*M45/9+A45*$B$2*N45/10+A45*$B$2*O45/11+A45*$B$2*P45/12+A45*$B$2*Q45/13+A45*$B$2*R45/14+A45*$B$2*S45/15+A45*$B$2*T45/16+A45*$B$2*U45/17+A45*$B$2*V45/18+A45*$B$2*W45/19+A45*$B$2*X45/20)-2</f>
        <v>-0.72351497858278191</v>
      </c>
      <c r="D45" s="4">
        <f t="shared" si="5"/>
        <v>0.69120437414409841</v>
      </c>
      <c r="E45" s="4">
        <f>_xlfn.BINOM.DIST(E$4,$B45,$B$2,FALSE)/(1-$D45)</f>
        <v>0.82668080145307032</v>
      </c>
      <c r="F45" s="4">
        <f>_xlfn.BINOM.DIST(F$4,$B45,$B$2,FALSE)/(1-$D45)</f>
        <v>0.15265476535499989</v>
      </c>
      <c r="G45" s="4">
        <f>_xlfn.BINOM.DIST(G$4,$B45,$B$2,FALSE)/(1-$D45)</f>
        <v>1.8792805420332848E-2</v>
      </c>
      <c r="H45" s="4">
        <f>_xlfn.BINOM.DIST(H$4,$B45,$B$2,FALSE)/(1-$D45)</f>
        <v>1.7351384256129414E-3</v>
      </c>
      <c r="I45" s="4">
        <f>_xlfn.BINOM.DIST(I$4,$B45,$B$2,FALSE)/(1-$D45)</f>
        <v>1.2816416754392413E-4</v>
      </c>
      <c r="J45" s="4">
        <f>_xlfn.BINOM.DIST(J$4,$B45,$B$2,FALSE)/(1-$D45)</f>
        <v>7.8889256747208993E-6</v>
      </c>
      <c r="K45" s="4">
        <f>_xlfn.BINOM.DIST(K$4,$B45,$B$2,FALSE)/(1-$D45)</f>
        <v>4.1621939546451094E-7</v>
      </c>
      <c r="L45" s="4">
        <f>_xlfn.BINOM.DIST(L$4,$B45,$B$2,FALSE)/(1-$D45)</f>
        <v>1.9214753296107291E-8</v>
      </c>
      <c r="M45" s="4">
        <f>_xlfn.BINOM.DIST(M$4,$B45,$B$2,FALSE)/(1-$D45)</f>
        <v>7.8848744960996226E-10</v>
      </c>
      <c r="N45" s="4">
        <f>_xlfn.BINOM.DIST(N$4,$B45,$B$2,FALSE)/(1-$D45)</f>
        <v>2.9120395071715965E-11</v>
      </c>
      <c r="O45" s="4">
        <f>_xlfn.BINOM.DIST(O$4,$B45,$B$2,FALSE)/(1-$D45)</f>
        <v>9.7770323270589605E-13</v>
      </c>
      <c r="P45" s="4">
        <f>_xlfn.BINOM.DIST(P$4,$B45,$B$2,FALSE)/(1-$D45)</f>
        <v>3.0090421736915911E-14</v>
      </c>
      <c r="Q45" s="4">
        <f>_xlfn.BINOM.DIST(Q$4,$B45,$B$2,FALSE)/(1-$D45)</f>
        <v>8.5484502387629957E-16</v>
      </c>
      <c r="R45" s="4">
        <f>_xlfn.BINOM.DIST(R$4,$B45,$B$2,FALSE)/(1-$D45)</f>
        <v>2.2550792759681273E-17</v>
      </c>
      <c r="S45" s="4">
        <f>_xlfn.BINOM.DIST(S$4,$B45,$B$2,FALSE)/(1-$D45)</f>
        <v>5.5523011325137125E-19</v>
      </c>
      <c r="T45" s="4">
        <f>_xlfn.BINOM.DIST(T$4,$B45,$B$2,FALSE)/(1-$D45)</f>
        <v>1.2816088070455899E-20</v>
      </c>
      <c r="U45" s="4">
        <f>_xlfn.BINOM.DIST(U$4,$B45,$B$2,FALSE)/(1-$D45)</f>
        <v>2.7842550193582688E-22</v>
      </c>
      <c r="V45" s="4">
        <f>_xlfn.BINOM.DIST(V$4,$B45,$B$2,FALSE)/(1-$D45)</f>
        <v>5.7126675590301731E-24</v>
      </c>
      <c r="W45" s="4">
        <f>_xlfn.BINOM.DIST(W$4,$B45,$B$2,FALSE)/(1-$D45)</f>
        <v>1.1104213212329007E-25</v>
      </c>
      <c r="X45" s="4">
        <f>_xlfn.BINOM.DIST(X$4,$B45,$B$2,FALSE)/(1-$D45)</f>
        <v>2.0505021728595922E-27</v>
      </c>
    </row>
    <row r="46" spans="1:24">
      <c r="A46" s="14">
        <f t="shared" si="4"/>
        <v>420</v>
      </c>
      <c r="B46" s="15">
        <f t="shared" si="2"/>
        <v>114735383.2</v>
      </c>
      <c r="C46" s="13">
        <f>1000000*(A46*$B$2*E46+A46*$B$2*F46/2+A46*$B$2*G46/3+A46*$B$2*H46/4+A46*$B$2*I46/5+A46*$B$2*J46/6+A46*$B$2*K46/7+A46*$B$2*L46/8+A46*$B$2*M46/9+A46*$B$2*N46/10+A46*$B$2*O46/11+A46*$B$2*P46/12+A46*$B$2*Q46/13+A46*$B$2*R46/14+A46*$B$2*S46/15+A46*$B$2*T46/16+A46*$B$2*U46/17+A46*$B$2*V46/18+A46*$B$2*W46/19+A46*$B$2*X46/20)-2</f>
        <v>-0.70036457989714918</v>
      </c>
      <c r="D46" s="4">
        <f t="shared" si="5"/>
        <v>0.67525920731272215</v>
      </c>
      <c r="E46" s="4">
        <f>_xlfn.BINOM.DIST(E$4,$B46,$B$2,FALSE)/(1-$D46)</f>
        <v>0.81648618170526932</v>
      </c>
      <c r="F46" s="4">
        <f>_xlfn.BINOM.DIST(F$4,$B46,$B$2,FALSE)/(1-$D46)</f>
        <v>0.16030018020703918</v>
      </c>
      <c r="G46" s="4">
        <f>_xlfn.BINOM.DIST(G$4,$B46,$B$2,FALSE)/(1-$D46)</f>
        <v>2.0981083841314176E-2</v>
      </c>
      <c r="H46" s="4">
        <f>_xlfn.BINOM.DIST(H$4,$B46,$B$2,FALSE)/(1-$D46)</f>
        <v>2.059600969027259E-3</v>
      </c>
      <c r="I46" s="4">
        <f>_xlfn.BINOM.DIST(I$4,$B46,$B$2,FALSE)/(1-$D46)</f>
        <v>1.6174402225278668E-4</v>
      </c>
      <c r="J46" s="4">
        <f>_xlfn.BINOM.DIST(J$4,$B46,$B$2,FALSE)/(1-$D46)</f>
        <v>1.0585031154057689E-5</v>
      </c>
      <c r="K46" s="4">
        <f>_xlfn.BINOM.DIST(K$4,$B46,$B$2,FALSE)/(1-$D46)</f>
        <v>5.9375769191322781E-7</v>
      </c>
      <c r="L46" s="4">
        <f>_xlfn.BINOM.DIST(L$4,$B46,$B$2,FALSE)/(1-$D46)</f>
        <v>2.9143010061995521E-8</v>
      </c>
      <c r="M46" s="4">
        <f>_xlfn.BINOM.DIST(M$4,$B46,$B$2,FALSE)/(1-$D46)</f>
        <v>1.2714726931557176E-9</v>
      </c>
      <c r="N46" s="4">
        <f>_xlfn.BINOM.DIST(N$4,$B46,$B$2,FALSE)/(1-$D46)</f>
        <v>4.9925471415624497E-11</v>
      </c>
      <c r="O46" s="4">
        <f>_xlfn.BINOM.DIST(O$4,$B46,$B$2,FALSE)/(1-$D46)</f>
        <v>1.7821515073642986E-12</v>
      </c>
      <c r="P46" s="4">
        <f>_xlfn.BINOM.DIST(P$4,$B46,$B$2,FALSE)/(1-$D46)</f>
        <v>5.8314761737327842E-14</v>
      </c>
      <c r="Q46" s="4">
        <f>_xlfn.BINOM.DIST(Q$4,$B46,$B$2,FALSE)/(1-$D46)</f>
        <v>1.7613687169902792E-15</v>
      </c>
      <c r="R46" s="4">
        <f>_xlfn.BINOM.DIST(R$4,$B46,$B$2,FALSE)/(1-$D46)</f>
        <v>4.9401184794887803E-17</v>
      </c>
      <c r="S46" s="4">
        <f>_xlfn.BINOM.DIST(S$4,$B46,$B$2,FALSE)/(1-$D46)</f>
        <v>1.293186683007011E-18</v>
      </c>
      <c r="T46" s="4">
        <f>_xlfn.BINOM.DIST(T$4,$B46,$B$2,FALSE)/(1-$D46)</f>
        <v>3.1736304556913379E-20</v>
      </c>
      <c r="U46" s="4">
        <f>_xlfn.BINOM.DIST(U$4,$B46,$B$2,FALSE)/(1-$D46)</f>
        <v>7.3303134224984194E-22</v>
      </c>
      <c r="V46" s="4">
        <f>_xlfn.BINOM.DIST(V$4,$B46,$B$2,FALSE)/(1-$D46)</f>
        <v>1.5990614212560678E-23</v>
      </c>
      <c r="W46" s="4">
        <f>_xlfn.BINOM.DIST(W$4,$B46,$B$2,FALSE)/(1-$D46)</f>
        <v>3.3046589636283138E-25</v>
      </c>
      <c r="X46" s="4">
        <f>_xlfn.BINOM.DIST(X$4,$B46,$B$2,FALSE)/(1-$D46)</f>
        <v>6.4880135898858408E-27</v>
      </c>
    </row>
    <row r="47" spans="1:24">
      <c r="A47" s="14">
        <f t="shared" si="4"/>
        <v>430</v>
      </c>
      <c r="B47" s="15">
        <f t="shared" si="2"/>
        <v>121884963.7</v>
      </c>
      <c r="C47" s="13">
        <f>1000000*(A47*$B$2*E47+A47*$B$2*F47/2+A47*$B$2*G47/3+A47*$B$2*H47/4+A47*$B$2*I47/5+A47*$B$2*J47/6+A47*$B$2*K47/7+A47*$B$2*L47/8+A47*$B$2*M47/9+A47*$B$2*N47/10+A47*$B$2*O47/11+A47*$B$2*P47/12+A47*$B$2*Q47/13+A47*$B$2*R47/14+A47*$B$2*S47/15+A47*$B$2*T47/16+A47*$B$2*U47/17+A47*$B$2*V47/18+A47*$B$2*W47/19+A47*$B$2*X47/20)-2</f>
        <v>-0.6779593570218112</v>
      </c>
      <c r="D47" s="4">
        <f t="shared" si="5"/>
        <v>0.65893746482316795</v>
      </c>
      <c r="E47" s="4">
        <f>_xlfn.BINOM.DIST(E$4,$B47,$B$2,FALSE)/(1-$D47)</f>
        <v>0.80589435892054051</v>
      </c>
      <c r="F47" s="4">
        <f>_xlfn.BINOM.DIST(F$4,$B47,$B$2,FALSE)/(1-$D47)</f>
        <v>0.16808000319492813</v>
      </c>
      <c r="G47" s="4">
        <f>_xlfn.BINOM.DIST(G$4,$B47,$B$2,FALSE)/(1-$D47)</f>
        <v>2.3370215487519223E-2</v>
      </c>
      <c r="H47" s="4">
        <f>_xlfn.BINOM.DIST(H$4,$B47,$B$2,FALSE)/(1-$D47)</f>
        <v>2.4370848274794712E-3</v>
      </c>
      <c r="I47" s="4">
        <f>_xlfn.BINOM.DIST(I$4,$B47,$B$2,FALSE)/(1-$D47)</f>
        <v>2.0331459624831018E-4</v>
      </c>
      <c r="J47" s="4">
        <f>_xlfn.BINOM.DIST(J$4,$B47,$B$2,FALSE)/(1-$D47)</f>
        <v>1.4134655279664379E-5</v>
      </c>
      <c r="K47" s="4">
        <f>_xlfn.BINOM.DIST(K$4,$B47,$B$2,FALSE)/(1-$D47)</f>
        <v>8.4227728957590973E-7</v>
      </c>
      <c r="L47" s="4">
        <f>_xlfn.BINOM.DIST(L$4,$B47,$B$2,FALSE)/(1-$D47)</f>
        <v>4.3917034840500536E-8</v>
      </c>
      <c r="M47" s="4">
        <f>_xlfn.BINOM.DIST(M$4,$B47,$B$2,FALSE)/(1-$D47)</f>
        <v>2.0354404604200954E-9</v>
      </c>
      <c r="N47" s="4">
        <f>_xlfn.BINOM.DIST(N$4,$B47,$B$2,FALSE)/(1-$D47)</f>
        <v>8.4903638510060315E-11</v>
      </c>
      <c r="O47" s="4">
        <f>_xlfn.BINOM.DIST(O$4,$B47,$B$2,FALSE)/(1-$D47)</f>
        <v>3.2195969879642612E-12</v>
      </c>
      <c r="P47" s="4">
        <f>_xlfn.BINOM.DIST(P$4,$B47,$B$2,FALSE)/(1-$D47)</f>
        <v>1.1191496371597499E-13</v>
      </c>
      <c r="Q47" s="4">
        <f>_xlfn.BINOM.DIST(Q$4,$B47,$B$2,FALSE)/(1-$D47)</f>
        <v>3.5909775848751891E-15</v>
      </c>
      <c r="R47" s="4">
        <f>_xlfn.BINOM.DIST(R$4,$B47,$B$2,FALSE)/(1-$D47)</f>
        <v>1.0699230485520452E-16</v>
      </c>
      <c r="S47" s="4">
        <f>_xlfn.BINOM.DIST(S$4,$B47,$B$2,FALSE)/(1-$D47)</f>
        <v>2.9752890602890709E-18</v>
      </c>
      <c r="T47" s="4">
        <f>_xlfn.BINOM.DIST(T$4,$B47,$B$2,FALSE)/(1-$D47)</f>
        <v>7.7567011696780814E-20</v>
      </c>
      <c r="U47" s="4">
        <f>_xlfn.BINOM.DIST(U$4,$B47,$B$2,FALSE)/(1-$D47)</f>
        <v>1.9032507651132906E-21</v>
      </c>
      <c r="V47" s="4">
        <f>_xlfn.BINOM.DIST(V$4,$B47,$B$2,FALSE)/(1-$D47)</f>
        <v>4.4105360729082526E-23</v>
      </c>
      <c r="W47" s="4">
        <f>_xlfn.BINOM.DIST(W$4,$B47,$B$2,FALSE)/(1-$D47)</f>
        <v>9.6829044079169339E-25</v>
      </c>
      <c r="X47" s="4">
        <f>_xlfn.BINOM.DIST(X$4,$B47,$B$2,FALSE)/(1-$D47)</f>
        <v>2.0194983938699683E-26</v>
      </c>
    </row>
    <row r="48" spans="1:24">
      <c r="A48" s="14">
        <f t="shared" si="4"/>
        <v>440</v>
      </c>
      <c r="B48" s="15">
        <f t="shared" si="2"/>
        <v>129372756.8</v>
      </c>
      <c r="C48" s="13">
        <f>1000000*(A48*$B$2*E48+A48*$B$2*F48/2+A48*$B$2*G48/3+A48*$B$2*H48/4+A48*$B$2*I48/5+A48*$B$2*J48/6+A48*$B$2*K48/7+A48*$B$2*L48/8+A48*$B$2*M48/9+A48*$B$2*N48/10+A48*$B$2*O48/11+A48*$B$2*P48/12+A48*$B$2*Q48/13+A48*$B$2*R48/14+A48*$B$2*S48/15+A48*$B$2*T48/16+A48*$B$2*U48/17+A48*$B$2*V48/18+A48*$B$2*W48/19+A48*$B$2*X48/20)-2</f>
        <v>-0.65633004333026279</v>
      </c>
      <c r="D48" s="4">
        <f t="shared" si="5"/>
        <v>0.64226640475866958</v>
      </c>
      <c r="E48" s="4">
        <f>_xlfn.BINOM.DIST(E$4,$B48,$B$2,FALSE)/(1-$D48)</f>
        <v>0.79490661255524342</v>
      </c>
      <c r="F48" s="4">
        <f>_xlfn.BINOM.DIST(F$4,$B48,$B$2,FALSE)/(1-$D48)</f>
        <v>0.17597328521804351</v>
      </c>
      <c r="G48" s="4">
        <f>_xlfn.BINOM.DIST(G$4,$B48,$B$2,FALSE)/(1-$D48)</f>
        <v>2.5970846874308649E-2</v>
      </c>
      <c r="H48" s="4">
        <f>_xlfn.BINOM.DIST(H$4,$B48,$B$2,FALSE)/(1-$D48)</f>
        <v>2.8746616907768929E-3</v>
      </c>
      <c r="I48" s="4">
        <f>_xlfn.BINOM.DIST(I$4,$B48,$B$2,FALSE)/(1-$D48)</f>
        <v>2.5455249303310345E-4</v>
      </c>
      <c r="J48" s="4">
        <f>_xlfn.BINOM.DIST(J$4,$B48,$B$2,FALSE)/(1-$D48)</f>
        <v>1.8783941143523343E-5</v>
      </c>
      <c r="K48" s="4">
        <f>_xlfn.BINOM.DIST(K$4,$B48,$B$2,FALSE)/(1-$D48)</f>
        <v>1.1880898612705295E-6</v>
      </c>
      <c r="L48" s="4">
        <f>_xlfn.BINOM.DIST(L$4,$B48,$B$2,FALSE)/(1-$D48)</f>
        <v>6.5753656789221325E-8</v>
      </c>
      <c r="M48" s="4">
        <f>_xlfn.BINOM.DIST(M$4,$B48,$B$2,FALSE)/(1-$D48)</f>
        <v>3.234729768943312E-9</v>
      </c>
      <c r="N48" s="4">
        <f>_xlfn.BINOM.DIST(N$4,$B48,$B$2,FALSE)/(1-$D48)</f>
        <v>1.4321833031546748E-10</v>
      </c>
      <c r="O48" s="4">
        <f>_xlfn.BINOM.DIST(O$4,$B48,$B$2,FALSE)/(1-$D48)</f>
        <v>5.7645647100347765E-12</v>
      </c>
      <c r="P48" s="4">
        <f>_xlfn.BINOM.DIST(P$4,$B48,$B$2,FALSE)/(1-$D48)</f>
        <v>2.1268941018664027E-13</v>
      </c>
      <c r="Q48" s="4">
        <f>_xlfn.BINOM.DIST(Q$4,$B48,$B$2,FALSE)/(1-$D48)</f>
        <v>7.2437441984070978E-15</v>
      </c>
      <c r="R48" s="4">
        <f>_xlfn.BINOM.DIST(R$4,$B48,$B$2,FALSE)/(1-$D48)</f>
        <v>2.2908447456122674E-16</v>
      </c>
      <c r="S48" s="4">
        <f>_xlfn.BINOM.DIST(S$4,$B48,$B$2,FALSE)/(1-$D48)</f>
        <v>6.7618414362047218E-18</v>
      </c>
      <c r="T48" s="4">
        <f>_xlfn.BINOM.DIST(T$4,$B48,$B$2,FALSE)/(1-$D48)</f>
        <v>1.87113697397536E-19</v>
      </c>
      <c r="U48" s="4">
        <f>_xlfn.BINOM.DIST(U$4,$B48,$B$2,FALSE)/(1-$D48)</f>
        <v>4.8732336755892472E-21</v>
      </c>
      <c r="V48" s="4">
        <f>_xlfn.BINOM.DIST(V$4,$B48,$B$2,FALSE)/(1-$D48)</f>
        <v>1.1986856484164856E-22</v>
      </c>
      <c r="W48" s="4">
        <f>_xlfn.BINOM.DIST(W$4,$B48,$B$2,FALSE)/(1-$D48)</f>
        <v>2.7932658734755642E-24</v>
      </c>
      <c r="X48" s="4">
        <f>_xlfn.BINOM.DIST(X$4,$B48,$B$2,FALSE)/(1-$D48)</f>
        <v>6.1836207686521549E-26</v>
      </c>
    </row>
    <row r="49" spans="1:24">
      <c r="A49" s="14">
        <f t="shared" si="4"/>
        <v>450</v>
      </c>
      <c r="B49" s="15">
        <f t="shared" si="2"/>
        <v>137207057.5</v>
      </c>
      <c r="C49" s="13">
        <f>1000000*(A49*$B$2*E49+A49*$B$2*F49/2+A49*$B$2*G49/3+A49*$B$2*H49/4+A49*$B$2*I49/5+A49*$B$2*J49/6+A49*$B$2*K49/7+A49*$B$2*L49/8+A49*$B$2*M49/9+A49*$B$2*N49/10+A49*$B$2*O49/11+A49*$B$2*P49/12+A49*$B$2*Q49/13+A49*$B$2*R49/14+A49*$B$2*S49/15+A49*$B$2*T49/16+A49*$B$2*U49/17+A49*$B$2*V49/18+A49*$B$2*W49/19+A49*$B$2*X49/20)-2</f>
        <v>-0.63550736402272245</v>
      </c>
      <c r="D49" s="4">
        <f t="shared" si="5"/>
        <v>0.62527519640599816</v>
      </c>
      <c r="E49" s="4">
        <f>_xlfn.BINOM.DIST(E$4,$B49,$B$2,FALSE)/(1-$D49)</f>
        <v>0.78352527585848375</v>
      </c>
      <c r="F49" s="4">
        <f>_xlfn.BINOM.DIST(F$4,$B49,$B$2,FALSE)/(1-$D49)</f>
        <v>0.1839573998974042</v>
      </c>
      <c r="G49" s="4">
        <f>_xlfn.BINOM.DIST(G$4,$B49,$B$2,FALSE)/(1-$D49)</f>
        <v>2.8793221076626036E-2</v>
      </c>
      <c r="H49" s="4">
        <f>_xlfn.BINOM.DIST(H$4,$B49,$B$2,FALSE)/(1-$D49)</f>
        <v>3.3800607140057129E-3</v>
      </c>
      <c r="I49" s="4">
        <f>_xlfn.BINOM.DIST(I$4,$B49,$B$2,FALSE)/(1-$D49)</f>
        <v>3.1743055955270945E-4</v>
      </c>
      <c r="J49" s="4">
        <f>_xlfn.BINOM.DIST(J$4,$B49,$B$2,FALSE)/(1-$D49)</f>
        <v>2.4842295235024728E-5</v>
      </c>
      <c r="K49" s="4">
        <f>_xlfn.BINOM.DIST(K$4,$B49,$B$2,FALSE)/(1-$D49)</f>
        <v>1.6664332028555524E-6</v>
      </c>
      <c r="L49" s="4">
        <f>_xlfn.BINOM.DIST(L$4,$B49,$B$2,FALSE)/(1-$D49)</f>
        <v>9.7812002733008452E-8</v>
      </c>
      <c r="M49" s="4">
        <f>_xlfn.BINOM.DIST(M$4,$B49,$B$2,FALSE)/(1-$D49)</f>
        <v>5.1032150143698173E-9</v>
      </c>
      <c r="N49" s="4">
        <f>_xlfn.BINOM.DIST(N$4,$B49,$B$2,FALSE)/(1-$D49)</f>
        <v>2.396282900755383E-10</v>
      </c>
      <c r="O49" s="4">
        <f>_xlfn.BINOM.DIST(O$4,$B49,$B$2,FALSE)/(1-$D49)</f>
        <v>1.0229151769892629E-11</v>
      </c>
      <c r="P49" s="4">
        <f>_xlfn.BINOM.DIST(P$4,$B49,$B$2,FALSE)/(1-$D49)</f>
        <v>4.002695857595839E-13</v>
      </c>
      <c r="Q49" s="4">
        <f>_xlfn.BINOM.DIST(Q$4,$B49,$B$2,FALSE)/(1-$D49)</f>
        <v>1.4457841250383691E-14</v>
      </c>
      <c r="R49" s="4">
        <f>_xlfn.BINOM.DIST(R$4,$B49,$B$2,FALSE)/(1-$D49)</f>
        <v>4.8491947390820999E-16</v>
      </c>
      <c r="S49" s="4">
        <f>_xlfn.BINOM.DIST(S$4,$B49,$B$2,FALSE)/(1-$D49)</f>
        <v>1.5180027988272673E-17</v>
      </c>
      <c r="T49" s="4">
        <f>_xlfn.BINOM.DIST(T$4,$B49,$B$2,FALSE)/(1-$D49)</f>
        <v>4.454990604962812E-19</v>
      </c>
      <c r="U49" s="4">
        <f>_xlfn.BINOM.DIST(U$4,$B49,$B$2,FALSE)/(1-$D49)</f>
        <v>1.2305296165377937E-20</v>
      </c>
      <c r="V49" s="4">
        <f>_xlfn.BINOM.DIST(V$4,$B49,$B$2,FALSE)/(1-$D49)</f>
        <v>3.2100645255030172E-22</v>
      </c>
      <c r="W49" s="4">
        <f>_xlfn.BINOM.DIST(W$4,$B49,$B$2,FALSE)/(1-$D49)</f>
        <v>7.9333087150978134E-24</v>
      </c>
      <c r="X49" s="4">
        <f>_xlfn.BINOM.DIST(X$4,$B49,$B$2,FALSE)/(1-$D49)</f>
        <v>1.8625954992433056E-25</v>
      </c>
    </row>
    <row r="50" spans="1:24">
      <c r="A50" s="14">
        <f t="shared" si="4"/>
        <v>460</v>
      </c>
      <c r="B50" s="15">
        <f t="shared" si="2"/>
        <v>145396160.80000001</v>
      </c>
      <c r="C50" s="13">
        <f>1000000*(A50*$B$2*E50+A50*$B$2*F50/2+A50*$B$2*G50/3+A50*$B$2*H50/4+A50*$B$2*I50/5+A50*$B$2*J50/6+A50*$B$2*K50/7+A50*$B$2*L50/8+A50*$B$2*M50/9+A50*$B$2*N50/10+A50*$B$2*O50/11+A50*$B$2*P50/12+A50*$B$2*Q50/13+A50*$B$2*R50/14+A50*$B$2*S50/15+A50*$B$2*T50/16+A50*$B$2*U50/17+A50*$B$2*V50/18+A50*$B$2*W50/19+A50*$B$2*X50/20)-2</f>
        <v>-0.61552194767190449</v>
      </c>
      <c r="D50" s="4">
        <f t="shared" ref="D50:D65" si="6">_xlfn.BINOM.DIST(D$4,$B50,$B$2,FALSE)</f>
        <v>0.60799479297317904</v>
      </c>
      <c r="E50" s="4">
        <f>_xlfn.BINOM.DIST(E$4,$B50,$B$2,FALSE)/(1-$D50)</f>
        <v>0.7717537741092757</v>
      </c>
      <c r="F50" s="4">
        <f>_xlfn.BINOM.DIST(F$4,$B50,$B$2,FALSE)/(1-$D50)</f>
        <v>0.19200807840458725</v>
      </c>
      <c r="G50" s="4">
        <f>_xlfn.BINOM.DIST(G$4,$B50,$B$2,FALSE)/(1-$D50)</f>
        <v>3.1847033044193666E-2</v>
      </c>
      <c r="H50" s="4">
        <f>_xlfn.BINOM.DIST(H$4,$B50,$B$2,FALSE)/(1-$D50)</f>
        <v>3.9616829478074664E-3</v>
      </c>
      <c r="I50" s="4">
        <f>_xlfn.BINOM.DIST(I$4,$B50,$B$2,FALSE)/(1-$D50)</f>
        <v>3.9425793038171765E-4</v>
      </c>
      <c r="J50" s="4">
        <f>_xlfn.BINOM.DIST(J$4,$B50,$B$2,FALSE)/(1-$D50)</f>
        <v>3.2696397938201712E-5</v>
      </c>
      <c r="K50" s="4">
        <f>_xlfn.BINOM.DIST(K$4,$B50,$B$2,FALSE)/(1-$D50)</f>
        <v>2.3241951489809665E-6</v>
      </c>
      <c r="L50" s="4">
        <f>_xlfn.BINOM.DIST(L$4,$B50,$B$2,FALSE)/(1-$D50)</f>
        <v>1.4456172452553421E-7</v>
      </c>
      <c r="M50" s="4">
        <f>_xlfn.BINOM.DIST(M$4,$B50,$B$2,FALSE)/(1-$D50)</f>
        <v>7.9924793896844609E-9</v>
      </c>
      <c r="N50" s="4">
        <f>_xlfn.BINOM.DIST(N$4,$B50,$B$2,FALSE)/(1-$D50)</f>
        <v>3.9769692778885214E-10</v>
      </c>
      <c r="O50" s="4">
        <f>_xlfn.BINOM.DIST(O$4,$B50,$B$2,FALSE)/(1-$D50)</f>
        <v>1.7989962537784759E-11</v>
      </c>
      <c r="P50" s="4">
        <f>_xlfn.BINOM.DIST(P$4,$B50,$B$2,FALSE)/(1-$D50)</f>
        <v>7.4596717583584378E-13</v>
      </c>
      <c r="Q50" s="4">
        <f>_xlfn.BINOM.DIST(Q$4,$B50,$B$2,FALSE)/(1-$D50)</f>
        <v>2.8552692472653752E-14</v>
      </c>
      <c r="R50" s="4">
        <f>_xlfn.BINOM.DIST(R$4,$B50,$B$2,FALSE)/(1-$D50)</f>
        <v>1.0148216672943655E-15</v>
      </c>
      <c r="S50" s="4">
        <f>_xlfn.BINOM.DIST(S$4,$B50,$B$2,FALSE)/(1-$D50)</f>
        <v>3.3664267434408431E-17</v>
      </c>
      <c r="T50" s="4">
        <f>_xlfn.BINOM.DIST(T$4,$B50,$B$2,FALSE)/(1-$D50)</f>
        <v>1.0469353852605852E-18</v>
      </c>
      <c r="U50" s="4">
        <f>_xlfn.BINOM.DIST(U$4,$B50,$B$2,FALSE)/(1-$D50)</f>
        <v>3.0643731435493849E-20</v>
      </c>
      <c r="V50" s="4">
        <f>_xlfn.BINOM.DIST(V$4,$B50,$B$2,FALSE)/(1-$D50)</f>
        <v>8.4711004093435689E-22</v>
      </c>
      <c r="W50" s="4">
        <f>_xlfn.BINOM.DIST(W$4,$B50,$B$2,FALSE)/(1-$D50)</f>
        <v>2.218487125599491E-23</v>
      </c>
      <c r="X50" s="4">
        <f>_xlfn.BINOM.DIST(X$4,$B50,$B$2,FALSE)/(1-$D50)</f>
        <v>5.5194728099473429E-25</v>
      </c>
    </row>
    <row r="51" spans="1:24">
      <c r="A51" s="14">
        <f t="shared" si="4"/>
        <v>470</v>
      </c>
      <c r="B51" s="15">
        <f t="shared" si="2"/>
        <v>153948361.69999999</v>
      </c>
      <c r="C51" s="13">
        <f>1000000*(A51*$B$2*E51+A51*$B$2*F51/2+A51*$B$2*G51/3+A51*$B$2*H51/4+A51*$B$2*I51/5+A51*$B$2*J51/6+A51*$B$2*K51/7+A51*$B$2*L51/8+A51*$B$2*M51/9+A51*$B$2*N51/10+A51*$B$2*O51/11+A51*$B$2*P51/12+A51*$B$2*Q51/13+A51*$B$2*R51/14+A51*$B$2*S51/15+A51*$B$2*T51/16+A51*$B$2*U51/17+A51*$B$2*V51/18+A51*$B$2*W51/19+A51*$B$2*X51/20)-2</f>
        <v>-0.59640423559185196</v>
      </c>
      <c r="D51" s="4">
        <f t="shared" si="6"/>
        <v>0.590457782692695</v>
      </c>
      <c r="E51" s="4">
        <f>_xlfn.BINOM.DIST(E$4,$B51,$B$2,FALSE)/(1-$D51)</f>
        <v>0.7595966572127042</v>
      </c>
      <c r="F51" s="4">
        <f>_xlfn.BINOM.DIST(F$4,$B51,$B$2,FALSE)/(1-$D51)</f>
        <v>0.20009946025568326</v>
      </c>
      <c r="G51" s="4">
        <f>_xlfn.BINOM.DIST(G$4,$B51,$B$2,FALSE)/(1-$D51)</f>
        <v>3.5141276056912932E-2</v>
      </c>
      <c r="H51" s="4">
        <f>_xlfn.BINOM.DIST(H$4,$B51,$B$2,FALSE)/(1-$D51)</f>
        <v>4.6286079681648147E-3</v>
      </c>
      <c r="I51" s="4">
        <f>_xlfn.BINOM.DIST(I$4,$B51,$B$2,FALSE)/(1-$D51)</f>
        <v>4.8772301948507725E-4</v>
      </c>
      <c r="J51" s="4">
        <f>_xlfn.BINOM.DIST(J$4,$B51,$B$2,FALSE)/(1-$D51)</f>
        <v>4.2826724547741018E-5</v>
      </c>
      <c r="K51" s="4">
        <f>_xlfn.BINOM.DIST(K$4,$B51,$B$2,FALSE)/(1-$D51)</f>
        <v>3.2233663961458404E-6</v>
      </c>
      <c r="L51" s="4">
        <f>_xlfn.BINOM.DIST(L$4,$B51,$B$2,FALSE)/(1-$D51)</f>
        <v>2.1228169081990072E-7</v>
      </c>
      <c r="M51" s="4">
        <f>_xlfn.BINOM.DIST(M$4,$B51,$B$2,FALSE)/(1-$D51)</f>
        <v>1.2426902099348234E-8</v>
      </c>
      <c r="N51" s="4">
        <f>_xlfn.BINOM.DIST(N$4,$B51,$B$2,FALSE)/(1-$D51)</f>
        <v>6.5472017284438763E-10</v>
      </c>
      <c r="O51" s="4">
        <f>_xlfn.BINOM.DIST(O$4,$B51,$B$2,FALSE)/(1-$D51)</f>
        <v>3.13585432722705E-11</v>
      </c>
      <c r="P51" s="4">
        <f>_xlfn.BINOM.DIST(P$4,$B51,$B$2,FALSE)/(1-$D51)</f>
        <v>1.376789272747713E-12</v>
      </c>
      <c r="Q51" s="4">
        <f>_xlfn.BINOM.DIST(Q$4,$B51,$B$2,FALSE)/(1-$D51)</f>
        <v>5.5797784878408161E-14</v>
      </c>
      <c r="R51" s="4">
        <f>_xlfn.BINOM.DIST(R$4,$B51,$B$2,FALSE)/(1-$D51)</f>
        <v>2.0998184950835531E-15</v>
      </c>
      <c r="S51" s="4">
        <f>_xlfn.BINOM.DIST(S$4,$B51,$B$2,FALSE)/(1-$D51)</f>
        <v>7.3753617884857791E-17</v>
      </c>
      <c r="T51" s="4">
        <f>_xlfn.BINOM.DIST(T$4,$B51,$B$2,FALSE)/(1-$D51)</f>
        <v>2.4286010293156896E-18</v>
      </c>
      <c r="U51" s="4">
        <f>_xlfn.BINOM.DIST(U$4,$B51,$B$2,FALSE)/(1-$D51)</f>
        <v>7.5266215404968169E-20</v>
      </c>
      <c r="V51" s="4">
        <f>_xlfn.BINOM.DIST(V$4,$B51,$B$2,FALSE)/(1-$D51)</f>
        <v>2.2030299267290002E-21</v>
      </c>
      <c r="W51" s="4">
        <f>_xlfn.BINOM.DIST(W$4,$B51,$B$2,FALSE)/(1-$D51)</f>
        <v>6.1088521734865035E-23</v>
      </c>
      <c r="X51" s="4">
        <f>_xlfn.BINOM.DIST(X$4,$B51,$B$2,FALSE)/(1-$D51)</f>
        <v>1.6092459967617172E-24</v>
      </c>
    </row>
    <row r="52" spans="1:24">
      <c r="A52" s="14">
        <f t="shared" si="4"/>
        <v>480</v>
      </c>
      <c r="B52" s="15">
        <f t="shared" si="2"/>
        <v>162871955.19999999</v>
      </c>
      <c r="C52" s="13">
        <f>1000000*(A52*$B$2*E52+A52*$B$2*F52/2+A52*$B$2*G52/3+A52*$B$2*H52/4+A52*$B$2*I52/5+A52*$B$2*J52/6+A52*$B$2*K52/7+A52*$B$2*L52/8+A52*$B$2*M52/9+A52*$B$2*N52/10+A52*$B$2*O52/11+A52*$B$2*P52/12+A52*$B$2*Q52/13+A52*$B$2*R52/14+A52*$B$2*S52/15+A52*$B$2*T52/16+A52*$B$2*U52/17+A52*$B$2*V52/18+A52*$B$2*W52/19+A52*$B$2*X52/20)-2</f>
        <v>-0.57818437757589125</v>
      </c>
      <c r="D52" s="4">
        <f t="shared" si="6"/>
        <v>0.57269823793604047</v>
      </c>
      <c r="E52" s="4">
        <f>_xlfn.BINOM.DIST(E$4,$B52,$B$2,FALSE)/(1-$D52)</f>
        <v>0.74705963922499297</v>
      </c>
      <c r="F52" s="4">
        <f>_xlfn.BINOM.DIST(F$4,$B52,$B$2,FALSE)/(1-$D52)</f>
        <v>0.20820415204860895</v>
      </c>
      <c r="G52" s="4">
        <f>_xlfn.BINOM.DIST(G$4,$B52,$B$2,FALSE)/(1-$D52)</f>
        <v>3.8684076779641689E-2</v>
      </c>
      <c r="H52" s="4">
        <f>_xlfn.BINOM.DIST(H$4,$B52,$B$2,FALSE)/(1-$D52)</f>
        <v>5.3905905779771564E-3</v>
      </c>
      <c r="I52" s="4">
        <f>_xlfn.BINOM.DIST(I$4,$B52,$B$2,FALSE)/(1-$D52)</f>
        <v>6.0093907405862348E-4</v>
      </c>
      <c r="J52" s="4">
        <f>_xlfn.BINOM.DIST(J$4,$B52,$B$2,FALSE)/(1-$D52)</f>
        <v>5.5826871423659358E-5</v>
      </c>
      <c r="K52" s="4">
        <f>_xlfn.BINOM.DIST(K$4,$B52,$B$2,FALSE)/(1-$D52)</f>
        <v>4.4453846440739701E-6</v>
      </c>
      <c r="L52" s="4">
        <f>_xlfn.BINOM.DIST(L$4,$B52,$B$2,FALSE)/(1-$D52)</f>
        <v>3.0973012650418476E-7</v>
      </c>
      <c r="M52" s="4">
        <f>_xlfn.BINOM.DIST(M$4,$B52,$B$2,FALSE)/(1-$D52)</f>
        <v>1.9182492176349686E-8</v>
      </c>
      <c r="N52" s="4">
        <f>_xlfn.BINOM.DIST(N$4,$B52,$B$2,FALSE)/(1-$D52)</f>
        <v>1.0692250288683121E-9</v>
      </c>
      <c r="O52" s="4">
        <f>_xlfn.BINOM.DIST(O$4,$B52,$B$2,FALSE)/(1-$D52)</f>
        <v>5.4180188932370398E-11</v>
      </c>
      <c r="P52" s="4">
        <f>_xlfn.BINOM.DIST(P$4,$B52,$B$2,FALSE)/(1-$D52)</f>
        <v>2.5166530688229007E-12</v>
      </c>
      <c r="Q52" s="4">
        <f>_xlfn.BINOM.DIST(Q$4,$B52,$B$2,FALSE)/(1-$D52)</f>
        <v>1.0790562303703067E-13</v>
      </c>
      <c r="R52" s="4">
        <f>_xlfn.BINOM.DIST(R$4,$B52,$B$2,FALSE)/(1-$D52)</f>
        <v>4.2961567324971705E-15</v>
      </c>
      <c r="S52" s="4">
        <f>_xlfn.BINOM.DIST(S$4,$B52,$B$2,FALSE)/(1-$D52)</f>
        <v>1.5964412142349471E-16</v>
      </c>
      <c r="T52" s="4">
        <f>_xlfn.BINOM.DIST(T$4,$B52,$B$2,FALSE)/(1-$D52)</f>
        <v>5.5615650224249604E-18</v>
      </c>
      <c r="U52" s="4">
        <f>_xlfn.BINOM.DIST(U$4,$B52,$B$2,FALSE)/(1-$D52)</f>
        <v>1.8235268639181899E-19</v>
      </c>
      <c r="V52" s="4">
        <f>_xlfn.BINOM.DIST(V$4,$B52,$B$2,FALSE)/(1-$D52)</f>
        <v>5.6468171602099266E-21</v>
      </c>
      <c r="W52" s="4">
        <f>_xlfn.BINOM.DIST(W$4,$B52,$B$2,FALSE)/(1-$D52)</f>
        <v>1.6565867656271082E-22</v>
      </c>
      <c r="X52" s="4">
        <f>_xlfn.BINOM.DIST(X$4,$B52,$B$2,FALSE)/(1-$D52)</f>
        <v>4.6168764393721526E-24</v>
      </c>
    </row>
    <row r="53" spans="1:24">
      <c r="A53" s="14">
        <f t="shared" si="4"/>
        <v>490</v>
      </c>
      <c r="B53" s="15">
        <f t="shared" si="2"/>
        <v>172175236.30000001</v>
      </c>
      <c r="C53" s="13">
        <f>1000000*(A53*$B$2*E53+A53*$B$2*F53/2+A53*$B$2*G53/3+A53*$B$2*H53/4+A53*$B$2*I53/5+A53*$B$2*J53/6+A53*$B$2*K53/7+A53*$B$2*L53/8+A53*$B$2*M53/9+A53*$B$2*N53/10+A53*$B$2*O53/11+A53*$B$2*P53/12+A53*$B$2*Q53/13+A53*$B$2*R53/14+A53*$B$2*S53/15+A53*$B$2*T53/16+A53*$B$2*U53/17+A53*$B$2*V53/18+A53*$B$2*W53/19+A53*$B$2*X53/20)-2</f>
        <v>-0.5608921248713703</v>
      </c>
      <c r="D53" s="4">
        <f t="shared" si="6"/>
        <v>0.55475154361705858</v>
      </c>
      <c r="E53" s="4">
        <f>_xlfn.BINOM.DIST(E$4,$B53,$B$2,FALSE)/(1-$D53)</f>
        <v>0.73414963131535449</v>
      </c>
      <c r="F53" s="4">
        <f>_xlfn.BINOM.DIST(F$4,$B53,$B$2,FALSE)/(1-$D53)</f>
        <v>0.21629330412147382</v>
      </c>
      <c r="G53" s="4">
        <f>_xlfn.BINOM.DIST(G$4,$B53,$B$2,FALSE)/(1-$D53)</f>
        <v>4.2482523217370845E-2</v>
      </c>
      <c r="H53" s="4">
        <f>_xlfn.BINOM.DIST(H$4,$B53,$B$2,FALSE)/(1-$D53)</f>
        <v>6.2580465993715998E-3</v>
      </c>
      <c r="I53" s="4">
        <f>_xlfn.BINOM.DIST(I$4,$B53,$B$2,FALSE)/(1-$D53)</f>
        <v>7.3749191990426567E-4</v>
      </c>
      <c r="J53" s="4">
        <f>_xlfn.BINOM.DIST(J$4,$B53,$B$2,FALSE)/(1-$D53)</f>
        <v>7.2425998556234294E-5</v>
      </c>
      <c r="K53" s="4">
        <f>_xlfn.BINOM.DIST(K$4,$B53,$B$2,FALSE)/(1-$D53)</f>
        <v>6.0965610157840788E-6</v>
      </c>
      <c r="L53" s="4">
        <f>_xlfn.BINOM.DIST(L$4,$B53,$B$2,FALSE)/(1-$D53)</f>
        <v>4.4903832396097837E-7</v>
      </c>
      <c r="M53" s="4">
        <f>_xlfn.BINOM.DIST(M$4,$B53,$B$2,FALSE)/(1-$D53)</f>
        <v>2.9398783958153374E-8</v>
      </c>
      <c r="N53" s="4">
        <f>_xlfn.BINOM.DIST(N$4,$B53,$B$2,FALSE)/(1-$D53)</f>
        <v>1.7322789667861803E-9</v>
      </c>
      <c r="O53" s="4">
        <f>_xlfn.BINOM.DIST(O$4,$B53,$B$2,FALSE)/(1-$D53)</f>
        <v>9.2792656928583164E-11</v>
      </c>
      <c r="P53" s="4">
        <f>_xlfn.BINOM.DIST(P$4,$B53,$B$2,FALSE)/(1-$D53)</f>
        <v>4.5563893116348726E-12</v>
      </c>
      <c r="Q53" s="4">
        <f>_xlfn.BINOM.DIST(Q$4,$B53,$B$2,FALSE)/(1-$D53)</f>
        <v>2.0652181351190043E-13</v>
      </c>
      <c r="R53" s="4">
        <f>_xlfn.BINOM.DIST(R$4,$B53,$B$2,FALSE)/(1-$D53)</f>
        <v>8.692132736001521E-15</v>
      </c>
      <c r="S53" s="4">
        <f>_xlfn.BINOM.DIST(S$4,$B53,$B$2,FALSE)/(1-$D53)</f>
        <v>3.4144719045200386E-16</v>
      </c>
      <c r="T53" s="4">
        <f>_xlfn.BINOM.DIST(T$4,$B53,$B$2,FALSE)/(1-$D53)</f>
        <v>1.2574537235070699E-17</v>
      </c>
      <c r="U53" s="4">
        <f>_xlfn.BINOM.DIST(U$4,$B53,$B$2,FALSE)/(1-$D53)</f>
        <v>4.3584446763650331E-19</v>
      </c>
      <c r="V53" s="4">
        <f>_xlfn.BINOM.DIST(V$4,$B53,$B$2,FALSE)/(1-$D53)</f>
        <v>1.426748674878637E-20</v>
      </c>
      <c r="W53" s="4">
        <f>_xlfn.BINOM.DIST(W$4,$B53,$B$2,FALSE)/(1-$D53)</f>
        <v>4.424684609060328E-22</v>
      </c>
      <c r="X53" s="4">
        <f>_xlfn.BINOM.DIST(X$4,$B53,$B$2,FALSE)/(1-$D53)</f>
        <v>1.3035892315604323E-23</v>
      </c>
    </row>
    <row r="54" spans="1:24">
      <c r="A54" s="14">
        <f t="shared" si="4"/>
        <v>500</v>
      </c>
      <c r="B54" s="15">
        <f t="shared" si="2"/>
        <v>181866500</v>
      </c>
      <c r="C54" s="13">
        <f>1000000*(A54*$B$2*E54+A54*$B$2*F54/2+A54*$B$2*G54/3+A54*$B$2*H54/4+A54*$B$2*I54/5+A54*$B$2*J54/6+A54*$B$2*K54/7+A54*$B$2*L54/8+A54*$B$2*M54/9+A54*$B$2*N54/10+A54*$B$2*O54/11+A54*$B$2*P54/12+A54*$B$2*Q54/13+A54*$B$2*R54/14+A54*$B$2*S54/15+A54*$B$2*T54/16+A54*$B$2*U54/17+A54*$B$2*V54/18+A54*$B$2*W54/19+A54*$B$2*X54/20)-2</f>
        <v>-0.54455672073768002</v>
      </c>
      <c r="D54" s="4">
        <f t="shared" si="6"/>
        <v>0.53665420723298363</v>
      </c>
      <c r="E54" s="4">
        <f>_xlfn.BINOM.DIST(E$4,$B54,$B$2,FALSE)/(1-$D54)</f>
        <v>0.72087476808837758</v>
      </c>
      <c r="F54" s="4">
        <f>_xlfn.BINOM.DIST(F$4,$B54,$B$2,FALSE)/(1-$D54)</f>
        <v>0.22433670501937183</v>
      </c>
      <c r="G54" s="4">
        <f>_xlfn.BINOM.DIST(G$4,$B54,$B$2,FALSE)/(1-$D54)</f>
        <v>4.6542487146721656E-2</v>
      </c>
      <c r="H54" s="4">
        <f>_xlfn.BINOM.DIST(H$4,$B54,$B$2,FALSE)/(1-$D54)</f>
        <v>7.2420263250213982E-3</v>
      </c>
      <c r="I54" s="4">
        <f>_xlfn.BINOM.DIST(I$4,$B54,$B$2,FALSE)/(1-$D54)</f>
        <v>9.0148933964076885E-4</v>
      </c>
      <c r="J54" s="4">
        <f>_xlfn.BINOM.DIST(J$4,$B54,$B$2,FALSE)/(1-$D54)</f>
        <v>9.3514691025256682E-5</v>
      </c>
      <c r="K54" s="4">
        <f>_xlfn.BINOM.DIST(K$4,$B54,$B$2,FALSE)/(1-$D54)</f>
        <v>8.3148094142736942E-6</v>
      </c>
      <c r="L54" s="4">
        <f>_xlfn.BINOM.DIST(L$4,$B54,$B$2,FALSE)/(1-$D54)</f>
        <v>6.4689352710650923E-7</v>
      </c>
      <c r="M54" s="4">
        <f>_xlfn.BINOM.DIST(M$4,$B54,$B$2,FALSE)/(1-$D54)</f>
        <v>4.473637468992712E-8</v>
      </c>
      <c r="N54" s="4">
        <f>_xlfn.BINOM.DIST(N$4,$B54,$B$2,FALSE)/(1-$D54)</f>
        <v>2.7843977609583247E-9</v>
      </c>
      <c r="O54" s="4">
        <f>_xlfn.BINOM.DIST(O$4,$B54,$B$2,FALSE)/(1-$D54)</f>
        <v>1.5754661517991461E-10</v>
      </c>
      <c r="P54" s="4">
        <f>_xlfn.BINOM.DIST(P$4,$B54,$B$2,FALSE)/(1-$D54)</f>
        <v>8.1714347062818474E-12</v>
      </c>
      <c r="Q54" s="4">
        <f>_xlfn.BINOM.DIST(Q$4,$B54,$B$2,FALSE)/(1-$D54)</f>
        <v>3.9122395937691582E-13</v>
      </c>
      <c r="R54" s="4">
        <f>_xlfn.BINOM.DIST(R$4,$B54,$B$2,FALSE)/(1-$D54)</f>
        <v>1.7392735299914773E-14</v>
      </c>
      <c r="S54" s="4">
        <f>_xlfn.BINOM.DIST(S$4,$B54,$B$2,FALSE)/(1-$D54)</f>
        <v>7.2168404689712112E-16</v>
      </c>
      <c r="T54" s="4">
        <f>_xlfn.BINOM.DIST(T$4,$B54,$B$2,FALSE)/(1-$D54)</f>
        <v>2.8073566978954899E-17</v>
      </c>
      <c r="U54" s="4">
        <f>_xlfn.BINOM.DIST(U$4,$B54,$B$2,FALSE)/(1-$D54)</f>
        <v>1.0278249302186612E-18</v>
      </c>
      <c r="V54" s="4">
        <f>_xlfn.BINOM.DIST(V$4,$B54,$B$2,FALSE)/(1-$D54)</f>
        <v>3.5539974502540234E-20</v>
      </c>
      <c r="W54" s="4">
        <f>_xlfn.BINOM.DIST(W$4,$B54,$B$2,FALSE)/(1-$D54)</f>
        <v>1.1642171113043316E-21</v>
      </c>
      <c r="X54" s="4">
        <f>_xlfn.BINOM.DIST(X$4,$B54,$B$2,FALSE)/(1-$D54)</f>
        <v>3.6230509984440251E-23</v>
      </c>
    </row>
    <row r="55" spans="1:24">
      <c r="A55" s="14">
        <f t="shared" si="4"/>
        <v>510</v>
      </c>
      <c r="B55" s="15">
        <f t="shared" si="2"/>
        <v>191954041.30000001</v>
      </c>
      <c r="C55" s="13">
        <f>1000000*(A55*$B$2*E55+A55*$B$2*F55/2+A55*$B$2*G55/3+A55*$B$2*H55/4+A55*$B$2*I55/5+A55*$B$2*J55/6+A55*$B$2*K55/7+A55*$B$2*L55/8+A55*$B$2*M55/9+A55*$B$2*N55/10+A55*$B$2*O55/11+A55*$B$2*P55/12+A55*$B$2*Q55/13+A55*$B$2*R55/14+A55*$B$2*S55/15+A55*$B$2*T55/16+A55*$B$2*U55/17+A55*$B$2*V55/18+A55*$B$2*W55/19+A55*$B$2*X55/20)-2</f>
        <v>-0.52920677533100524</v>
      </c>
      <c r="D55" s="4">
        <f t="shared" si="6"/>
        <v>0.51844367087278254</v>
      </c>
      <c r="E55" s="4">
        <f>_xlfn.BINOM.DIST(E$4,$B55,$B$2,FALSE)/(1-$D55)</f>
        <v>0.7072444406308771</v>
      </c>
      <c r="F55" s="4">
        <f>_xlfn.BINOM.DIST(F$4,$B55,$B$2,FALSE)/(1-$D55)</f>
        <v>0.23230288581232064</v>
      </c>
      <c r="G55" s="4">
        <f>_xlfn.BINOM.DIST(G$4,$B55,$B$2,FALSE)/(1-$D55)</f>
        <v>5.0868438477896433E-2</v>
      </c>
      <c r="H55" s="4">
        <f>_xlfn.BINOM.DIST(H$4,$B55,$B$2,FALSE)/(1-$D55)</f>
        <v>8.3541730787723908E-3</v>
      </c>
      <c r="I55" s="4">
        <f>_xlfn.BINOM.DIST(I$4,$B55,$B$2,FALSE)/(1-$D55)</f>
        <v>1.0976111640906545E-3</v>
      </c>
      <c r="J55" s="4">
        <f>_xlfn.BINOM.DIST(J$4,$B55,$B$2,FALSE)/(1-$D55)</f>
        <v>1.2017449741389533E-4</v>
      </c>
      <c r="K55" s="4">
        <f>_xlfn.BINOM.DIST(K$4,$B55,$B$2,FALSE)/(1-$D55)</f>
        <v>1.1277928098447833E-5</v>
      </c>
      <c r="L55" s="4">
        <f>_xlfn.BINOM.DIST(L$4,$B55,$B$2,FALSE)/(1-$D55)</f>
        <v>9.2609252574151086E-7</v>
      </c>
      <c r="M55" s="4">
        <f>_xlfn.BINOM.DIST(M$4,$B55,$B$2,FALSE)/(1-$D55)</f>
        <v>6.7596920622668326E-8</v>
      </c>
      <c r="N55" s="4">
        <f>_xlfn.BINOM.DIST(N$4,$B55,$B$2,FALSE)/(1-$D55)</f>
        <v>4.440603043614819E-9</v>
      </c>
      <c r="O55" s="4">
        <f>_xlfn.BINOM.DIST(O$4,$B55,$B$2,FALSE)/(1-$D55)</f>
        <v>2.6519437311899939E-10</v>
      </c>
      <c r="P55" s="4">
        <f>_xlfn.BINOM.DIST(P$4,$B55,$B$2,FALSE)/(1-$D55)</f>
        <v>1.4517709254901904E-11</v>
      </c>
      <c r="Q55" s="4">
        <f>_xlfn.BINOM.DIST(Q$4,$B55,$B$2,FALSE)/(1-$D55)</f>
        <v>7.3361765711591635E-13</v>
      </c>
      <c r="R55" s="4">
        <f>_xlfn.BINOM.DIST(R$4,$B55,$B$2,FALSE)/(1-$D55)</f>
        <v>3.4423638396807551E-14</v>
      </c>
      <c r="S55" s="4">
        <f>_xlfn.BINOM.DIST(S$4,$B55,$B$2,FALSE)/(1-$D55)</f>
        <v>1.5075806022655687E-15</v>
      </c>
      <c r="T55" s="4">
        <f>_xlfn.BINOM.DIST(T$4,$B55,$B$2,FALSE)/(1-$D55)</f>
        <v>6.1897852927256702E-17</v>
      </c>
      <c r="U55" s="4">
        <f>_xlfn.BINOM.DIST(U$4,$B55,$B$2,FALSE)/(1-$D55)</f>
        <v>2.3918926687837731E-18</v>
      </c>
      <c r="V55" s="4">
        <f>_xlfn.BINOM.DIST(V$4,$B55,$B$2,FALSE)/(1-$D55)</f>
        <v>8.7293961885439718E-20</v>
      </c>
      <c r="W55" s="4">
        <f>_xlfn.BINOM.DIST(W$4,$B55,$B$2,FALSE)/(1-$D55)</f>
        <v>3.0181833813549443E-21</v>
      </c>
      <c r="X55" s="4">
        <f>_xlfn.BINOM.DIST(X$4,$B55,$B$2,FALSE)/(1-$D55)</f>
        <v>9.9135829618849569E-23</v>
      </c>
    </row>
    <row r="56" spans="1:24">
      <c r="A56" s="14">
        <f t="shared" si="4"/>
        <v>520</v>
      </c>
      <c r="B56" s="15">
        <f t="shared" si="2"/>
        <v>202446155.19999999</v>
      </c>
      <c r="C56" s="13">
        <f>1000000*(A56*$B$2*E56+A56*$B$2*F56/2+A56*$B$2*G56/3+A56*$B$2*H56/4+A56*$B$2*I56/5+A56*$B$2*J56/6+A56*$B$2*K56/7+A56*$B$2*L56/8+A56*$B$2*M56/9+A56*$B$2*N56/10+A56*$B$2*O56/11+A56*$B$2*P56/12+A56*$B$2*Q56/13+A56*$B$2*R56/14+A56*$B$2*S56/15+A56*$B$2*T56/16+A56*$B$2*U56/17+A56*$B$2*V56/18+A56*$B$2*W56/19+A56*$B$2*X56/20)-2</f>
        <v>-0.51487014466369851</v>
      </c>
      <c r="D56" s="4">
        <f t="shared" si="6"/>
        <v>0.50015809792111032</v>
      </c>
      <c r="E56" s="4">
        <f>_xlfn.BINOM.DIST(E$4,$B56,$B$2,FALSE)/(1-$D56)</f>
        <v>0.69326931505049783</v>
      </c>
      <c r="F56" s="4">
        <f>_xlfn.BINOM.DIST(F$4,$B56,$B$2,FALSE)/(1-$D56)</f>
        <v>0.24015924765975266</v>
      </c>
      <c r="G56" s="4">
        <f>_xlfn.BINOM.DIST(G$4,$B56,$B$2,FALSE)/(1-$D56)</f>
        <v>5.5463259563035626E-2</v>
      </c>
      <c r="H56" s="4">
        <f>_xlfn.BINOM.DIST(H$4,$B56,$B$2,FALSE)/(1-$D56)</f>
        <v>9.6066667517624733E-3</v>
      </c>
      <c r="I56" s="4">
        <f>_xlfn.BINOM.DIST(I$4,$B56,$B$2,FALSE)/(1-$D56)</f>
        <v>1.3311593490990636E-3</v>
      </c>
      <c r="J56" s="4">
        <f>_xlfn.BINOM.DIST(J$4,$B56,$B$2,FALSE)/(1-$D56)</f>
        <v>1.5371141466383927E-4</v>
      </c>
      <c r="K56" s="4">
        <f>_xlfn.BINOM.DIST(K$4,$B56,$B$2,FALSE)/(1-$D56)</f>
        <v>1.5213719356036484E-5</v>
      </c>
      <c r="L56" s="4">
        <f>_xlfn.BINOM.DIST(L$4,$B56,$B$2,FALSE)/(1-$D56)</f>
        <v>1.317567072076156E-6</v>
      </c>
      <c r="M56" s="4">
        <f>_xlfn.BINOM.DIST(M$4,$B56,$B$2,FALSE)/(1-$D56)</f>
        <v>1.0142792481316833E-7</v>
      </c>
      <c r="N56" s="4">
        <f>_xlfn.BINOM.DIST(N$4,$B56,$B$2,FALSE)/(1-$D56)</f>
        <v>7.0272411091684333E-9</v>
      </c>
      <c r="O56" s="4">
        <f>_xlfn.BINOM.DIST(O$4,$B56,$B$2,FALSE)/(1-$D56)</f>
        <v>4.4260822696082124E-10</v>
      </c>
      <c r="P56" s="4">
        <f>_xlfn.BINOM.DIST(P$4,$B56,$B$2,FALSE)/(1-$D56)</f>
        <v>2.5554391642777562E-11</v>
      </c>
      <c r="Q56" s="4">
        <f>_xlfn.BINOM.DIST(Q$4,$B56,$B$2,FALSE)/(1-$D56)</f>
        <v>1.3619134295199372E-12</v>
      </c>
      <c r="R56" s="4">
        <f>_xlfn.BINOM.DIST(R$4,$B56,$B$2,FALSE)/(1-$D56)</f>
        <v>6.7398273683243938E-14</v>
      </c>
      <c r="S56" s="4">
        <f>_xlfn.BINOM.DIST(S$4,$B56,$B$2,FALSE)/(1-$D56)</f>
        <v>3.1130408362310317E-15</v>
      </c>
      <c r="T56" s="4">
        <f>_xlfn.BINOM.DIST(T$4,$B56,$B$2,FALSE)/(1-$D56)</f>
        <v>1.3480069671903578E-16</v>
      </c>
      <c r="U56" s="4">
        <f>_xlfn.BINOM.DIST(U$4,$B56,$B$2,FALSE)/(1-$D56)</f>
        <v>5.4937705273117217E-18</v>
      </c>
      <c r="V56" s="4">
        <f>_xlfn.BINOM.DIST(V$4,$B56,$B$2,FALSE)/(1-$D56)</f>
        <v>2.1145857809536147E-19</v>
      </c>
      <c r="W56" s="4">
        <f>_xlfn.BINOM.DIST(W$4,$B56,$B$2,FALSE)/(1-$D56)</f>
        <v>7.7107922464179328E-21</v>
      </c>
      <c r="X56" s="4">
        <f>_xlfn.BINOM.DIST(X$4,$B56,$B$2,FALSE)/(1-$D56)</f>
        <v>2.6711378390887926E-22</v>
      </c>
    </row>
    <row r="57" spans="1:24">
      <c r="A57" s="14">
        <f t="shared" si="4"/>
        <v>530</v>
      </c>
      <c r="B57" s="15">
        <f t="shared" si="2"/>
        <v>213351136.69999999</v>
      </c>
      <c r="C57" s="13">
        <f>1000000*(A57*$B$2*E57+A57*$B$2*F57/2+A57*$B$2*G57/3+A57*$B$2*H57/4+A57*$B$2*I57/5+A57*$B$2*J57/6+A57*$B$2*K57/7+A57*$B$2*L57/8+A57*$B$2*M57/9+A57*$B$2*N57/10+A57*$B$2*O57/11+A57*$B$2*P57/12+A57*$B$2*Q57/13+A57*$B$2*R57/14+A57*$B$2*S57/15+A57*$B$2*T57/16+A57*$B$2*U57/17+A57*$B$2*V57/18+A57*$B$2*W57/19+A57*$B$2*X57/20)-2</f>
        <v>-0.50157379241962552</v>
      </c>
      <c r="D57" s="4">
        <f t="shared" si="6"/>
        <v>0.48183616594612211</v>
      </c>
      <c r="E57" s="4">
        <f>_xlfn.BINOM.DIST(E$4,$B57,$B$2,FALSE)/(1-$D57)</f>
        <v>0.6789613579002709</v>
      </c>
      <c r="F57" s="4">
        <f>_xlfn.BINOM.DIST(F$4,$B57,$B$2,FALSE)/(1-$D57)</f>
        <v>0.24787219972433611</v>
      </c>
      <c r="G57" s="4">
        <f>_xlfn.BINOM.DIST(G$4,$B57,$B$2,FALSE)/(1-$D57)</f>
        <v>6.0328054896684268E-2</v>
      </c>
      <c r="H57" s="4">
        <f>_xlfn.BINOM.DIST(H$4,$B57,$B$2,FALSE)/(1-$D57)</f>
        <v>1.1012149187987626E-2</v>
      </c>
      <c r="I57" s="4">
        <f>_xlfn.BINOM.DIST(I$4,$B57,$B$2,FALSE)/(1-$D57)</f>
        <v>1.6081066015177286E-3</v>
      </c>
      <c r="J57" s="4">
        <f>_xlfn.BINOM.DIST(J$4,$B57,$B$2,FALSE)/(1-$D57)</f>
        <v>1.9569347042513923E-4</v>
      </c>
      <c r="K57" s="4">
        <f>_xlfn.BINOM.DIST(K$4,$B57,$B$2,FALSE)/(1-$D57)</f>
        <v>2.041225775423132E-5</v>
      </c>
      <c r="L57" s="4">
        <f>_xlfn.BINOM.DIST(L$4,$B57,$B$2,FALSE)/(1-$D57)</f>
        <v>1.8630040685372767E-6</v>
      </c>
      <c r="M57" s="4">
        <f>_xlfn.BINOM.DIST(M$4,$B57,$B$2,FALSE)/(1-$D57)</f>
        <v>1.5114160803256802E-7</v>
      </c>
      <c r="N57" s="4">
        <f>_xlfn.BINOM.DIST(N$4,$B57,$B$2,FALSE)/(1-$D57)</f>
        <v>1.103562110338354E-8</v>
      </c>
      <c r="O57" s="4">
        <f>_xlfn.BINOM.DIST(O$4,$B57,$B$2,FALSE)/(1-$D57)</f>
        <v>7.3251552965289662E-10</v>
      </c>
      <c r="P57" s="4">
        <f>_xlfn.BINOM.DIST(P$4,$B57,$B$2,FALSE)/(1-$D57)</f>
        <v>4.4570584428747152E-11</v>
      </c>
      <c r="Q57" s="4">
        <f>_xlfn.BINOM.DIST(Q$4,$B57,$B$2,FALSE)/(1-$D57)</f>
        <v>2.5033277457143735E-12</v>
      </c>
      <c r="R57" s="4">
        <f>_xlfn.BINOM.DIST(R$4,$B57,$B$2,FALSE)/(1-$D57)</f>
        <v>1.3055767625076688E-13</v>
      </c>
      <c r="S57" s="4">
        <f>_xlfn.BINOM.DIST(S$4,$B57,$B$2,FALSE)/(1-$D57)</f>
        <v>6.35512189410087E-15</v>
      </c>
      <c r="T57" s="4">
        <f>_xlfn.BINOM.DIST(T$4,$B57,$B$2,FALSE)/(1-$D57)</f>
        <v>2.9001244358570311E-16</v>
      </c>
      <c r="U57" s="4">
        <f>_xlfn.BINOM.DIST(U$4,$B57,$B$2,FALSE)/(1-$D57)</f>
        <v>1.2456052771937589E-17</v>
      </c>
      <c r="V57" s="4">
        <f>_xlfn.BINOM.DIST(V$4,$B57,$B$2,FALSE)/(1-$D57)</f>
        <v>5.0526668139553972E-19</v>
      </c>
      <c r="W57" s="4">
        <f>_xlfn.BINOM.DIST(W$4,$B57,$B$2,FALSE)/(1-$D57)</f>
        <v>1.9416895082045962E-20</v>
      </c>
      <c r="X57" s="4">
        <f>_xlfn.BINOM.DIST(X$4,$B57,$B$2,FALSE)/(1-$D57)</f>
        <v>7.0886332981191484E-22</v>
      </c>
    </row>
    <row r="58" spans="1:24">
      <c r="A58" s="14">
        <f t="shared" si="4"/>
        <v>540</v>
      </c>
      <c r="B58" s="15">
        <f t="shared" si="2"/>
        <v>224677280.80000001</v>
      </c>
      <c r="C58" s="13">
        <f>1000000*(A58*$B$2*E58+A58*$B$2*F58/2+A58*$B$2*G58/3+A58*$B$2*H58/4+A58*$B$2*I58/5+A58*$B$2*J58/6+A58*$B$2*K58/7+A58*$B$2*L58/8+A58*$B$2*M58/9+A58*$B$2*N58/10+A58*$B$2*O58/11+A58*$B$2*P58/12+A58*$B$2*Q58/13+A58*$B$2*R58/14+A58*$B$2*S58/15+A58*$B$2*T58/16+A58*$B$2*U58/17+A58*$B$2*V58/18+A58*$B$2*W58/19+A58*$B$2*X58/20)-2</f>
        <v>-0.48934365638086463</v>
      </c>
      <c r="D58" s="4">
        <f t="shared" si="6"/>
        <v>0.46351683864922144</v>
      </c>
      <c r="E58" s="4">
        <f>_xlfn.BINOM.DIST(E$4,$B58,$B$2,FALSE)/(1-$D58)</f>
        <v>0.66433384633374581</v>
      </c>
      <c r="F58" s="4">
        <f>_xlfn.BINOM.DIST(F$4,$B58,$B$2,FALSE)/(1-$D58)</f>
        <v>0.25540732029893165</v>
      </c>
      <c r="G58" s="4">
        <f>_xlfn.BINOM.DIST(G$4,$B58,$B$2,FALSE)/(1-$D58)</f>
        <v>6.5461965478091022E-2</v>
      </c>
      <c r="H58" s="4">
        <f>_xlfn.BINOM.DIST(H$4,$B58,$B$2,FALSE)/(1-$D58)</f>
        <v>1.2583631804776353E-2</v>
      </c>
      <c r="I58" s="4">
        <f>_xlfn.BINOM.DIST(I$4,$B58,$B$2,FALSE)/(1-$D58)</f>
        <v>1.9351424912091414E-3</v>
      </c>
      <c r="J58" s="4">
        <f>_xlfn.BINOM.DIST(J$4,$B58,$B$2,FALSE)/(1-$D58)</f>
        <v>2.4799255776025773E-4</v>
      </c>
      <c r="K58" s="4">
        <f>_xlfn.BINOM.DIST(K$4,$B58,$B$2,FALSE)/(1-$D58)</f>
        <v>2.7240655570825639E-5</v>
      </c>
      <c r="L58" s="4">
        <f>_xlfn.BINOM.DIST(L$4,$B58,$B$2,FALSE)/(1-$D58)</f>
        <v>2.6182102173206967E-6</v>
      </c>
      <c r="M58" s="4">
        <f>_xlfn.BINOM.DIST(M$4,$B58,$B$2,FALSE)/(1-$D58)</f>
        <v>2.2368607404959088E-7</v>
      </c>
      <c r="N58" s="4">
        <f>_xlfn.BINOM.DIST(N$4,$B58,$B$2,FALSE)/(1-$D58)</f>
        <v>1.7199502642305129E-8</v>
      </c>
      <c r="O58" s="4">
        <f>_xlfn.BINOM.DIST(O$4,$B58,$B$2,FALSE)/(1-$D58)</f>
        <v>1.2022648302289931E-9</v>
      </c>
      <c r="P58" s="4">
        <f>_xlfn.BINOM.DIST(P$4,$B58,$B$2,FALSE)/(1-$D58)</f>
        <v>7.7036374258216642E-11</v>
      </c>
      <c r="Q58" s="4">
        <f>_xlfn.BINOM.DIST(Q$4,$B58,$B$2,FALSE)/(1-$D58)</f>
        <v>4.5564794684336158E-12</v>
      </c>
      <c r="R58" s="4">
        <f>_xlfn.BINOM.DIST(R$4,$B58,$B$2,FALSE)/(1-$D58)</f>
        <v>2.5025243714778541E-13</v>
      </c>
      <c r="S58" s="4">
        <f>_xlfn.BINOM.DIST(S$4,$B58,$B$2,FALSE)/(1-$D58)</f>
        <v>1.2828148783864347E-14</v>
      </c>
      <c r="T58" s="4">
        <f>_xlfn.BINOM.DIST(T$4,$B58,$B$2,FALSE)/(1-$D58)</f>
        <v>6.1648275923437224E-16</v>
      </c>
      <c r="U58" s="4">
        <f>_xlfn.BINOM.DIST(U$4,$B58,$B$2,FALSE)/(1-$D58)</f>
        <v>2.7883606289298863E-17</v>
      </c>
      <c r="V58" s="4">
        <f>_xlfn.BINOM.DIST(V$4,$B58,$B$2,FALSE)/(1-$D58)</f>
        <v>1.1911140920027237E-18</v>
      </c>
      <c r="W58" s="4">
        <f>_xlfn.BINOM.DIST(W$4,$B58,$B$2,FALSE)/(1-$D58)</f>
        <v>4.8203290538670847E-20</v>
      </c>
      <c r="X58" s="4">
        <f>_xlfn.BINOM.DIST(X$4,$B58,$B$2,FALSE)/(1-$D58)</f>
        <v>1.8532056356429222E-21</v>
      </c>
    </row>
    <row r="59" spans="1:24">
      <c r="A59" s="14">
        <f t="shared" si="4"/>
        <v>550</v>
      </c>
      <c r="B59" s="15">
        <f t="shared" si="2"/>
        <v>236432882.5</v>
      </c>
      <c r="C59" s="13">
        <f>1000000*(A59*$B$2*E59+A59*$B$2*F59/2+A59*$B$2*G59/3+A59*$B$2*H59/4+A59*$B$2*I59/5+A59*$B$2*J59/6+A59*$B$2*K59/7+A59*$B$2*L59/8+A59*$B$2*M59/9+A59*$B$2*N59/10+A59*$B$2*O59/11+A59*$B$2*P59/12+A59*$B$2*Q59/13+A59*$B$2*R59/14+A59*$B$2*S59/15+A59*$B$2*T59/16+A59*$B$2*U59/17+A59*$B$2*V59/18+A59*$B$2*W59/19+A59*$B$2*X59/20)-2</f>
        <v>-0.47820449924646735</v>
      </c>
      <c r="D59" s="4">
        <f t="shared" si="6"/>
        <v>0.44523914512980478</v>
      </c>
      <c r="E59" s="4">
        <f>_xlfn.BINOM.DIST(E$4,$B59,$B$2,FALSE)/(1-$D59)</f>
        <v>0.64940138246371171</v>
      </c>
      <c r="F59" s="4">
        <f>_xlfn.BINOM.DIST(F$4,$B59,$B$2,FALSE)/(1-$D59)</f>
        <v>0.26272952984687792</v>
      </c>
      <c r="G59" s="4">
        <f>_xlfn.BINOM.DIST(G$4,$B59,$B$2,FALSE)/(1-$D59)</f>
        <v>7.0861984001055742E-2</v>
      </c>
      <c r="H59" s="4">
        <f>_xlfn.BINOM.DIST(H$4,$B59,$B$2,FALSE)/(1-$D59)</f>
        <v>1.4334382468124669E-2</v>
      </c>
      <c r="I59" s="4">
        <f>_xlfn.BINOM.DIST(I$4,$B59,$B$2,FALSE)/(1-$D59)</f>
        <v>2.3197151225159912E-3</v>
      </c>
      <c r="J59" s="4">
        <f>_xlfn.BINOM.DIST(J$4,$B59,$B$2,FALSE)/(1-$D59)</f>
        <v>3.12830487514655E-4</v>
      </c>
      <c r="K59" s="4">
        <f>_xlfn.BINOM.DIST(K$4,$B59,$B$2,FALSE)/(1-$D59)</f>
        <v>3.6160689075820275E-5</v>
      </c>
      <c r="L59" s="4">
        <f>_xlfn.BINOM.DIST(L$4,$B59,$B$2,FALSE)/(1-$D59)</f>
        <v>3.6573992815856248E-6</v>
      </c>
      <c r="M59" s="4">
        <f>_xlfn.BINOM.DIST(M$4,$B59,$B$2,FALSE)/(1-$D59)</f>
        <v>3.2881795834068455E-7</v>
      </c>
      <c r="N59" s="4">
        <f>_xlfn.BINOM.DIST(N$4,$B59,$B$2,FALSE)/(1-$D59)</f>
        <v>2.6606098172809622E-8</v>
      </c>
      <c r="O59" s="4">
        <f>_xlfn.BINOM.DIST(O$4,$B59,$B$2,FALSE)/(1-$D59)</f>
        <v>1.9571051647581634E-9</v>
      </c>
      <c r="P59" s="4">
        <f>_xlfn.BINOM.DIST(P$4,$B59,$B$2,FALSE)/(1-$D59)</f>
        <v>1.3196494287792463E-10</v>
      </c>
      <c r="Q59" s="4">
        <f>_xlfn.BINOM.DIST(Q$4,$B59,$B$2,FALSE)/(1-$D59)</f>
        <v>8.2137385934353441E-12</v>
      </c>
      <c r="R59" s="4">
        <f>_xlfn.BINOM.DIST(R$4,$B59,$B$2,FALSE)/(1-$D59)</f>
        <v>4.7472105579182991E-13</v>
      </c>
      <c r="S59" s="4">
        <f>_xlfn.BINOM.DIST(S$4,$B59,$B$2,FALSE)/(1-$D59)</f>
        <v>2.5607836448936831E-14</v>
      </c>
      <c r="T59" s="4">
        <f>_xlfn.BINOM.DIST(T$4,$B59,$B$2,FALSE)/(1-$D59)</f>
        <v>1.2950261991120717E-15</v>
      </c>
      <c r="U59" s="4">
        <f>_xlfn.BINOM.DIST(U$4,$B59,$B$2,FALSE)/(1-$D59)</f>
        <v>6.1638956961248744E-17</v>
      </c>
      <c r="V59" s="4">
        <f>_xlfn.BINOM.DIST(V$4,$B59,$B$2,FALSE)/(1-$D59)</f>
        <v>2.7708206911911315E-18</v>
      </c>
      <c r="W59" s="4">
        <f>_xlfn.BINOM.DIST(W$4,$B59,$B$2,FALSE)/(1-$D59)</f>
        <v>1.1799958105576955E-19</v>
      </c>
      <c r="X59" s="4">
        <f>_xlfn.BINOM.DIST(X$4,$B59,$B$2,FALSE)/(1-$D59)</f>
        <v>4.7739307198680148E-21</v>
      </c>
    </row>
    <row r="60" spans="1:24">
      <c r="A60" s="14">
        <f t="shared" si="4"/>
        <v>560</v>
      </c>
      <c r="B60" s="15">
        <f t="shared" si="2"/>
        <v>248626236.80000001</v>
      </c>
      <c r="C60" s="13">
        <f>1000000*(A60*$B$2*E60+A60*$B$2*F60/2+A60*$B$2*G60/3+A60*$B$2*H60/4+A60*$B$2*I60/5+A60*$B$2*J60/6+A60*$B$2*K60/7+A60*$B$2*L60/8+A60*$B$2*M60/9+A60*$B$2*N60/10+A60*$B$2*O60/11+A60*$B$2*P60/12+A60*$B$2*Q60/13+A60*$B$2*R60/14+A60*$B$2*S60/15+A60*$B$2*T60/16+A60*$B$2*U60/17+A60*$B$2*V60/18+A60*$B$2*W60/19+A60*$B$2*X60/20)-2</f>
        <v>-0.46817975781945442</v>
      </c>
      <c r="D60" s="4">
        <f t="shared" si="6"/>
        <v>0.4270419507858812</v>
      </c>
      <c r="E60" s="4">
        <f>_xlfn.BINOM.DIST(E$4,$B60,$B$2,FALSE)/(1-$D60)</f>
        <v>0.63417989792396046</v>
      </c>
      <c r="F60" s="4">
        <f>_xlfn.BINOM.DIST(F$4,$B60,$B$2,FALSE)/(1-$D60)</f>
        <v>0.26980328350365934</v>
      </c>
      <c r="G60" s="4">
        <f>_xlfn.BINOM.DIST(G$4,$B60,$B$2,FALSE)/(1-$D60)</f>
        <v>7.6522778194713439E-2</v>
      </c>
      <c r="H60" s="4">
        <f>_xlfn.BINOM.DIST(H$4,$B60,$B$2,FALSE)/(1-$D60)</f>
        <v>1.6277791775851924E-2</v>
      </c>
      <c r="I60" s="4">
        <f>_xlfn.BINOM.DIST(I$4,$B60,$B$2,FALSE)/(1-$D60)</f>
        <v>2.7700667464849076E-3</v>
      </c>
      <c r="J60" s="4">
        <f>_xlfn.BINOM.DIST(J$4,$B60,$B$2,FALSE)/(1-$D60)</f>
        <v>3.9282917152712803E-4</v>
      </c>
      <c r="K60" s="4">
        <f>_xlfn.BINOM.DIST(K$4,$B60,$B$2,FALSE)/(1-$D60)</f>
        <v>4.7749676865936895E-5</v>
      </c>
      <c r="L60" s="4">
        <f>_xlfn.BINOM.DIST(L$4,$B60,$B$2,FALSE)/(1-$D60)</f>
        <v>5.0786138664838007E-6</v>
      </c>
      <c r="M60" s="4">
        <f>_xlfn.BINOM.DIST(M$4,$B60,$B$2,FALSE)/(1-$D60)</f>
        <v>4.8013949029351011E-7</v>
      </c>
      <c r="N60" s="4">
        <f>_xlfn.BINOM.DIST(N$4,$B60,$B$2,FALSE)/(1-$D60)</f>
        <v>4.0853772652442927E-8</v>
      </c>
      <c r="O60" s="4">
        <f>_xlfn.BINOM.DIST(O$4,$B60,$B$2,FALSE)/(1-$D60)</f>
        <v>3.160124708009718E-9</v>
      </c>
      <c r="P60" s="4">
        <f>_xlfn.BINOM.DIST(P$4,$B60,$B$2,FALSE)/(1-$D60)</f>
        <v>2.2407206299039079E-10</v>
      </c>
      <c r="Q60" s="4">
        <f>_xlfn.BINOM.DIST(Q$4,$B60,$B$2,FALSE)/(1-$D60)</f>
        <v>1.4665912709145951E-11</v>
      </c>
      <c r="R60" s="4">
        <f>_xlfn.BINOM.DIST(R$4,$B60,$B$2,FALSE)/(1-$D60)</f>
        <v>8.9134492019371454E-13</v>
      </c>
      <c r="S60" s="4">
        <f>_xlfn.BINOM.DIST(S$4,$B60,$B$2,FALSE)/(1-$D60)</f>
        <v>5.0561420487649216E-14</v>
      </c>
      <c r="T60" s="4">
        <f>_xlfn.BINOM.DIST(T$4,$B60,$B$2,FALSE)/(1-$D60)</f>
        <v>2.6888341428594046E-15</v>
      </c>
      <c r="U60" s="4">
        <f>_xlfn.BINOM.DIST(U$4,$B60,$B$2,FALSE)/(1-$D60)</f>
        <v>1.3457978223662239E-16</v>
      </c>
      <c r="V60" s="4">
        <f>_xlfn.BINOM.DIST(V$4,$B60,$B$2,FALSE)/(1-$D60)</f>
        <v>6.3616832669909653E-18</v>
      </c>
      <c r="W60" s="4">
        <f>_xlfn.BINOM.DIST(W$4,$B60,$B$2,FALSE)/(1-$D60)</f>
        <v>2.8489391073630523E-19</v>
      </c>
      <c r="X60" s="4">
        <f>_xlfn.BINOM.DIST(X$4,$B60,$B$2,FALSE)/(1-$D60)</f>
        <v>1.2120426278662624E-20</v>
      </c>
    </row>
    <row r="61" spans="1:24">
      <c r="A61" s="14">
        <f t="shared" si="4"/>
        <v>570</v>
      </c>
      <c r="B61" s="15">
        <f t="shared" si="2"/>
        <v>261265638.69999999</v>
      </c>
      <c r="C61" s="13">
        <f>1000000*(A61*$B$2*E61+A61*$B$2*F61/2+A61*$B$2*G61/3+A61*$B$2*H61/4+A61*$B$2*I61/5+A61*$B$2*J61/6+A61*$B$2*K61/7+A61*$B$2*L61/8+A61*$B$2*M61/9+A61*$B$2*N61/10+A61*$B$2*O61/11+A61*$B$2*P61/12+A61*$B$2*Q61/13+A61*$B$2*R61/14+A61*$B$2*S61/15+A61*$B$2*T61/16+A61*$B$2*U61/17+A61*$B$2*V61/18+A61*$B$2*W61/19+A61*$B$2*X61/20)-2</f>
        <v>-0.45929139136790909</v>
      </c>
      <c r="D61" s="4">
        <f t="shared" si="6"/>
        <v>0.40896372325315539</v>
      </c>
      <c r="E61" s="4">
        <f>_xlfn.BINOM.DIST(E$4,$B61,$B$2,FALSE)/(1-$D61)</f>
        <v>0.61868664845982879</v>
      </c>
      <c r="F61" s="4">
        <f>_xlfn.BINOM.DIST(F$4,$B61,$B$2,FALSE)/(1-$D61)</f>
        <v>0.27659278183462299</v>
      </c>
      <c r="G61" s="4">
        <f>_xlfn.BINOM.DIST(G$4,$B61,$B$2,FALSE)/(1-$D61)</f>
        <v>8.2436525674341093E-2</v>
      </c>
      <c r="H61" s="4">
        <f>_xlfn.BINOM.DIST(H$4,$B61,$B$2,FALSE)/(1-$D61)</f>
        <v>1.8427218239850617E-2</v>
      </c>
      <c r="I61" s="4">
        <f>_xlfn.BINOM.DIST(I$4,$B61,$B$2,FALSE)/(1-$D61)</f>
        <v>3.2952613466590256E-3</v>
      </c>
      <c r="J61" s="4">
        <f>_xlfn.BINOM.DIST(J$4,$B61,$B$2,FALSE)/(1-$D61)</f>
        <v>4.9106468304495571E-4</v>
      </c>
      <c r="K61" s="4">
        <f>_xlfn.BINOM.DIST(K$4,$B61,$B$2,FALSE)/(1-$D61)</f>
        <v>6.2725011110413919E-5</v>
      </c>
      <c r="L61" s="4">
        <f>_xlfn.BINOM.DIST(L$4,$B61,$B$2,FALSE)/(1-$D61)</f>
        <v>7.0105298693603895E-6</v>
      </c>
      <c r="M61" s="4">
        <f>_xlfn.BINOM.DIST(M$4,$B61,$B$2,FALSE)/(1-$D61)</f>
        <v>6.9647962666853348E-7</v>
      </c>
      <c r="N61" s="4">
        <f>_xlfn.BINOM.DIST(N$4,$B61,$B$2,FALSE)/(1-$D61)</f>
        <v>6.2274248850284884E-8</v>
      </c>
      <c r="O61" s="4">
        <f>_xlfn.BINOM.DIST(O$4,$B61,$B$2,FALSE)/(1-$D61)</f>
        <v>5.0619271633175326E-9</v>
      </c>
      <c r="P61" s="4">
        <f>_xlfn.BINOM.DIST(P$4,$B61,$B$2,FALSE)/(1-$D61)</f>
        <v>3.7716789951822696E-10</v>
      </c>
      <c r="Q61" s="4">
        <f>_xlfn.BINOM.DIST(Q$4,$B61,$B$2,FALSE)/(1-$D61)</f>
        <v>2.5941282706602146E-11</v>
      </c>
      <c r="R61" s="4">
        <f>_xlfn.BINOM.DIST(R$4,$B61,$B$2,FALSE)/(1-$D61)</f>
        <v>1.6567748186494309E-12</v>
      </c>
      <c r="S61" s="4">
        <f>_xlfn.BINOM.DIST(S$4,$B61,$B$2,FALSE)/(1-$D61)</f>
        <v>9.8758002790367649E-14</v>
      </c>
      <c r="T61" s="4">
        <f>_xlfn.BINOM.DIST(T$4,$B61,$B$2,FALSE)/(1-$D61)</f>
        <v>5.5188982428537731E-15</v>
      </c>
      <c r="U61" s="4">
        <f>_xlfn.BINOM.DIST(U$4,$B61,$B$2,FALSE)/(1-$D61)</f>
        <v>2.90270923341403E-16</v>
      </c>
      <c r="V61" s="4">
        <f>_xlfn.BINOM.DIST(V$4,$B61,$B$2,FALSE)/(1-$D61)</f>
        <v>1.4418865700930238E-17</v>
      </c>
      <c r="W61" s="4">
        <f>_xlfn.BINOM.DIST(W$4,$B61,$B$2,FALSE)/(1-$D61)</f>
        <v>6.7854329226827651E-19</v>
      </c>
      <c r="X61" s="4">
        <f>_xlfn.BINOM.DIST(X$4,$B61,$B$2,FALSE)/(1-$D61)</f>
        <v>3.0335253611924665E-20</v>
      </c>
    </row>
    <row r="62" spans="1:24">
      <c r="A62" s="14">
        <f t="shared" si="4"/>
        <v>580</v>
      </c>
      <c r="B62" s="15">
        <f t="shared" si="2"/>
        <v>274359383.19999999</v>
      </c>
      <c r="C62" s="13">
        <f>1000000*(A62*$B$2*E62+A62*$B$2*F62/2+A62*$B$2*G62/3+A62*$B$2*H62/4+A62*$B$2*I62/5+A62*$B$2*J62/6+A62*$B$2*K62/7+A62*$B$2*L62/8+A62*$B$2*M62/9+A62*$B$2*N62/10+A62*$B$2*O62/11+A62*$B$2*P62/12+A62*$B$2*Q62/13+A62*$B$2*R62/14+A62*$B$2*S62/15+A62*$B$2*T62/16+A62*$B$2*U62/17+A62*$B$2*V62/18+A62*$B$2*W62/19+A62*$B$2*X62/20)-2</f>
        <v>-0.4515597168074279</v>
      </c>
      <c r="D62" s="4">
        <f t="shared" si="6"/>
        <v>0.39104230886685815</v>
      </c>
      <c r="E62" s="4">
        <f>_xlfn.BINOM.DIST(E$4,$B62,$B$2,FALSE)/(1-$D62)</f>
        <v>0.60294020913321844</v>
      </c>
      <c r="F62" s="4">
        <f>_xlfn.BINOM.DIST(F$4,$B62,$B$2,FALSE)/(1-$D62)</f>
        <v>0.28306219413489631</v>
      </c>
      <c r="G62" s="4">
        <f>_xlfn.BINOM.DIST(G$4,$B62,$B$2,FALSE)/(1-$D62)</f>
        <v>8.8592759550300632E-2</v>
      </c>
      <c r="H62" s="4">
        <f>_xlfn.BINOM.DIST(H$4,$B62,$B$2,FALSE)/(1-$D62)</f>
        <v>2.0795810546470526E-2</v>
      </c>
      <c r="I62" s="4">
        <f>_xlfn.BINOM.DIST(I$4,$B62,$B$2,FALSE)/(1-$D62)</f>
        <v>3.9052016160564681E-3</v>
      </c>
      <c r="J62" s="4">
        <f>_xlfn.BINOM.DIST(J$4,$B62,$B$2,FALSE)/(1-$D62)</f>
        <v>6.1112467710682655E-4</v>
      </c>
      <c r="K62" s="4">
        <f>_xlfn.BINOM.DIST(K$4,$B62,$B$2,FALSE)/(1-$D62)</f>
        <v>8.1972728316021622E-5</v>
      </c>
      <c r="L62" s="4">
        <f>_xlfn.BINOM.DIST(L$4,$B62,$B$2,FALSE)/(1-$D62)</f>
        <v>9.6209290230768339E-6</v>
      </c>
      <c r="M62" s="4">
        <f>_xlfn.BINOM.DIST(M$4,$B62,$B$2,FALSE)/(1-$D62)</f>
        <v>1.0037189124424085E-6</v>
      </c>
      <c r="N62" s="4">
        <f>_xlfn.BINOM.DIST(N$4,$B62,$B$2,FALSE)/(1-$D62)</f>
        <v>9.4243132258378197E-8</v>
      </c>
      <c r="O62" s="4">
        <f>_xlfn.BINOM.DIST(O$4,$B62,$B$2,FALSE)/(1-$D62)</f>
        <v>8.0444180096786518E-9</v>
      </c>
      <c r="P62" s="4">
        <f>_xlfn.BINOM.DIST(P$4,$B62,$B$2,FALSE)/(1-$D62)</f>
        <v>6.294351399108866E-10</v>
      </c>
      <c r="Q62" s="4">
        <f>_xlfn.BINOM.DIST(Q$4,$B62,$B$2,FALSE)/(1-$D62)</f>
        <v>4.5461654004696404E-11</v>
      </c>
      <c r="R62" s="4">
        <f>_xlfn.BINOM.DIST(R$4,$B62,$B$2,FALSE)/(1-$D62)</f>
        <v>3.048981539319937E-12</v>
      </c>
      <c r="S62" s="4">
        <f>_xlfn.BINOM.DIST(S$4,$B62,$B$2,FALSE)/(1-$D62)</f>
        <v>1.9085394105514002E-13</v>
      </c>
      <c r="T62" s="4">
        <f>_xlfn.BINOM.DIST(T$4,$B62,$B$2,FALSE)/(1-$D62)</f>
        <v>1.1200018621106947E-14</v>
      </c>
      <c r="U62" s="4">
        <f>_xlfn.BINOM.DIST(U$4,$B62,$B$2,FALSE)/(1-$D62)</f>
        <v>6.1859644063224616E-16</v>
      </c>
      <c r="V62" s="4">
        <f>_xlfn.BINOM.DIST(V$4,$B62,$B$2,FALSE)/(1-$D62)</f>
        <v>3.226803382371639E-17</v>
      </c>
      <c r="W62" s="4">
        <f>_xlfn.BINOM.DIST(W$4,$B62,$B$2,FALSE)/(1-$D62)</f>
        <v>1.5946173784372665E-18</v>
      </c>
      <c r="X62" s="4">
        <f>_xlfn.BINOM.DIST(X$4,$B62,$B$2,FALSE)/(1-$D62)</f>
        <v>7.4862458581323337E-20</v>
      </c>
    </row>
    <row r="63" spans="1:24">
      <c r="A63" s="14">
        <f t="shared" si="4"/>
        <v>590</v>
      </c>
      <c r="B63" s="15">
        <f t="shared" si="2"/>
        <v>287915765.30000001</v>
      </c>
      <c r="C63" s="13">
        <f>1000000*(A63*$B$2*E63+A63*$B$2*F63/2+A63*$B$2*G63/3+A63*$B$2*H63/4+A63*$B$2*I63/5+A63*$B$2*J63/6+A63*$B$2*K63/7+A63*$B$2*L63/8+A63*$B$2*M63/9+A63*$B$2*N63/10+A63*$B$2*O63/11+A63*$B$2*P63/12+A63*$B$2*Q63/13+A63*$B$2*R63/14+A63*$B$2*S63/15+A63*$B$2*T63/16+A63*$B$2*U63/17+A63*$B$2*V63/18+A63*$B$2*W63/19+A63*$B$2*X63/20)-2</f>
        <v>-0.44500324419429171</v>
      </c>
      <c r="D63" s="4">
        <f t="shared" si="6"/>
        <v>0.37331470774268677</v>
      </c>
      <c r="E63" s="4">
        <f>_xlfn.BINOM.DIST(E$4,$B63,$B$2,FALSE)/(1-$D63)</f>
        <v>0.58696045803614016</v>
      </c>
      <c r="F63" s="4">
        <f>_xlfn.BINOM.DIST(F$4,$B63,$B$2,FALSE)/(1-$D63)</f>
        <v>0.28917589913913538</v>
      </c>
      <c r="G63" s="4">
        <f>_xlfn.BINOM.DIST(G$4,$B63,$B$2,FALSE)/(1-$D63)</f>
        <v>9.4978232585174946E-2</v>
      </c>
      <c r="H63" s="4">
        <f>_xlfn.BINOM.DIST(H$4,$B63,$B$2,FALSE)/(1-$D63)</f>
        <v>2.3396308251811587E-2</v>
      </c>
      <c r="I63" s="4">
        <f>_xlfn.BINOM.DIST(I$4,$B63,$B$2,FALSE)/(1-$D63)</f>
        <v>4.6106331778426506E-3</v>
      </c>
      <c r="J63" s="4">
        <f>_xlfn.BINOM.DIST(J$4,$B63,$B$2,FALSE)/(1-$D63)</f>
        <v>7.5716853837198644E-4</v>
      </c>
      <c r="K63" s="4">
        <f>_xlfn.BINOM.DIST(K$4,$B63,$B$2,FALSE)/(1-$D63)</f>
        <v>1.0658050108994893E-4</v>
      </c>
      <c r="L63" s="4">
        <f>_xlfn.BINOM.DIST(L$4,$B63,$B$2,FALSE)/(1-$D63)</f>
        <v>1.3127166902444876E-5</v>
      </c>
      <c r="M63" s="4">
        <f>_xlfn.BINOM.DIST(M$4,$B63,$B$2,FALSE)/(1-$D63)</f>
        <v>1.4371818778512545E-6</v>
      </c>
      <c r="N63" s="4">
        <f>_xlfn.BINOM.DIST(N$4,$B63,$B$2,FALSE)/(1-$D63)</f>
        <v>1.4161034002080757E-7</v>
      </c>
      <c r="O63" s="4">
        <f>_xlfn.BINOM.DIST(O$4,$B63,$B$2,FALSE)/(1-$D63)</f>
        <v>1.2684855144898539E-8</v>
      </c>
      <c r="P63" s="4">
        <f>_xlfn.BINOM.DIST(P$4,$B63,$B$2,FALSE)/(1-$D63)</f>
        <v>1.041567682669501E-9</v>
      </c>
      <c r="Q63" s="4">
        <f>_xlfn.BINOM.DIST(Q$4,$B63,$B$2,FALSE)/(1-$D63)</f>
        <v>7.894549873757208E-11</v>
      </c>
      <c r="R63" s="4">
        <f>_xlfn.BINOM.DIST(R$4,$B63,$B$2,FALSE)/(1-$D63)</f>
        <v>5.5562600552379322E-12</v>
      </c>
      <c r="S63" s="4">
        <f>_xlfn.BINOM.DIST(S$4,$B63,$B$2,FALSE)/(1-$D63)</f>
        <v>3.6498459201212448E-13</v>
      </c>
      <c r="T63" s="4">
        <f>_xlfn.BINOM.DIST(T$4,$B63,$B$2,FALSE)/(1-$D63)</f>
        <v>2.2476970337154669E-14</v>
      </c>
      <c r="U63" s="4">
        <f>_xlfn.BINOM.DIST(U$4,$B63,$B$2,FALSE)/(1-$D63)</f>
        <v>1.3027829727661275E-15</v>
      </c>
      <c r="V63" s="4">
        <f>_xlfn.BINOM.DIST(V$4,$B63,$B$2,FALSE)/(1-$D63)</f>
        <v>7.1315312535422997E-17</v>
      </c>
      <c r="W63" s="4">
        <f>_xlfn.BINOM.DIST(W$4,$B63,$B$2,FALSE)/(1-$D63)</f>
        <v>3.6983874655135468E-18</v>
      </c>
      <c r="X63" s="4">
        <f>_xlfn.BINOM.DIST(X$4,$B63,$B$2,FALSE)/(1-$D63)</f>
        <v>1.8220724057302586E-19</v>
      </c>
    </row>
    <row r="64" spans="1:24">
      <c r="A64" s="14">
        <f t="shared" si="4"/>
        <v>600</v>
      </c>
      <c r="B64" s="15">
        <f t="shared" si="2"/>
        <v>301943080</v>
      </c>
      <c r="C64" s="13">
        <f>1000000*(A64*$B$2*E64+A64*$B$2*F64/2+A64*$B$2*G64/3+A64*$B$2*H64/4+A64*$B$2*I64/5+A64*$B$2*J64/6+A64*$B$2*K64/7+A64*$B$2*L64/8+A64*$B$2*M64/9+A64*$B$2*N64/10+A64*$B$2*O64/11+A64*$B$2*P64/12+A64*$B$2*Q64/13+A64*$B$2*R64/14+A64*$B$2*S64/15+A64*$B$2*T64/16+A64*$B$2*U64/17+A64*$B$2*V64/18+A64*$B$2*W64/19+A64*$B$2*X64/20)-2</f>
        <v>-0.43963851368738993</v>
      </c>
      <c r="D64" s="4">
        <f t="shared" si="6"/>
        <v>0.35581685095913718</v>
      </c>
      <c r="E64" s="4">
        <f>_xlfn.BINOM.DIST(E$4,$B64,$B$2,FALSE)/(1-$D64)</f>
        <v>0.57076854836481272</v>
      </c>
      <c r="F64" s="4">
        <f>_xlfn.BINOM.DIST(F$4,$B64,$B$2,FALSE)/(1-$D64)</f>
        <v>0.29489874115400089</v>
      </c>
      <c r="G64" s="4">
        <f>_xlfn.BINOM.DIST(G$4,$B64,$B$2,FALSE)/(1-$D64)</f>
        <v>0.10157680376204019</v>
      </c>
      <c r="H64" s="4">
        <f>_xlfn.BINOM.DIST(H$4,$B64,$B$2,FALSE)/(1-$D64)</f>
        <v>2.6240821649402332E-2</v>
      </c>
      <c r="I64" s="4">
        <f>_xlfn.BINOM.DIST(I$4,$B64,$B$2,FALSE)/(1-$D64)</f>
        <v>5.4231335742231275E-3</v>
      </c>
      <c r="J64" s="4">
        <f>_xlfn.BINOM.DIST(J$4,$B64,$B$2,FALSE)/(1-$D64)</f>
        <v>9.3398935379538999E-4</v>
      </c>
      <c r="K64" s="4">
        <f>_xlfn.BINOM.DIST(K$4,$B64,$B$2,FALSE)/(1-$D64)</f>
        <v>1.3787539170453803E-4</v>
      </c>
      <c r="L64" s="4">
        <f>_xlfn.BINOM.DIST(L$4,$B64,$B$2,FALSE)/(1-$D64)</f>
        <v>1.7809004524826553E-5</v>
      </c>
      <c r="M64" s="4">
        <f>_xlfn.BINOM.DIST(M$4,$B64,$B$2,FALSE)/(1-$D64)</f>
        <v>2.0447490041156208E-6</v>
      </c>
      <c r="N64" s="4">
        <f>_xlfn.BINOM.DIST(N$4,$B64,$B$2,FALSE)/(1-$D64)</f>
        <v>2.1129191264681427E-7</v>
      </c>
      <c r="O64" s="4">
        <f>_xlfn.BINOM.DIST(O$4,$B64,$B$2,FALSE)/(1-$D64)</f>
        <v>1.9848745210396045E-8</v>
      </c>
      <c r="P64" s="4">
        <f>_xlfn.BINOM.DIST(P$4,$B64,$B$2,FALSE)/(1-$D64)</f>
        <v>1.7092070562708358E-9</v>
      </c>
      <c r="Q64" s="4">
        <f>_xlfn.BINOM.DIST(Q$4,$B64,$B$2,FALSE)/(1-$D64)</f>
        <v>1.3586080688174038E-10</v>
      </c>
      <c r="R64" s="4">
        <f>_xlfn.BINOM.DIST(R$4,$B64,$B$2,FALSE)/(1-$D64)</f>
        <v>1.0027877435503494E-11</v>
      </c>
      <c r="S64" s="4">
        <f>_xlfn.BINOM.DIST(S$4,$B64,$B$2,FALSE)/(1-$D64)</f>
        <v>6.9081318824769583E-13</v>
      </c>
      <c r="T64" s="4">
        <f>_xlfn.BINOM.DIST(T$4,$B64,$B$2,FALSE)/(1-$D64)</f>
        <v>4.461526715266426E-14</v>
      </c>
      <c r="U64" s="4">
        <f>_xlfn.BINOM.DIST(U$4,$B64,$B$2,FALSE)/(1-$D64)</f>
        <v>2.7119235064509738E-15</v>
      </c>
      <c r="V64" s="4">
        <f>_xlfn.BINOM.DIST(V$4,$B64,$B$2,FALSE)/(1-$D64)</f>
        <v>1.5568536455919199E-16</v>
      </c>
      <c r="W64" s="4">
        <f>_xlfn.BINOM.DIST(W$4,$B64,$B$2,FALSE)/(1-$D64)</f>
        <v>8.4671458973092205E-18</v>
      </c>
      <c r="X64" s="4">
        <f>_xlfn.BINOM.DIST(X$4,$B64,$B$2,FALSE)/(1-$D64)</f>
        <v>4.3747163794927354E-19</v>
      </c>
    </row>
    <row r="65" spans="1:24">
      <c r="A65" s="14">
        <f t="shared" si="4"/>
        <v>610</v>
      </c>
      <c r="B65" s="15">
        <f t="shared" si="2"/>
        <v>316449622.30000001</v>
      </c>
      <c r="C65" s="13">
        <f>1000000*(A65*$B$2*E65+A65*$B$2*F65/2+A65*$B$2*G65/3+A65*$B$2*H65/4+A65*$B$2*I65/5+A65*$B$2*J65/6+A65*$B$2*K65/7+A65*$B$2*L65/8+A65*$B$2*M65/9+A65*$B$2*N65/10+A65*$B$2*O65/11+A65*$B$2*P65/12+A65*$B$2*Q65/13+A65*$B$2*R65/14+A65*$B$2*S65/15+A65*$B$2*T65/16+A65*$B$2*U65/17+A65*$B$2*V65/18+A65*$B$2*W65/19+A65*$B$2*X65/20)-2</f>
        <v>-0.43547992022215065</v>
      </c>
      <c r="D65" s="4">
        <f t="shared" si="6"/>
        <v>0.33858339482903954</v>
      </c>
      <c r="E65" s="4">
        <f>_xlfn.BINOM.DIST(E$4,$B65,$B$2,FALSE)/(1-$D65)</f>
        <v>0.55438687993849567</v>
      </c>
      <c r="F65" s="4">
        <f>_xlfn.BINOM.DIST(F$4,$B65,$B$2,FALSE)/(1-$D65)</f>
        <v>0.30019629589153712</v>
      </c>
      <c r="G65" s="4">
        <f>_xlfn.BINOM.DIST(G$4,$B65,$B$2,FALSE)/(1-$D65)</f>
        <v>0.10836934644174753</v>
      </c>
      <c r="H65" s="4">
        <f>_xlfn.BINOM.DIST(H$4,$B65,$B$2,FALSE)/(1-$D65)</f>
        <v>2.9340589903572235E-2</v>
      </c>
      <c r="I65" s="4">
        <f>_xlfn.BINOM.DIST(I$4,$B65,$B$2,FALSE)/(1-$D65)</f>
        <v>6.3550828084541515E-3</v>
      </c>
      <c r="J65" s="4">
        <f>_xlfn.BINOM.DIST(J$4,$B65,$B$2,FALSE)/(1-$D65)</f>
        <v>1.1470763854048815E-3</v>
      </c>
      <c r="K65" s="4">
        <f>_xlfn.BINOM.DIST(K$4,$B65,$B$2,FALSE)/(1-$D65)</f>
        <v>1.7746661815486609E-4</v>
      </c>
      <c r="L65" s="4">
        <f>_xlfn.BINOM.DIST(L$4,$B65,$B$2,FALSE)/(1-$D65)</f>
        <v>2.402420689063249E-5</v>
      </c>
      <c r="M65" s="4">
        <f>_xlfn.BINOM.DIST(M$4,$B65,$B$2,FALSE)/(1-$D65)</f>
        <v>2.8908723900408157E-6</v>
      </c>
      <c r="N65" s="4">
        <f>_xlfn.BINOM.DIST(N$4,$B65,$B$2,FALSE)/(1-$D65)</f>
        <v>3.130770921355505E-7</v>
      </c>
      <c r="O65" s="4">
        <f>_xlfn.BINOM.DIST(O$4,$B65,$B$2,FALSE)/(1-$D65)</f>
        <v>3.0823430717499774E-8</v>
      </c>
      <c r="P65" s="4">
        <f>_xlfn.BINOM.DIST(P$4,$B65,$B$2,FALSE)/(1-$D65)</f>
        <v>2.7817756187058629E-9</v>
      </c>
      <c r="Q65" s="4">
        <f>_xlfn.BINOM.DIST(Q$4,$B65,$B$2,FALSE)/(1-$D65)</f>
        <v>2.3174005732981665E-10</v>
      </c>
      <c r="R65" s="4">
        <f>_xlfn.BINOM.DIST(R$4,$B65,$B$2,FALSE)/(1-$D65)</f>
        <v>1.7926497258111558E-11</v>
      </c>
      <c r="S65" s="4">
        <f>_xlfn.BINOM.DIST(S$4,$B65,$B$2,FALSE)/(1-$D65)</f>
        <v>1.2942749426097397E-12</v>
      </c>
      <c r="T65" s="4">
        <f>_xlfn.BINOM.DIST(T$4,$B65,$B$2,FALSE)/(1-$D65)</f>
        <v>8.7605005752163514E-14</v>
      </c>
      <c r="U65" s="4">
        <f>_xlfn.BINOM.DIST(U$4,$B65,$B$2,FALSE)/(1-$D65)</f>
        <v>5.5808758517882183E-15</v>
      </c>
      <c r="V65" s="4">
        <f>_xlfn.BINOM.DIST(V$4,$B65,$B$2,FALSE)/(1-$D65)</f>
        <v>3.357779827400326E-16</v>
      </c>
      <c r="W65" s="4">
        <f>_xlfn.BINOM.DIST(W$4,$B65,$B$2,FALSE)/(1-$D65)</f>
        <v>1.9139076241948215E-17</v>
      </c>
      <c r="X65" s="4">
        <f>_xlfn.BINOM.DIST(X$4,$B65,$B$2,FALSE)/(1-$D65)</f>
        <v>1.0363664213061569E-18</v>
      </c>
    </row>
    <row r="66" spans="1:24">
      <c r="A66" s="14">
        <f t="shared" si="4"/>
        <v>620</v>
      </c>
      <c r="B66" s="15">
        <f t="shared" si="2"/>
        <v>331443687.19999999</v>
      </c>
      <c r="C66" s="13">
        <f>1000000*(A66*$B$2*E66+A66*$B$2*F66/2+A66*$B$2*G66/3+A66*$B$2*H66/4+A66*$B$2*I66/5+A66*$B$2*J66/6+A66*$B$2*K66/7+A66*$B$2*L66/8+A66*$B$2*M66/9+A66*$B$2*N66/10+A66*$B$2*O66/11+A66*$B$2*P66/12+A66*$B$2*Q66/13+A66*$B$2*R66/14+A66*$B$2*S66/15+A66*$B$2*T66/16+A66*$B$2*U66/17+A66*$B$2*V66/18+A66*$B$2*W66/19+A66*$B$2*X66/20)-2</f>
        <v>-0.43253954922249105</v>
      </c>
      <c r="D66" s="4">
        <f t="shared" ref="D66:D81" si="7">_xlfn.BINOM.DIST(D$4,$B66,$B$2,FALSE)</f>
        <v>0.32164751494927796</v>
      </c>
      <c r="E66" s="4">
        <f>_xlfn.BINOM.DIST(E$4,$B66,$B$2,FALSE)/(1-$D66)</f>
        <v>0.53783905197999715</v>
      </c>
      <c r="F66" s="4">
        <f>_xlfn.BINOM.DIST(F$4,$B66,$B$2,FALSE)/(1-$D66)</f>
        <v>0.3050351509223177</v>
      </c>
      <c r="G66" s="4">
        <f>_xlfn.BINOM.DIST(G$4,$B66,$B$2,FALSE)/(1-$D66)</f>
        <v>0.11533368910882619</v>
      </c>
      <c r="H66" s="4">
        <f>_xlfn.BINOM.DIST(H$4,$B66,$B$2,FALSE)/(1-$D66)</f>
        <v>3.2705722020310281E-2</v>
      </c>
      <c r="I66" s="4">
        <f>_xlfn.BINOM.DIST(I$4,$B66,$B$2,FALSE)/(1-$D66)</f>
        <v>7.419613525988647E-3</v>
      </c>
      <c r="J66" s="4">
        <f>_xlfn.BINOM.DIST(J$4,$B66,$B$2,FALSE)/(1-$D66)</f>
        <v>1.4026766905077981E-3</v>
      </c>
      <c r="K66" s="4">
        <f>_xlfn.BINOM.DIST(K$4,$B66,$B$2,FALSE)/(1-$D66)</f>
        <v>2.2729353589253902E-4</v>
      </c>
      <c r="L66" s="4">
        <f>_xlfn.BINOM.DIST(L$4,$B66,$B$2,FALSE)/(1-$D66)</f>
        <v>3.2227353384951816E-5</v>
      </c>
      <c r="M66" s="4">
        <f>_xlfn.BINOM.DIST(M$4,$B66,$B$2,FALSE)/(1-$D66)</f>
        <v>4.0617171251423572E-6</v>
      </c>
      <c r="N66" s="4">
        <f>_xlfn.BINOM.DIST(N$4,$B66,$B$2,FALSE)/(1-$D66)</f>
        <v>4.6072015849563493E-7</v>
      </c>
      <c r="O66" s="4">
        <f>_xlfn.BINOM.DIST(O$4,$B66,$B$2,FALSE)/(1-$D66)</f>
        <v>4.7508582132754122E-8</v>
      </c>
      <c r="P66" s="4">
        <f>_xlfn.BINOM.DIST(P$4,$B66,$B$2,FALSE)/(1-$D66)</f>
        <v>4.4907446538103967E-9</v>
      </c>
      <c r="Q66" s="4">
        <f>_xlfn.BINOM.DIST(Q$4,$B66,$B$2,FALSE)/(1-$D66)</f>
        <v>3.9183438663508928E-10</v>
      </c>
      <c r="R66" s="4">
        <f>_xlfn.BINOM.DIST(R$4,$B66,$B$2,FALSE)/(1-$D66)</f>
        <v>3.1746952788307588E-11</v>
      </c>
      <c r="S66" s="4">
        <f>_xlfn.BINOM.DIST(S$4,$B66,$B$2,FALSE)/(1-$D66)</f>
        <v>2.4007023711220979E-12</v>
      </c>
      <c r="T66" s="4">
        <f>_xlfn.BINOM.DIST(T$4,$B66,$B$2,FALSE)/(1-$D66)</f>
        <v>1.7019463733319031E-13</v>
      </c>
      <c r="U66" s="4">
        <f>_xlfn.BINOM.DIST(U$4,$B66,$B$2,FALSE)/(1-$D66)</f>
        <v>1.1355976420710683E-14</v>
      </c>
      <c r="V66" s="4">
        <f>_xlfn.BINOM.DIST(V$4,$B66,$B$2,FALSE)/(1-$D66)</f>
        <v>7.1561511889124325E-16</v>
      </c>
      <c r="W66" s="4">
        <f>_xlfn.BINOM.DIST(W$4,$B66,$B$2,FALSE)/(1-$D66)</f>
        <v>4.2722182954279538E-17</v>
      </c>
      <c r="X66" s="4">
        <f>_xlfn.BINOM.DIST(X$4,$B66,$B$2,FALSE)/(1-$D66)</f>
        <v>2.4229863505609925E-18</v>
      </c>
    </row>
    <row r="67" spans="1:24">
      <c r="A67" s="14">
        <f t="shared" si="4"/>
        <v>630</v>
      </c>
      <c r="B67" s="15">
        <f t="shared" si="2"/>
        <v>346933569.69999999</v>
      </c>
      <c r="C67" s="13">
        <f>1000000*(A67*$B$2*E67+A67*$B$2*F67/2+A67*$B$2*G67/3+A67*$B$2*H67/4+A67*$B$2*I67/5+A67*$B$2*J67/6+A67*$B$2*K67/7+A67*$B$2*L67/8+A67*$B$2*M67/9+A67*$B$2*N67/10+A67*$B$2*O67/11+A67*$B$2*P67/12+A67*$B$2*Q67/13+A67*$B$2*R67/14+A67*$B$2*S67/15+A67*$B$2*T67/16+A67*$B$2*U67/17+A67*$B$2*V67/18+A67*$B$2*W67/19+A67*$B$2*X67/20)-2</f>
        <v>-0.43082700099076621</v>
      </c>
      <c r="D67" s="4">
        <f t="shared" si="7"/>
        <v>0.30504072201465909</v>
      </c>
      <c r="E67" s="4">
        <f>_xlfn.BINOM.DIST(E$4,$B67,$B$2,FALSE)/(1-$D67)</f>
        <v>0.52114981506923275</v>
      </c>
      <c r="F67" s="4">
        <f>_xlfn.BINOM.DIST(F$4,$B67,$B$2,FALSE)/(1-$D67)</f>
        <v>0.30938319218660743</v>
      </c>
      <c r="G67" s="4">
        <f>_xlfn.BINOM.DIST(G$4,$B67,$B$2,FALSE)/(1-$D67)</f>
        <v>0.12244458511283972</v>
      </c>
      <c r="H67" s="4">
        <f>_xlfn.BINOM.DIST(H$4,$B67,$B$2,FALSE)/(1-$D67)</f>
        <v>3.6344919727889481E-2</v>
      </c>
      <c r="I67" s="4">
        <f>_xlfn.BINOM.DIST(I$4,$B67,$B$2,FALSE)/(1-$D67)</f>
        <v>8.6305372181343185E-3</v>
      </c>
      <c r="J67" s="4">
        <f>_xlfn.BINOM.DIST(J$4,$B67,$B$2,FALSE)/(1-$D67)</f>
        <v>1.7078538306631035E-3</v>
      </c>
      <c r="K67" s="4">
        <f>_xlfn.BINOM.DIST(K$4,$B67,$B$2,FALSE)/(1-$D67)</f>
        <v>2.8967884201176638E-4</v>
      </c>
      <c r="L67" s="4">
        <f>_xlfn.BINOM.DIST(L$4,$B67,$B$2,FALSE)/(1-$D67)</f>
        <v>4.2992322317461408E-5</v>
      </c>
      <c r="M67" s="4">
        <f>_xlfn.BINOM.DIST(M$4,$B67,$B$2,FALSE)/(1-$D67)</f>
        <v>5.6716903299897354E-6</v>
      </c>
      <c r="N67" s="4">
        <f>_xlfn.BINOM.DIST(N$4,$B67,$B$2,FALSE)/(1-$D67)</f>
        <v>6.7340544625944041E-7</v>
      </c>
      <c r="O67" s="4">
        <f>_xlfn.BINOM.DIST(O$4,$B67,$B$2,FALSE)/(1-$D67)</f>
        <v>7.2685545123034987E-8</v>
      </c>
      <c r="P67" s="4">
        <f>_xlfn.BINOM.DIST(P$4,$B67,$B$2,FALSE)/(1-$D67)</f>
        <v>7.1916893113280898E-9</v>
      </c>
      <c r="Q67" s="4">
        <f>_xlfn.BINOM.DIST(Q$4,$B67,$B$2,FALSE)/(1-$D67)</f>
        <v>6.5682802540146775E-10</v>
      </c>
      <c r="R67" s="4">
        <f>_xlfn.BINOM.DIST(R$4,$B67,$B$2,FALSE)/(1-$D67)</f>
        <v>5.5704175188774712E-11</v>
      </c>
      <c r="S67" s="4">
        <f>_xlfn.BINOM.DIST(S$4,$B67,$B$2,FALSE)/(1-$D67)</f>
        <v>4.4092080994560779E-12</v>
      </c>
      <c r="T67" s="4">
        <f>_xlfn.BINOM.DIST(T$4,$B67,$B$2,FALSE)/(1-$D67)</f>
        <v>3.2719353972999524E-13</v>
      </c>
      <c r="U67" s="4">
        <f>_xlfn.BINOM.DIST(U$4,$B67,$B$2,FALSE)/(1-$D67)</f>
        <v>2.2851773132669426E-14</v>
      </c>
      <c r="V67" s="4">
        <f>_xlfn.BINOM.DIST(V$4,$B67,$B$2,FALSE)/(1-$D67)</f>
        <v>1.5073409663752967E-15</v>
      </c>
      <c r="W67" s="4">
        <f>_xlfn.BINOM.DIST(W$4,$B67,$B$2,FALSE)/(1-$D67)</f>
        <v>9.4193731984037675E-17</v>
      </c>
      <c r="X67" s="4">
        <f>_xlfn.BINOM.DIST(X$4,$B67,$B$2,FALSE)/(1-$D67)</f>
        <v>5.5918576828706638E-18</v>
      </c>
    </row>
    <row r="68" spans="1:24">
      <c r="A68" s="14">
        <f t="shared" si="4"/>
        <v>640</v>
      </c>
      <c r="B68" s="15">
        <f t="shared" si="2"/>
        <v>362927564.80000001</v>
      </c>
      <c r="C68" s="13">
        <f>1000000*(A68*$B$2*E68+A68*$B$2*F68/2+A68*$B$2*G68/3+A68*$B$2*H68/4+A68*$B$2*I68/5+A68*$B$2*J68/6+A68*$B$2*K68/7+A68*$B$2*L68/8+A68*$B$2*M68/9+A68*$B$2*N68/10+A68*$B$2*O68/11+A68*$B$2*P68/12+A68*$B$2*Q68/13+A68*$B$2*R68/14+A68*$B$2*S68/15+A68*$B$2*T68/16+A68*$B$2*U68/17+A68*$B$2*V68/18+A68*$B$2*W68/19+A68*$B$2*X68/20)-2</f>
        <v>-0.43034922920278262</v>
      </c>
      <c r="D68" s="4">
        <f t="shared" si="7"/>
        <v>0.2887926822689082</v>
      </c>
      <c r="E68" s="4">
        <f>_xlfn.BINOM.DIST(E$4,$B68,$B$2,FALSE)/(1-$D68)</f>
        <v>0.50434500371111179</v>
      </c>
      <c r="F68" s="4">
        <f>_xlfn.BINOM.DIST(F$4,$B68,$B$2,FALSE)/(1-$D68)</f>
        <v>0.313209900042483</v>
      </c>
      <c r="G68" s="4">
        <f>_xlfn.BINOM.DIST(G$4,$B68,$B$2,FALSE)/(1-$D68)</f>
        <v>0.12967372267326058</v>
      </c>
      <c r="H68" s="4">
        <f>_xlfn.BINOM.DIST(H$4,$B68,$B$2,FALSE)/(1-$D68)</f>
        <v>4.0265188704113331E-2</v>
      </c>
      <c r="I68" s="4">
        <f>_xlfn.BINOM.DIST(I$4,$B68,$B$2,FALSE)/(1-$D68)</f>
        <v>1.0002244917396409E-2</v>
      </c>
      <c r="J68" s="4">
        <f>_xlfn.BINOM.DIST(J$4,$B68,$B$2,FALSE)/(1-$D68)</f>
        <v>2.0705417080226145E-3</v>
      </c>
      <c r="K68" s="4">
        <f>_xlfn.BINOM.DIST(K$4,$B68,$B$2,FALSE)/(1-$D68)</f>
        <v>3.6738692062951325E-4</v>
      </c>
      <c r="L68" s="4">
        <f>_xlfn.BINOM.DIST(L$4,$B68,$B$2,FALSE)/(1-$D68)</f>
        <v>5.7038940575510657E-5</v>
      </c>
      <c r="M68" s="4">
        <f>_xlfn.BINOM.DIST(M$4,$B68,$B$2,FALSE)/(1-$D68)</f>
        <v>7.8716665070105135E-6</v>
      </c>
      <c r="N68" s="4">
        <f>_xlfn.BINOM.DIST(N$4,$B68,$B$2,FALSE)/(1-$D68)</f>
        <v>9.7769733311135194E-7</v>
      </c>
      <c r="O68" s="4">
        <f>_xlfn.BINOM.DIST(O$4,$B68,$B$2,FALSE)/(1-$D68)</f>
        <v>1.1039502149176932E-7</v>
      </c>
      <c r="P68" s="4">
        <f>_xlfn.BINOM.DIST(P$4,$B68,$B$2,FALSE)/(1-$D68)</f>
        <v>1.1426309516792238E-8</v>
      </c>
      <c r="Q68" s="4">
        <f>_xlfn.BINOM.DIST(Q$4,$B68,$B$2,FALSE)/(1-$D68)</f>
        <v>1.0916926148092382E-9</v>
      </c>
      <c r="R68" s="4">
        <f>_xlfn.BINOM.DIST(R$4,$B68,$B$2,FALSE)/(1-$D68)</f>
        <v>9.6852330657959035E-11</v>
      </c>
      <c r="S68" s="4">
        <f>_xlfn.BINOM.DIST(S$4,$B68,$B$2,FALSE)/(1-$D68)</f>
        <v>8.0196710570339862E-12</v>
      </c>
      <c r="T68" s="4">
        <f>_xlfn.BINOM.DIST(T$4,$B68,$B$2,FALSE)/(1-$D68)</f>
        <v>6.2255010329478151E-13</v>
      </c>
      <c r="U68" s="4">
        <f>_xlfn.BINOM.DIST(U$4,$B68,$B$2,FALSE)/(1-$D68)</f>
        <v>4.5484468470313958E-14</v>
      </c>
      <c r="V68" s="4">
        <f>_xlfn.BINOM.DIST(V$4,$B68,$B$2,FALSE)/(1-$D68)</f>
        <v>3.1385449532867809E-15</v>
      </c>
      <c r="W68" s="4">
        <f>_xlfn.BINOM.DIST(W$4,$B68,$B$2,FALSE)/(1-$D68)</f>
        <v>2.0516935155985705E-16</v>
      </c>
      <c r="X68" s="4">
        <f>_xlfn.BINOM.DIST(X$4,$B68,$B$2,FALSE)/(1-$D68)</f>
        <v>1.2741490137476856E-17</v>
      </c>
    </row>
    <row r="69" spans="1:24">
      <c r="A69" s="14">
        <f t="shared" si="4"/>
        <v>650</v>
      </c>
      <c r="B69" s="15">
        <f t="shared" si="2"/>
        <v>379433967.5</v>
      </c>
      <c r="C69" s="13">
        <f>1000000*(A69*$B$2*E69+A69*$B$2*F69/2+A69*$B$2*G69/3+A69*$B$2*H69/4+A69*$B$2*I69/5+A69*$B$2*J69/6+A69*$B$2*K69/7+A69*$B$2*L69/8+A69*$B$2*M69/9+A69*$B$2*N69/10+A69*$B$2*O69/11+A69*$B$2*P69/12+A69*$B$2*Q69/13+A69*$B$2*R69/14+A69*$B$2*S69/15+A69*$B$2*T69/16+A69*$B$2*U69/17+A69*$B$2*V69/18+A69*$B$2*W69/19+A69*$B$2*X69/20)-2</f>
        <v>-0.43111037272899</v>
      </c>
      <c r="D69" s="4">
        <f t="shared" si="7"/>
        <v>0.27293106149761076</v>
      </c>
      <c r="E69" s="4">
        <f>_xlfn.BINOM.DIST(E$4,$B69,$B$2,FALSE)/(1-$D69)</f>
        <v>0.48745146573233472</v>
      </c>
      <c r="F69" s="4">
        <f>_xlfn.BINOM.DIST(F$4,$B69,$B$2,FALSE)/(1-$D69)</f>
        <v>0.31648664714243419</v>
      </c>
      <c r="G69" s="4">
        <f>_xlfn.BINOM.DIST(G$4,$B69,$B$2,FALSE)/(1-$D69)</f>
        <v>0.13698977176458474</v>
      </c>
      <c r="H69" s="4">
        <f>_xlfn.BINOM.DIST(H$4,$B69,$B$2,FALSE)/(1-$D69)</f>
        <v>4.447153858171065E-2</v>
      </c>
      <c r="I69" s="4">
        <f>_xlfn.BINOM.DIST(I$4,$B69,$B$2,FALSE)/(1-$D69)</f>
        <v>1.1549578997830439E-2</v>
      </c>
      <c r="J69" s="4">
        <f>_xlfn.BINOM.DIST(J$4,$B69,$B$2,FALSE)/(1-$D69)</f>
        <v>2.499590729444424E-3</v>
      </c>
      <c r="K69" s="4">
        <f>_xlfn.BINOM.DIST(K$4,$B69,$B$2,FALSE)/(1-$D69)</f>
        <v>4.63686942263559E-4</v>
      </c>
      <c r="L69" s="4">
        <f>_xlfn.BINOM.DIST(L$4,$B69,$B$2,FALSE)/(1-$D69)</f>
        <v>7.5264274331226521E-5</v>
      </c>
      <c r="M69" s="4">
        <f>_xlfn.BINOM.DIST(M$4,$B69,$B$2,FALSE)/(1-$D69)</f>
        <v>1.0859263408336256E-5</v>
      </c>
      <c r="N69" s="4">
        <f>_xlfn.BINOM.DIST(N$4,$B69,$B$2,FALSE)/(1-$D69)</f>
        <v>1.4101144567964818E-6</v>
      </c>
      <c r="O69" s="4">
        <f>_xlfn.BINOM.DIST(O$4,$B69,$B$2,FALSE)/(1-$D69)</f>
        <v>1.6646221766080478E-7</v>
      </c>
      <c r="P69" s="4">
        <f>_xlfn.BINOM.DIST(P$4,$B69,$B$2,FALSE)/(1-$D69)</f>
        <v>1.8013098553906868E-8</v>
      </c>
      <c r="Q69" s="4">
        <f>_xlfn.BINOM.DIST(Q$4,$B69,$B$2,FALSE)/(1-$D69)</f>
        <v>1.7992813017441715E-9</v>
      </c>
      <c r="R69" s="4">
        <f>_xlfn.BINOM.DIST(R$4,$B69,$B$2,FALSE)/(1-$D69)</f>
        <v>1.6688796686958306E-10</v>
      </c>
      <c r="S69" s="4">
        <f>_xlfn.BINOM.DIST(S$4,$B69,$B$2,FALSE)/(1-$D69)</f>
        <v>1.4447335440599255E-11</v>
      </c>
      <c r="T69" s="4">
        <f>_xlfn.BINOM.DIST(T$4,$B69,$B$2,FALSE)/(1-$D69)</f>
        <v>1.1725240630264997E-12</v>
      </c>
      <c r="U69" s="4">
        <f>_xlfn.BINOM.DIST(U$4,$B69,$B$2,FALSE)/(1-$D69)</f>
        <v>8.9562628781198244E-14</v>
      </c>
      <c r="V69" s="4">
        <f>_xlfn.BINOM.DIST(V$4,$B69,$B$2,FALSE)/(1-$D69)</f>
        <v>6.4611275605251547E-15</v>
      </c>
      <c r="W69" s="4">
        <f>_xlfn.BINOM.DIST(W$4,$B69,$B$2,FALSE)/(1-$D69)</f>
        <v>4.4157929461507349E-16</v>
      </c>
      <c r="X69" s="4">
        <f>_xlfn.BINOM.DIST(X$4,$B69,$B$2,FALSE)/(1-$D69)</f>
        <v>2.8670329990799122E-17</v>
      </c>
    </row>
    <row r="70" spans="1:24">
      <c r="A70" s="14">
        <f t="shared" si="4"/>
        <v>660</v>
      </c>
      <c r="B70" s="15">
        <f t="shared" ref="B70:B120" si="8">1.3825*POWER(A70,3)-92.362*POWER(A70,2)+44289*A70+10000000</f>
        <v>396461072.80000001</v>
      </c>
      <c r="C70" s="13">
        <f t="shared" ref="C70:C120" si="9">1000000*(A70*$B$2*E70+A70*$B$2*F70/2+A70*$B$2*G70/3+A70*$B$2*H70/4+A70*$B$2*I70/5+A70*$B$2*J70/6+A70*$B$2*K70/7+A70*$B$2*L70/8+A70*$B$2*M70/9+A70*$B$2*N70/10+A70*$B$2*O70/11+A70*$B$2*P70/12+A70*$B$2*Q70/13+A70*$B$2*R70/14+A70*$B$2*S70/15+A70*$B$2*T70/16+A70*$B$2*U70/17+A70*$B$2*V70/18+A70*$B$2*W70/19+A70*$B$2*X70/20)-2</f>
        <v>-0.43311159767673302</v>
      </c>
      <c r="D70" s="4">
        <f t="shared" si="7"/>
        <v>0.25748138262532339</v>
      </c>
      <c r="E70" s="4">
        <f>_xlfn.BINOM.DIST(E$4,$B70,$B$2,FALSE)/(1-$D70)</f>
        <v>0.4704969770206931</v>
      </c>
      <c r="F70" s="4">
        <f>_xlfn.BINOM.DIST(F$4,$B70,$B$2,FALSE)/(1-$D70)</f>
        <v>0.31918699846997345</v>
      </c>
      <c r="G70" s="4">
        <f>_xlfn.BINOM.DIST(G$4,$B70,$B$2,FALSE)/(1-$D70)</f>
        <v>0.1443584758403462</v>
      </c>
      <c r="H70" s="4">
        <f>_xlfn.BINOM.DIST(H$4,$B70,$B$2,FALSE)/(1-$D70)</f>
        <v>4.896667845403653E-2</v>
      </c>
      <c r="I70" s="4">
        <f>_xlfn.BINOM.DIST(I$4,$B70,$B$2,FALSE)/(1-$D70)</f>
        <v>1.3287674748935116E-2</v>
      </c>
      <c r="J70" s="4">
        <f>_xlfn.BINOM.DIST(J$4,$B70,$B$2,FALSE)/(1-$D70)</f>
        <v>3.0048035617029484E-3</v>
      </c>
      <c r="K70" s="4">
        <f>_xlfn.BINOM.DIST(K$4,$B70,$B$2,FALSE)/(1-$D70)</f>
        <v>5.8242014878418619E-4</v>
      </c>
      <c r="L70" s="4">
        <f>_xlfn.BINOM.DIST(L$4,$B70,$B$2,FALSE)/(1-$D70)</f>
        <v>9.8779028030438509E-5</v>
      </c>
      <c r="M70" s="4">
        <f>_xlfn.BINOM.DIST(M$4,$B70,$B$2,FALSE)/(1-$D70)</f>
        <v>1.4891573261667162E-5</v>
      </c>
      <c r="N70" s="4">
        <f>_xlfn.BINOM.DIST(N$4,$B70,$B$2,FALSE)/(1-$D70)</f>
        <v>2.0205003254529705E-6</v>
      </c>
      <c r="O70" s="4">
        <f>_xlfn.BINOM.DIST(O$4,$B70,$B$2,FALSE)/(1-$D70)</f>
        <v>2.4922096929489068E-7</v>
      </c>
      <c r="P70" s="4">
        <f>_xlfn.BINOM.DIST(P$4,$B70,$B$2,FALSE)/(1-$D70)</f>
        <v>2.8178746808774489E-8</v>
      </c>
      <c r="Q70" s="4">
        <f>_xlfn.BINOM.DIST(Q$4,$B70,$B$2,FALSE)/(1-$D70)</f>
        <v>2.9410110860750475E-9</v>
      </c>
      <c r="R70" s="4">
        <f>_xlfn.BINOM.DIST(R$4,$B70,$B$2,FALSE)/(1-$D70)</f>
        <v>2.8502763140922164E-10</v>
      </c>
      <c r="S70" s="4">
        <f>_xlfn.BINOM.DIST(S$4,$B70,$B$2,FALSE)/(1-$D70)</f>
        <v>2.5781847878798761E-11</v>
      </c>
      <c r="T70" s="4">
        <f>_xlfn.BINOM.DIST(T$4,$B70,$B$2,FALSE)/(1-$D70)</f>
        <v>2.1863132896620325E-12</v>
      </c>
      <c r="U70" s="4">
        <f>_xlfn.BINOM.DIST(U$4,$B70,$B$2,FALSE)/(1-$D70)</f>
        <v>1.7449452620689992E-13</v>
      </c>
      <c r="V70" s="4">
        <f>_xlfn.BINOM.DIST(V$4,$B70,$B$2,FALSE)/(1-$D70)</f>
        <v>1.3153085293475167E-14</v>
      </c>
      <c r="W70" s="4">
        <f>_xlfn.BINOM.DIST(W$4,$B70,$B$2,FALSE)/(1-$D70)</f>
        <v>9.3927414503799255E-16</v>
      </c>
      <c r="X70" s="4">
        <f>_xlfn.BINOM.DIST(X$4,$B70,$B$2,FALSE)/(1-$D70)</f>
        <v>6.3720724282216111E-17</v>
      </c>
    </row>
    <row r="71" spans="1:24">
      <c r="A71" s="14">
        <f t="shared" ref="A71:A120" si="10">A70+10</f>
        <v>670</v>
      </c>
      <c r="B71" s="15">
        <f t="shared" si="8"/>
        <v>414017175.69999999</v>
      </c>
      <c r="C71" s="13">
        <f t="shared" si="9"/>
        <v>-0.43635095181767425</v>
      </c>
      <c r="D71" s="4">
        <f t="shared" si="7"/>
        <v>0.24246689946292788</v>
      </c>
      <c r="E71" s="4">
        <f>_xlfn.BINOM.DIST(E$4,$B71,$B$2,FALSE)/(1-$D71)</f>
        <v>0.45351014193940525</v>
      </c>
      <c r="F71" s="4">
        <f>_xlfn.BINOM.DIST(F$4,$B71,$B$2,FALSE)/(1-$D71)</f>
        <v>0.32128700928238985</v>
      </c>
      <c r="G71" s="4">
        <f>_xlfn.BINOM.DIST(G$4,$B71,$B$2,FALSE)/(1-$D71)</f>
        <v>0.15174279108417152</v>
      </c>
      <c r="H71" s="4">
        <f>_xlfn.BINOM.DIST(H$4,$B71,$B$2,FALSE)/(1-$D71)</f>
        <v>5.3750713361773117E-2</v>
      </c>
      <c r="I71" s="4">
        <f>_xlfn.BINOM.DIST(I$4,$B71,$B$2,FALSE)/(1-$D71)</f>
        <v>1.5231770335994869E-2</v>
      </c>
      <c r="J71" s="4">
        <f>_xlfn.BINOM.DIST(J$4,$B71,$B$2,FALSE)/(1-$D71)</f>
        <v>3.5969573316260816E-3</v>
      </c>
      <c r="K71" s="4">
        <f>_xlfn.BINOM.DIST(K$4,$B71,$B$2,FALSE)/(1-$D71)</f>
        <v>7.2807043973911127E-4</v>
      </c>
      <c r="L71" s="4">
        <f>_xlfn.BINOM.DIST(L$4,$B71,$B$2,FALSE)/(1-$D71)</f>
        <v>1.289494705346357E-4</v>
      </c>
      <c r="M71" s="4">
        <f>_xlfn.BINOM.DIST(M$4,$B71,$B$2,FALSE)/(1-$D71)</f>
        <v>2.0300802417425029E-5</v>
      </c>
      <c r="N71" s="4">
        <f>_xlfn.BINOM.DIST(N$4,$B71,$B$2,FALSE)/(1-$D71)</f>
        <v>2.8764004883346045E-6</v>
      </c>
      <c r="O71" s="4">
        <f>_xlfn.BINOM.DIST(O$4,$B71,$B$2,FALSE)/(1-$D71)</f>
        <v>3.7050392837522204E-7</v>
      </c>
      <c r="P71" s="4">
        <f>_xlfn.BINOM.DIST(P$4,$B71,$B$2,FALSE)/(1-$D71)</f>
        <v>4.3746943817248946E-8</v>
      </c>
      <c r="Q71" s="4">
        <f>_xlfn.BINOM.DIST(Q$4,$B71,$B$2,FALSE)/(1-$D71)</f>
        <v>4.7680468319159195E-9</v>
      </c>
      <c r="R71" s="4">
        <f>_xlfn.BINOM.DIST(R$4,$B71,$B$2,FALSE)/(1-$D71)</f>
        <v>4.8255700232985037E-10</v>
      </c>
      <c r="S71" s="4">
        <f>_xlfn.BINOM.DIST(S$4,$B71,$B$2,FALSE)/(1-$D71)</f>
        <v>4.5582013684232408E-11</v>
      </c>
      <c r="T71" s="4">
        <f>_xlfn.BINOM.DIST(T$4,$B71,$B$2,FALSE)/(1-$D71)</f>
        <v>4.0365437848396452E-12</v>
      </c>
      <c r="U71" s="4">
        <f>_xlfn.BINOM.DIST(U$4,$B71,$B$2,FALSE)/(1-$D71)</f>
        <v>3.364316832191271E-13</v>
      </c>
      <c r="V71" s="4">
        <f>_xlfn.BINOM.DIST(V$4,$B71,$B$2,FALSE)/(1-$D71)</f>
        <v>2.6482594116934608E-14</v>
      </c>
      <c r="W71" s="4">
        <f>_xlfn.BINOM.DIST(W$4,$B71,$B$2,FALSE)/(1-$D71)</f>
        <v>1.974890694572911E-15</v>
      </c>
      <c r="X71" s="4">
        <f>_xlfn.BINOM.DIST(X$4,$B71,$B$2,FALSE)/(1-$D71)</f>
        <v>1.3991014503433651E-16</v>
      </c>
    </row>
    <row r="72" spans="1:24">
      <c r="A72" s="14">
        <f t="shared" si="10"/>
        <v>680</v>
      </c>
      <c r="B72" s="15">
        <f t="shared" si="8"/>
        <v>432110571.19999999</v>
      </c>
      <c r="C72" s="13">
        <f t="shared" si="9"/>
        <v>-0.44082321986741468</v>
      </c>
      <c r="D72" s="4">
        <f t="shared" si="7"/>
        <v>0.22790849583331141</v>
      </c>
      <c r="E72" s="4">
        <f>_xlfn.BINOM.DIST(E$4,$B72,$B$2,FALSE)/(1-$D72)</f>
        <v>0.43652028823461653</v>
      </c>
      <c r="F72" s="4">
        <f>_xlfn.BINOM.DIST(F$4,$B72,$B$2,FALSE)/(1-$D72)</f>
        <v>0.32276551589773278</v>
      </c>
      <c r="G72" s="4">
        <f>_xlfn.BINOM.DIST(G$4,$B72,$B$2,FALSE)/(1-$D72)</f>
        <v>0.1591030716013318</v>
      </c>
      <c r="H72" s="4">
        <f>_xlfn.BINOM.DIST(H$4,$B72,$B$2,FALSE)/(1-$D72)</f>
        <v>5.8820845368168319E-2</v>
      </c>
      <c r="I72" s="4">
        <f>_xlfn.BINOM.DIST(I$4,$B72,$B$2,FALSE)/(1-$D72)</f>
        <v>1.7396983261208386E-2</v>
      </c>
      <c r="J72" s="4">
        <f>_xlfn.BINOM.DIST(J$4,$B72,$B$2,FALSE)/(1-$D72)</f>
        <v>4.2878085140847398E-3</v>
      </c>
      <c r="K72" s="4">
        <f>_xlfn.BINOM.DIST(K$4,$B72,$B$2,FALSE)/(1-$D72)</f>
        <v>9.058369423609211E-4</v>
      </c>
      <c r="L72" s="4">
        <f>_xlfn.BINOM.DIST(L$4,$B72,$B$2,FALSE)/(1-$D72)</f>
        <v>1.6744520921528708E-4</v>
      </c>
      <c r="M72" s="4">
        <f>_xlfn.BINOM.DIST(M$4,$B72,$B$2,FALSE)/(1-$D72)</f>
        <v>2.7513313772137012E-5</v>
      </c>
      <c r="N72" s="4">
        <f>_xlfn.BINOM.DIST(N$4,$B72,$B$2,FALSE)/(1-$D72)</f>
        <v>4.0686992053566187E-6</v>
      </c>
      <c r="O72" s="4">
        <f>_xlfn.BINOM.DIST(O$4,$B72,$B$2,FALSE)/(1-$D72)</f>
        <v>5.4698520678721435E-7</v>
      </c>
      <c r="P72" s="4">
        <f>_xlfn.BINOM.DIST(P$4,$B72,$B$2,FALSE)/(1-$D72)</f>
        <v>6.7407313065710831E-8</v>
      </c>
      <c r="Q72" s="4">
        <f>_xlfn.BINOM.DIST(Q$4,$B72,$B$2,FALSE)/(1-$D72)</f>
        <v>7.6678982924688384E-9</v>
      </c>
      <c r="R72" s="4">
        <f>_xlfn.BINOM.DIST(R$4,$B72,$B$2,FALSE)/(1-$D72)</f>
        <v>8.0995517969710703E-10</v>
      </c>
      <c r="S72" s="4">
        <f>_xlfn.BINOM.DIST(S$4,$B72,$B$2,FALSE)/(1-$D72)</f>
        <v>7.9851376323202362E-11</v>
      </c>
      <c r="T72" s="4">
        <f>_xlfn.BINOM.DIST(T$4,$B72,$B$2,FALSE)/(1-$D72)</f>
        <v>7.3803184335669966E-12</v>
      </c>
      <c r="U72" s="4">
        <f>_xlfn.BINOM.DIST(U$4,$B72,$B$2,FALSE)/(1-$D72)</f>
        <v>6.4200565733759854E-13</v>
      </c>
      <c r="V72" s="4">
        <f>_xlfn.BINOM.DIST(V$4,$B72,$B$2,FALSE)/(1-$D72)</f>
        <v>5.2744724106159176E-14</v>
      </c>
      <c r="W72" s="4">
        <f>_xlfn.BINOM.DIST(W$4,$B72,$B$2,FALSE)/(1-$D72)</f>
        <v>4.1052357102276633E-15</v>
      </c>
      <c r="X72" s="4">
        <f>_xlfn.BINOM.DIST(X$4,$B72,$B$2,FALSE)/(1-$D72)</f>
        <v>3.0354338673621262E-16</v>
      </c>
    </row>
    <row r="73" spans="1:24">
      <c r="A73" s="14">
        <f t="shared" si="10"/>
        <v>690</v>
      </c>
      <c r="B73" s="15">
        <f t="shared" si="8"/>
        <v>450749554.30000001</v>
      </c>
      <c r="C73" s="13">
        <f t="shared" si="9"/>
        <v>-0.44651979564546296</v>
      </c>
      <c r="D73" s="4">
        <f t="shared" si="7"/>
        <v>0.21382460228588379</v>
      </c>
      <c r="E73" s="4">
        <f>_xlfn.BINOM.DIST(E$4,$B73,$B$2,FALSE)/(1-$D73)</f>
        <v>0.41955734721225524</v>
      </c>
      <c r="F73" s="4">
        <f>_xlfn.BINOM.DIST(F$4,$B73,$B$2,FALSE)/(1-$D73)</f>
        <v>0.32360441717244753</v>
      </c>
      <c r="G73" s="4">
        <f>_xlfn.BINOM.DIST(G$4,$B73,$B$2,FALSE)/(1-$D73)</f>
        <v>0.16639730623557666</v>
      </c>
      <c r="H73" s="4">
        <f>_xlfn.BINOM.DIST(H$4,$B73,$B$2,FALSE)/(1-$D73)</f>
        <v>6.4171088198422391E-2</v>
      </c>
      <c r="I73" s="4">
        <f>_xlfn.BINOM.DIST(I$4,$B73,$B$2,FALSE)/(1-$D73)</f>
        <v>1.9798053920916301E-2</v>
      </c>
      <c r="J73" s="4">
        <f>_xlfn.BINOM.DIST(J$4,$B73,$B$2,FALSE)/(1-$D73)</f>
        <v>5.0900770267697784E-3</v>
      </c>
      <c r="K73" s="4">
        <f>_xlfn.BINOM.DIST(K$4,$B73,$B$2,FALSE)/(1-$D73)</f>
        <v>1.1217069624749213E-3</v>
      </c>
      <c r="L73" s="4">
        <f>_xlfn.BINOM.DIST(L$4,$B73,$B$2,FALSE)/(1-$D73)</f>
        <v>2.1629303205511911E-4</v>
      </c>
      <c r="M73" s="4">
        <f>_xlfn.BINOM.DIST(M$4,$B73,$B$2,FALSE)/(1-$D73)</f>
        <v>3.7072606246534785E-5</v>
      </c>
      <c r="N73" s="4">
        <f>_xlfn.BINOM.DIST(N$4,$B73,$B$2,FALSE)/(1-$D73)</f>
        <v>5.7188172269005441E-6</v>
      </c>
      <c r="O73" s="4">
        <f>_xlfn.BINOM.DIST(O$4,$B73,$B$2,FALSE)/(1-$D73)</f>
        <v>8.0198570793384148E-7</v>
      </c>
      <c r="P73" s="4">
        <f>_xlfn.BINOM.DIST(P$4,$B73,$B$2,FALSE)/(1-$D73)</f>
        <v>1.030952079865938E-7</v>
      </c>
      <c r="Q73" s="4">
        <f>_xlfn.BINOM.DIST(Q$4,$B73,$B$2,FALSE)/(1-$D73)</f>
        <v>1.223342946167392E-8</v>
      </c>
      <c r="R73" s="4">
        <f>_xlfn.BINOM.DIST(R$4,$B73,$B$2,FALSE)/(1-$D73)</f>
        <v>1.3479484413333599E-9</v>
      </c>
      <c r="S73" s="4">
        <f>_xlfn.BINOM.DIST(S$4,$B73,$B$2,FALSE)/(1-$D73)</f>
        <v>1.3862294314204905E-10</v>
      </c>
      <c r="T73" s="4">
        <f>_xlfn.BINOM.DIST(T$4,$B73,$B$2,FALSE)/(1-$D73)</f>
        <v>1.3364977287069618E-11</v>
      </c>
      <c r="U73" s="4">
        <f>_xlfn.BINOM.DIST(U$4,$B73,$B$2,FALSE)/(1-$D73)</f>
        <v>1.2127531048157587E-12</v>
      </c>
      <c r="V73" s="4">
        <f>_xlfn.BINOM.DIST(V$4,$B73,$B$2,FALSE)/(1-$D73)</f>
        <v>1.039328844859337E-13</v>
      </c>
      <c r="W73" s="4">
        <f>_xlfn.BINOM.DIST(W$4,$B73,$B$2,FALSE)/(1-$D73)</f>
        <v>8.4382515761142975E-15</v>
      </c>
      <c r="X73" s="4">
        <f>_xlfn.BINOM.DIST(X$4,$B73,$B$2,FALSE)/(1-$D73)</f>
        <v>6.5084198676109497E-16</v>
      </c>
    </row>
    <row r="74" spans="1:24">
      <c r="A74" s="14">
        <f t="shared" si="10"/>
        <v>700</v>
      </c>
      <c r="B74" s="15">
        <f t="shared" si="8"/>
        <v>469942420</v>
      </c>
      <c r="C74" s="13">
        <f t="shared" si="9"/>
        <v>-0.45342857357687683</v>
      </c>
      <c r="D74" s="4">
        <f t="shared" si="7"/>
        <v>0.20023113214616969</v>
      </c>
      <c r="E74" s="4">
        <f>_xlfn.BINOM.DIST(E$4,$B74,$B$2,FALSE)/(1-$D74)</f>
        <v>0.40265171997870075</v>
      </c>
      <c r="F74" s="4">
        <f>_xlfn.BINOM.DIST(F$4,$B74,$B$2,FALSE)/(1-$D74)</f>
        <v>0.32378894163188093</v>
      </c>
      <c r="G74" s="4">
        <f>_xlfn.BINOM.DIST(G$4,$B74,$B$2,FALSE)/(1-$D74)</f>
        <v>0.173581407617067</v>
      </c>
      <c r="H74" s="4">
        <f>_xlfn.BINOM.DIST(H$4,$B74,$B$2,FALSE)/(1-$D74)</f>
        <v>6.9792002904000033E-2</v>
      </c>
      <c r="I74" s="4">
        <f>_xlfn.BINOM.DIST(I$4,$B74,$B$2,FALSE)/(1-$D74)</f>
        <v>2.2449057077507353E-2</v>
      </c>
      <c r="J74" s="4">
        <f>_xlfn.BINOM.DIST(J$4,$B74,$B$2,FALSE)/(1-$D74)</f>
        <v>6.0174057870450671E-3</v>
      </c>
      <c r="K74" s="4">
        <f>_xlfn.BINOM.DIST(K$4,$B74,$B$2,FALSE)/(1-$D74)</f>
        <v>1.382527262398006E-3</v>
      </c>
      <c r="L74" s="4">
        <f>_xlfn.BINOM.DIST(L$4,$B74,$B$2,FALSE)/(1-$D74)</f>
        <v>2.7793686897538162E-4</v>
      </c>
      <c r="M74" s="4">
        <f>_xlfn.BINOM.DIST(M$4,$B74,$B$2,FALSE)/(1-$D74)</f>
        <v>4.9666790231018258E-5</v>
      </c>
      <c r="N74" s="4">
        <f>_xlfn.BINOM.DIST(N$4,$B74,$B$2,FALSE)/(1-$D74)</f>
        <v>7.9878248975281039E-6</v>
      </c>
      <c r="O74" s="4">
        <f>_xlfn.BINOM.DIST(O$4,$B74,$B$2,FALSE)/(1-$D74)</f>
        <v>1.16788019009035E-6</v>
      </c>
      <c r="P74" s="4">
        <f>_xlfn.BINOM.DIST(P$4,$B74,$B$2,FALSE)/(1-$D74)</f>
        <v>1.5652347669740448E-7</v>
      </c>
      <c r="Q74" s="4">
        <f>_xlfn.BINOM.DIST(Q$4,$B74,$B$2,FALSE)/(1-$D74)</f>
        <v>1.9364155999398237E-8</v>
      </c>
      <c r="R74" s="4">
        <f>_xlfn.BINOM.DIST(R$4,$B74,$B$2,FALSE)/(1-$D74)</f>
        <v>2.2245028946992244E-9</v>
      </c>
      <c r="S74" s="4">
        <f>_xlfn.BINOM.DIST(S$4,$B74,$B$2,FALSE)/(1-$D74)</f>
        <v>2.3850866055161595E-10</v>
      </c>
      <c r="T74" s="4">
        <f>_xlfn.BINOM.DIST(T$4,$B74,$B$2,FALSE)/(1-$D74)</f>
        <v>2.3974337075191479E-11</v>
      </c>
      <c r="U74" s="4">
        <f>_xlfn.BINOM.DIST(U$4,$B74,$B$2,FALSE)/(1-$D74)</f>
        <v>2.2680891508683682E-12</v>
      </c>
      <c r="V74" s="4">
        <f>_xlfn.BINOM.DIST(V$4,$B74,$B$2,FALSE)/(1-$D74)</f>
        <v>2.0265160635100622E-13</v>
      </c>
      <c r="W74" s="4">
        <f>_xlfn.BINOM.DIST(W$4,$B74,$B$2,FALSE)/(1-$D74)</f>
        <v>1.7153742372065463E-14</v>
      </c>
      <c r="X74" s="4">
        <f>_xlfn.BINOM.DIST(X$4,$B74,$B$2,FALSE)/(1-$D74)</f>
        <v>1.3794034892564204E-15</v>
      </c>
    </row>
    <row r="75" spans="1:24">
      <c r="A75" s="14">
        <f t="shared" si="10"/>
        <v>710</v>
      </c>
      <c r="B75" s="15">
        <f t="shared" si="8"/>
        <v>489697463.30000001</v>
      </c>
      <c r="C75" s="13">
        <f t="shared" si="9"/>
        <v>-0.46153384679066711</v>
      </c>
      <c r="D75" s="4">
        <f t="shared" si="7"/>
        <v>0.18714144465124233</v>
      </c>
      <c r="E75" s="4">
        <f>_xlfn.BINOM.DIST(E$4,$B75,$B$2,FALSE)/(1-$D75)</f>
        <v>0.38583413911540965</v>
      </c>
      <c r="F75" s="4">
        <f>_xlfn.BINOM.DIST(F$4,$B75,$B$2,FALSE)/(1-$D75)</f>
        <v>0.3233078955380877</v>
      </c>
      <c r="G75" s="4">
        <f>_xlfn.BINOM.DIST(G$4,$B75,$B$2,FALSE)/(1-$D75)</f>
        <v>0.1806095495566408</v>
      </c>
      <c r="H75" s="4">
        <f>_xlfn.BINOM.DIST(H$4,$B75,$B$2,FALSE)/(1-$D75)</f>
        <v>7.5670459431908074E-2</v>
      </c>
      <c r="I75" s="4">
        <f>_xlfn.BINOM.DIST(I$4,$B75,$B$2,FALSE)/(1-$D75)</f>
        <v>2.5363081555761668E-2</v>
      </c>
      <c r="J75" s="4">
        <f>_xlfn.BINOM.DIST(J$4,$B75,$B$2,FALSE)/(1-$D75)</f>
        <v>7.0842914297954106E-3</v>
      </c>
      <c r="K75" s="4">
        <f>_xlfn.BINOM.DIST(K$4,$B75,$B$2,FALSE)/(1-$D75)</f>
        <v>1.6960710004347383E-3</v>
      </c>
      <c r="L75" s="4">
        <f>_xlfn.BINOM.DIST(L$4,$B75,$B$2,FALSE)/(1-$D75)</f>
        <v>3.5530366777046372E-4</v>
      </c>
      <c r="M75" s="4">
        <f>_xlfn.BINOM.DIST(M$4,$B75,$B$2,FALSE)/(1-$D75)</f>
        <v>6.6161117097360717E-5</v>
      </c>
      <c r="N75" s="4">
        <f>_xlfn.BINOM.DIST(N$4,$B75,$B$2,FALSE)/(1-$D75)</f>
        <v>1.1087878970373561E-5</v>
      </c>
      <c r="O75" s="4">
        <f>_xlfn.BINOM.DIST(O$4,$B75,$B$2,FALSE)/(1-$D75)</f>
        <v>1.6892792130965102E-6</v>
      </c>
      <c r="P75" s="4">
        <f>_xlfn.BINOM.DIST(P$4,$B75,$B$2,FALSE)/(1-$D75)</f>
        <v>2.3592058557496389E-7</v>
      </c>
      <c r="Q75" s="4">
        <f>_xlfn.BINOM.DIST(Q$4,$B75,$B$2,FALSE)/(1-$D75)</f>
        <v>3.0413621011778197E-8</v>
      </c>
      <c r="R75" s="4">
        <f>_xlfn.BINOM.DIST(R$4,$B75,$B$2,FALSE)/(1-$D75)</f>
        <v>3.640707076361365E-9</v>
      </c>
      <c r="S75" s="4">
        <f>_xlfn.BINOM.DIST(S$4,$B75,$B$2,FALSE)/(1-$D75)</f>
        <v>4.067617636877125E-10</v>
      </c>
      <c r="T75" s="4">
        <f>_xlfn.BINOM.DIST(T$4,$B75,$B$2,FALSE)/(1-$D75)</f>
        <v>4.260551125187255E-11</v>
      </c>
      <c r="U75" s="4">
        <f>_xlfn.BINOM.DIST(U$4,$B75,$B$2,FALSE)/(1-$D75)</f>
        <v>4.2001277576736391E-12</v>
      </c>
      <c r="V75" s="4">
        <f>_xlfn.BINOM.DIST(V$4,$B75,$B$2,FALSE)/(1-$D75)</f>
        <v>3.9105301253416316E-13</v>
      </c>
      <c r="W75" s="4">
        <f>_xlfn.BINOM.DIST(W$4,$B75,$B$2,FALSE)/(1-$D75)</f>
        <v>3.4492738369267777E-14</v>
      </c>
      <c r="X75" s="4">
        <f>_xlfn.BINOM.DIST(X$4,$B75,$B$2,FALSE)/(1-$D75)</f>
        <v>2.8903026230833161E-15</v>
      </c>
    </row>
    <row r="76" spans="1:24">
      <c r="A76" s="14">
        <f t="shared" si="10"/>
        <v>720</v>
      </c>
      <c r="B76" s="15">
        <f t="shared" si="8"/>
        <v>510022979.19999999</v>
      </c>
      <c r="C76" s="13">
        <f t="shared" si="9"/>
        <v>-0.47081623721382382</v>
      </c>
      <c r="D76" s="4">
        <f t="shared" si="7"/>
        <v>0.17456632412435444</v>
      </c>
      <c r="E76" s="4">
        <f>_xlfn.BINOM.DIST(E$4,$B76,$B$2,FALSE)/(1-$D76)</f>
        <v>0.36913551281822182</v>
      </c>
      <c r="F76" s="4">
        <f>_xlfn.BINOM.DIST(F$4,$B76,$B$2,FALSE)/(1-$D76)</f>
        <v>0.32215388790829985</v>
      </c>
      <c r="G76" s="4">
        <f>_xlfn.BINOM.DIST(G$4,$B76,$B$2,FALSE)/(1-$D76)</f>
        <v>0.18743455756685495</v>
      </c>
      <c r="H76" s="4">
        <f>_xlfn.BINOM.DIST(H$4,$B76,$B$2,FALSE)/(1-$D76)</f>
        <v>8.1789436555085429E-2</v>
      </c>
      <c r="I76" s="4">
        <f>_xlfn.BINOM.DIST(I$4,$B76,$B$2,FALSE)/(1-$D76)</f>
        <v>2.8551882878892133E-2</v>
      </c>
      <c r="J76" s="4">
        <f>_xlfn.BINOM.DIST(J$4,$B76,$B$2,FALSE)/(1-$D76)</f>
        <v>8.3059831100819725E-3</v>
      </c>
      <c r="K76" s="4">
        <f>_xlfn.BINOM.DIST(K$4,$B76,$B$2,FALSE)/(1-$D76)</f>
        <v>2.0710974949107006E-3</v>
      </c>
      <c r="L76" s="4">
        <f>_xlfn.BINOM.DIST(L$4,$B76,$B$2,FALSE)/(1-$D76)</f>
        <v>4.5187477173320957E-4</v>
      </c>
      <c r="M76" s="4">
        <f>_xlfn.BINOM.DIST(M$4,$B76,$B$2,FALSE)/(1-$D76)</f>
        <v>8.7636116462821916E-5</v>
      </c>
      <c r="N76" s="4">
        <f>_xlfn.BINOM.DIST(N$4,$B76,$B$2,FALSE)/(1-$D76)</f>
        <v>1.5296450336787596E-5</v>
      </c>
      <c r="O76" s="4">
        <f>_xlfn.BINOM.DIST(O$4,$B76,$B$2,FALSE)/(1-$D76)</f>
        <v>2.4271997134911507E-6</v>
      </c>
      <c r="P76" s="4">
        <f>_xlfn.BINOM.DIST(P$4,$B76,$B$2,FALSE)/(1-$D76)</f>
        <v>3.5304641156938233E-7</v>
      </c>
      <c r="Q76" s="4">
        <f>_xlfn.BINOM.DIST(Q$4,$B76,$B$2,FALSE)/(1-$D76)</f>
        <v>4.7401925557955904E-8</v>
      </c>
      <c r="R76" s="4">
        <f>_xlfn.BINOM.DIST(R$4,$B76,$B$2,FALSE)/(1-$D76)</f>
        <v>5.9098367182106315E-9</v>
      </c>
      <c r="S76" s="4">
        <f>_xlfn.BINOM.DIST(S$4,$B76,$B$2,FALSE)/(1-$D76)</f>
        <v>6.8768849055327425E-10</v>
      </c>
      <c r="T76" s="4">
        <f>_xlfn.BINOM.DIST(T$4,$B76,$B$2,FALSE)/(1-$D76)</f>
        <v>7.5020387881700785E-11</v>
      </c>
      <c r="U76" s="4">
        <f>_xlfn.BINOM.DIST(U$4,$B76,$B$2,FALSE)/(1-$D76)</f>
        <v>7.7026101059325564E-12</v>
      </c>
      <c r="V76" s="4">
        <f>_xlfn.BINOM.DIST(V$4,$B76,$B$2,FALSE)/(1-$D76)</f>
        <v>7.4691802533075439E-13</v>
      </c>
      <c r="W76" s="4">
        <f>_xlfn.BINOM.DIST(W$4,$B76,$B$2,FALSE)/(1-$D76)</f>
        <v>6.8616232545356279E-14</v>
      </c>
      <c r="X76" s="4">
        <f>_xlfn.BINOM.DIST(X$4,$B76,$B$2,FALSE)/(1-$D76)</f>
        <v>5.9883117555397987E-15</v>
      </c>
    </row>
    <row r="77" spans="1:24">
      <c r="A77" s="14">
        <f t="shared" si="10"/>
        <v>730</v>
      </c>
      <c r="B77" s="15">
        <f t="shared" si="8"/>
        <v>530927262.69999999</v>
      </c>
      <c r="C77" s="13">
        <f t="shared" si="9"/>
        <v>-0.48125263586469447</v>
      </c>
      <c r="D77" s="4">
        <f t="shared" si="7"/>
        <v>0.16251398640583695</v>
      </c>
      <c r="E77" s="4">
        <f>_xlfn.BINOM.DIST(E$4,$B77,$B$2,FALSE)/(1-$D77)</f>
        <v>0.35258676638376429</v>
      </c>
      <c r="F77" s="4">
        <f>_xlfn.BINOM.DIST(F$4,$B77,$B$2,FALSE)/(1-$D77)</f>
        <v>0.32032352771366529</v>
      </c>
      <c r="G77" s="4">
        <f>_xlfn.BINOM.DIST(G$4,$B77,$B$2,FALSE)/(1-$D77)</f>
        <v>0.1940083444160173</v>
      </c>
      <c r="H77" s="4">
        <f>_xlfn.BINOM.DIST(H$4,$B77,$B$2,FALSE)/(1-$D77)</f>
        <v>8.8127863805705295E-2</v>
      </c>
      <c r="I77" s="4">
        <f>_xlfn.BINOM.DIST(I$4,$B77,$B$2,FALSE)/(1-$D77)</f>
        <v>3.2025510604532674E-2</v>
      </c>
      <c r="J77" s="4">
        <f>_xlfn.BINOM.DIST(J$4,$B77,$B$2,FALSE)/(1-$D77)</f>
        <v>9.6983451398381243E-3</v>
      </c>
      <c r="K77" s="4">
        <f>_xlfn.BINOM.DIST(K$4,$B77,$B$2,FALSE)/(1-$D77)</f>
        <v>2.5174011012409733E-3</v>
      </c>
      <c r="L77" s="4">
        <f>_xlfn.BINOM.DIST(L$4,$B77,$B$2,FALSE)/(1-$D77)</f>
        <v>5.7176195279346419E-4</v>
      </c>
      <c r="M77" s="4">
        <f>_xlfn.BINOM.DIST(M$4,$B77,$B$2,FALSE)/(1-$D77)</f>
        <v>1.1543182544191769E-4</v>
      </c>
      <c r="N77" s="4">
        <f>_xlfn.BINOM.DIST(N$4,$B77,$B$2,FALSE)/(1-$D77)</f>
        <v>2.0973860906958407E-5</v>
      </c>
      <c r="O77" s="4">
        <f>_xlfn.BINOM.DIST(O$4,$B77,$B$2,FALSE)/(1-$D77)</f>
        <v>3.464483660942212E-6</v>
      </c>
      <c r="P77" s="4">
        <f>_xlfn.BINOM.DIST(P$4,$B77,$B$2,FALSE)/(1-$D77)</f>
        <v>5.2457802016561465E-7</v>
      </c>
      <c r="Q77" s="4">
        <f>_xlfn.BINOM.DIST(Q$4,$B77,$B$2,FALSE)/(1-$D77)</f>
        <v>7.3319510159155433E-8</v>
      </c>
      <c r="R77" s="4">
        <f>_xlfn.BINOM.DIST(R$4,$B77,$B$2,FALSE)/(1-$D77)</f>
        <v>9.5157787499954294E-9</v>
      </c>
      <c r="S77" s="4">
        <f>_xlfn.BINOM.DIST(S$4,$B77,$B$2,FALSE)/(1-$D77)</f>
        <v>1.1526723950415391E-9</v>
      </c>
      <c r="T77" s="4">
        <f>_xlfn.BINOM.DIST(T$4,$B77,$B$2,FALSE)/(1-$D77)</f>
        <v>1.3089972219059018E-10</v>
      </c>
      <c r="U77" s="4">
        <f>_xlfn.BINOM.DIST(U$4,$B77,$B$2,FALSE)/(1-$D77)</f>
        <v>1.3990802232127714E-11</v>
      </c>
      <c r="V77" s="4">
        <f>_xlfn.BINOM.DIST(V$4,$B77,$B$2,FALSE)/(1-$D77)</f>
        <v>1.4122868842397178E-12</v>
      </c>
      <c r="W77" s="4">
        <f>_xlfn.BINOM.DIST(W$4,$B77,$B$2,FALSE)/(1-$D77)</f>
        <v>1.3505856700420713E-13</v>
      </c>
      <c r="X77" s="4">
        <f>_xlfn.BINOM.DIST(X$4,$B77,$B$2,FALSE)/(1-$D77)</f>
        <v>1.2270011040893196E-14</v>
      </c>
    </row>
    <row r="78" spans="1:24">
      <c r="A78" s="14">
        <f t="shared" si="10"/>
        <v>740</v>
      </c>
      <c r="B78" s="15">
        <f t="shared" si="8"/>
        <v>552418608.79999995</v>
      </c>
      <c r="C78" s="13">
        <f t="shared" si="9"/>
        <v>-0.49281618008678629</v>
      </c>
      <c r="D78" s="4">
        <f t="shared" si="7"/>
        <v>0.15099010150438477</v>
      </c>
      <c r="E78" s="4">
        <f>_xlfn.BINOM.DIST(E$4,$B78,$B$2,FALSE)/(1-$D78)</f>
        <v>0.33621866843931891</v>
      </c>
      <c r="F78" s="4">
        <f>_xlfn.BINOM.DIST(F$4,$B78,$B$2,FALSE)/(1-$D78)</f>
        <v>0.31781758833403861</v>
      </c>
      <c r="G78" s="4">
        <f>_xlfn.BINOM.DIST(G$4,$B78,$B$2,FALSE)/(1-$D78)</f>
        <v>0.20028239308361023</v>
      </c>
      <c r="H78" s="4">
        <f>_xlfn.BINOM.DIST(H$4,$B78,$B$2,FALSE)/(1-$D78)</f>
        <v>9.4660518436735952E-2</v>
      </c>
      <c r="I78" s="4">
        <f>_xlfn.BINOM.DIST(I$4,$B78,$B$2,FALSE)/(1-$D78)</f>
        <v>3.5791917987519621E-2</v>
      </c>
      <c r="J78" s="4">
        <f>_xlfn.BINOM.DIST(J$4,$B78,$B$2,FALSE)/(1-$D78)</f>
        <v>1.1277681304926263E-2</v>
      </c>
      <c r="K78" s="4">
        <f>_xlfn.BINOM.DIST(K$4,$B78,$B$2,FALSE)/(1-$D78)</f>
        <v>3.0458455237120608E-3</v>
      </c>
      <c r="L78" s="4">
        <f>_xlfn.BINOM.DIST(L$4,$B78,$B$2,FALSE)/(1-$D78)</f>
        <v>7.1978697135082262E-4</v>
      </c>
      <c r="M78" s="4">
        <f>_xlfn.BINOM.DIST(M$4,$B78,$B$2,FALSE)/(1-$D78)</f>
        <v>1.5119852902880859E-4</v>
      </c>
      <c r="N78" s="4">
        <f>_xlfn.BINOM.DIST(N$4,$B78,$B$2,FALSE)/(1-$D78)</f>
        <v>2.8584701368753571E-5</v>
      </c>
      <c r="O78" s="4">
        <f>_xlfn.BINOM.DIST(O$4,$B78,$B$2,FALSE)/(1-$D78)</f>
        <v>4.9127771769527723E-6</v>
      </c>
      <c r="P78" s="4">
        <f>_xlfn.BINOM.DIST(P$4,$B78,$B$2,FALSE)/(1-$D78)</f>
        <v>7.7398387453473346E-7</v>
      </c>
      <c r="Q78" s="4">
        <f>_xlfn.BINOM.DIST(Q$4,$B78,$B$2,FALSE)/(1-$D78)</f>
        <v>1.1255755513458939E-7</v>
      </c>
      <c r="R78" s="4">
        <f>_xlfn.BINOM.DIST(R$4,$B78,$B$2,FALSE)/(1-$D78)</f>
        <v>1.519961913503816E-8</v>
      </c>
      <c r="S78" s="4">
        <f>_xlfn.BINOM.DIST(S$4,$B78,$B$2,FALSE)/(1-$D78)</f>
        <v>1.9157001625704979E-9</v>
      </c>
      <c r="T78" s="4">
        <f>_xlfn.BINOM.DIST(T$4,$B78,$B$2,FALSE)/(1-$D78)</f>
        <v>2.2635685022915094E-10</v>
      </c>
      <c r="U78" s="4">
        <f>_xlfn.BINOM.DIST(U$4,$B78,$B$2,FALSE)/(1-$D78)</f>
        <v>2.5172758453419316E-11</v>
      </c>
      <c r="V78" s="4">
        <f>_xlfn.BINOM.DIST(V$4,$B78,$B$2,FALSE)/(1-$D78)</f>
        <v>2.6438961381886075E-12</v>
      </c>
      <c r="W78" s="4">
        <f>_xlfn.BINOM.DIST(W$4,$B78,$B$2,FALSE)/(1-$D78)</f>
        <v>2.6307336249720305E-13</v>
      </c>
      <c r="X78" s="4">
        <f>_xlfn.BINOM.DIST(X$4,$B78,$B$2,FALSE)/(1-$D78)</f>
        <v>2.4867548041744599E-14</v>
      </c>
    </row>
    <row r="79" spans="1:24">
      <c r="A79" s="14">
        <f t="shared" si="10"/>
        <v>750</v>
      </c>
      <c r="B79" s="15">
        <f t="shared" si="8"/>
        <v>574505312.5</v>
      </c>
      <c r="C79" s="13">
        <f t="shared" si="9"/>
        <v>-0.50547624738486552</v>
      </c>
      <c r="D79" s="4">
        <f t="shared" si="7"/>
        <v>0.13999784124189907</v>
      </c>
      <c r="E79" s="4">
        <f>_xlfn.BINOM.DIST(E$4,$B79,$B$2,FALSE)/(1-$D79)</f>
        <v>0.32006165558942545</v>
      </c>
      <c r="F79" s="4">
        <f>_xlfn.BINOM.DIST(F$4,$B79,$B$2,FALSE)/(1-$D79)</f>
        <v>0.31464113558039208</v>
      </c>
      <c r="G79" s="4">
        <f>_xlfn.BINOM.DIST(G$4,$B79,$B$2,FALSE)/(1-$D79)</f>
        <v>0.20620827747429174</v>
      </c>
      <c r="H79" s="4">
        <f>_xlfn.BINOM.DIST(H$4,$B79,$B$2,FALSE)/(1-$D79)</f>
        <v>0.1013579809259445</v>
      </c>
      <c r="I79" s="4">
        <f>_xlfn.BINOM.DIST(I$4,$B79,$B$2,FALSE)/(1-$D79)</f>
        <v>3.9856558253953345E-2</v>
      </c>
      <c r="J79" s="4">
        <f>_xlfn.BINOM.DIST(J$4,$B79,$B$2,FALSE)/(1-$D79)</f>
        <v>1.3060517604482451E-2</v>
      </c>
      <c r="K79" s="4">
        <f>_xlfn.BINOM.DIST(K$4,$B79,$B$2,FALSE)/(1-$D79)</f>
        <v>3.6683789628057404E-3</v>
      </c>
      <c r="L79" s="4">
        <f>_xlfn.BINOM.DIST(L$4,$B79,$B$2,FALSE)/(1-$D79)</f>
        <v>9.015629413779429E-4</v>
      </c>
      <c r="M79" s="4">
        <f>_xlfn.BINOM.DIST(M$4,$B79,$B$2,FALSE)/(1-$D79)</f>
        <v>1.9695426335113609E-4</v>
      </c>
      <c r="N79" s="4">
        <f>_xlfn.BINOM.DIST(N$4,$B79,$B$2,FALSE)/(1-$D79)</f>
        <v>3.8723734088761527E-5</v>
      </c>
      <c r="O79" s="4">
        <f>_xlfn.BINOM.DIST(O$4,$B79,$B$2,FALSE)/(1-$D79)</f>
        <v>6.9214388506099582E-6</v>
      </c>
      <c r="P79" s="4">
        <f>_xlfn.BINOM.DIST(P$4,$B79,$B$2,FALSE)/(1-$D79)</f>
        <v>1.1340363665706387E-6</v>
      </c>
      <c r="Q79" s="4">
        <f>_xlfn.BINOM.DIST(Q$4,$B79,$B$2,FALSE)/(1-$D79)</f>
        <v>1.7151237875294053E-7</v>
      </c>
      <c r="R79" s="4">
        <f>_xlfn.BINOM.DIST(R$4,$B79,$B$2,FALSE)/(1-$D79)</f>
        <v>2.4086809323546106E-8</v>
      </c>
      <c r="S79" s="4">
        <f>_xlfn.BINOM.DIST(S$4,$B79,$B$2,FALSE)/(1-$D79)</f>
        <v>3.1571837214176412E-9</v>
      </c>
      <c r="T79" s="4">
        <f>_xlfn.BINOM.DIST(T$4,$B79,$B$2,FALSE)/(1-$D79)</f>
        <v>3.8796425227269872E-10</v>
      </c>
      <c r="U79" s="4">
        <f>_xlfn.BINOM.DIST(U$4,$B79,$B$2,FALSE)/(1-$D79)</f>
        <v>4.4869850976869568E-11</v>
      </c>
      <c r="V79" s="4">
        <f>_xlfn.BINOM.DIST(V$4,$B79,$B$2,FALSE)/(1-$D79)</f>
        <v>4.9011044608131157E-12</v>
      </c>
      <c r="W79" s="4">
        <f>_xlfn.BINOM.DIST(W$4,$B79,$B$2,FALSE)/(1-$D79)</f>
        <v>5.0716840945009576E-13</v>
      </c>
      <c r="X79" s="4">
        <f>_xlfn.BINOM.DIST(X$4,$B79,$B$2,FALSE)/(1-$D79)</f>
        <v>4.9857905966985654E-14</v>
      </c>
    </row>
    <row r="80" spans="1:24">
      <c r="A80" s="14">
        <f t="shared" si="10"/>
        <v>760</v>
      </c>
      <c r="B80" s="15">
        <f t="shared" si="8"/>
        <v>597195668.79999995</v>
      </c>
      <c r="C80" s="13">
        <f t="shared" si="9"/>
        <v>-0.51919848320492279</v>
      </c>
      <c r="D80" s="4">
        <f t="shared" si="7"/>
        <v>0.12953794462928819</v>
      </c>
      <c r="E80" s="4">
        <f>_xlfn.BINOM.DIST(E$4,$B80,$B$2,FALSE)/(1-$D80)</f>
        <v>0.30414564862146209</v>
      </c>
      <c r="F80" s="4">
        <f>_xlfn.BINOM.DIST(F$4,$B80,$B$2,FALSE)/(1-$D80)</f>
        <v>0.31080361465567441</v>
      </c>
      <c r="G80" s="4">
        <f>_xlfn.BINOM.DIST(G$4,$B80,$B$2,FALSE)/(1-$D80)</f>
        <v>0.21173821853468894</v>
      </c>
      <c r="H80" s="4">
        <f>_xlfn.BINOM.DIST(H$4,$B80,$B$2,FALSE)/(1-$D80)</f>
        <v>0.10818665951530097</v>
      </c>
      <c r="I80" s="4">
        <f>_xlfn.BINOM.DIST(I$4,$B80,$B$2,FALSE)/(1-$D80)</f>
        <v>4.4221976961852247E-2</v>
      </c>
      <c r="J80" s="4">
        <f>_xlfn.BINOM.DIST(J$4,$B80,$B$2,FALSE)/(1-$D80)</f>
        <v>1.5063342466786905E-2</v>
      </c>
      <c r="K80" s="4">
        <f>_xlfn.BINOM.DIST(K$4,$B80,$B$2,FALSE)/(1-$D80)</f>
        <v>4.3980256259233668E-3</v>
      </c>
      <c r="L80" s="4">
        <f>_xlfn.BINOM.DIST(L$4,$B80,$B$2,FALSE)/(1-$D80)</f>
        <v>1.1235753777404209E-3</v>
      </c>
      <c r="M80" s="4">
        <f>_xlfn.BINOM.DIST(M$4,$B80,$B$2,FALSE)/(1-$D80)</f>
        <v>2.5514916307687322E-4</v>
      </c>
      <c r="N80" s="4">
        <f>_xlfn.BINOM.DIST(N$4,$B80,$B$2,FALSE)/(1-$D80)</f>
        <v>5.2146911493081837E-5</v>
      </c>
      <c r="O80" s="4">
        <f>_xlfn.BINOM.DIST(O$4,$B80,$B$2,FALSE)/(1-$D80)</f>
        <v>9.6888079859621955E-6</v>
      </c>
      <c r="P80" s="4">
        <f>_xlfn.BINOM.DIST(P$4,$B80,$B$2,FALSE)/(1-$D80)</f>
        <v>1.6501504607887105E-6</v>
      </c>
      <c r="Q80" s="4">
        <f>_xlfn.BINOM.DIST(Q$4,$B80,$B$2,FALSE)/(1-$D80)</f>
        <v>2.5942667767975787E-7</v>
      </c>
      <c r="R80" s="4">
        <f>_xlfn.BINOM.DIST(R$4,$B80,$B$2,FALSE)/(1-$D80)</f>
        <v>3.7872244013096104E-8</v>
      </c>
      <c r="S80" s="4">
        <f>_xlfn.BINOM.DIST(S$4,$B80,$B$2,FALSE)/(1-$D80)</f>
        <v>5.1601724947728132E-9</v>
      </c>
      <c r="T80" s="4">
        <f>_xlfn.BINOM.DIST(T$4,$B80,$B$2,FALSE)/(1-$D80)</f>
        <v>6.5914153025599974E-10</v>
      </c>
      <c r="U80" s="4">
        <f>_xlfn.BINOM.DIST(U$4,$B80,$B$2,FALSE)/(1-$D80)</f>
        <v>7.9243599225700514E-11</v>
      </c>
      <c r="V80" s="4">
        <f>_xlfn.BINOM.DIST(V$4,$B80,$B$2,FALSE)/(1-$D80)</f>
        <v>8.9975884651326184E-12</v>
      </c>
      <c r="W80" s="4">
        <f>_xlfn.BINOM.DIST(W$4,$B80,$B$2,FALSE)/(1-$D80)</f>
        <v>9.6784756396767283E-13</v>
      </c>
      <c r="X80" s="4">
        <f>_xlfn.BINOM.DIST(X$4,$B80,$B$2,FALSE)/(1-$D80)</f>
        <v>9.8903441036743102E-14</v>
      </c>
    </row>
    <row r="81" spans="1:24">
      <c r="A81" s="14">
        <f t="shared" si="10"/>
        <v>770</v>
      </c>
      <c r="B81" s="15">
        <f t="shared" si="8"/>
        <v>620497972.70000005</v>
      </c>
      <c r="C81" s="13">
        <f t="shared" si="9"/>
        <v>-0.53394486438154165</v>
      </c>
      <c r="D81" s="4">
        <f t="shared" si="7"/>
        <v>0.11960880064375166</v>
      </c>
      <c r="E81" s="4">
        <f>_xlfn.BINOM.DIST(E$4,$B81,$B$2,FALSE)/(1-$D81)</f>
        <v>0.28849986260904603</v>
      </c>
      <c r="F81" s="4">
        <f>_xlfn.BINOM.DIST(F$4,$B81,$B$2,FALSE)/(1-$D81)</f>
        <v>0.30631889165978049</v>
      </c>
      <c r="G81" s="4">
        <f>_xlfn.BINOM.DIST(G$4,$B81,$B$2,FALSE)/(1-$D81)</f>
        <v>0.21682566821787394</v>
      </c>
      <c r="H81" s="4">
        <f>_xlfn.BINOM.DIST(H$4,$B81,$B$2,FALSE)/(1-$D81)</f>
        <v>0.11510889044653717</v>
      </c>
      <c r="I81" s="4">
        <f>_xlfn.BINOM.DIST(I$4,$B81,$B$2,FALSE)/(1-$D81)</f>
        <v>4.8887409862064343E-2</v>
      </c>
      <c r="J81" s="4">
        <f>_xlfn.BINOM.DIST(J$4,$B81,$B$2,FALSE)/(1-$D81)</f>
        <v>1.7302304147971022E-2</v>
      </c>
      <c r="K81" s="4">
        <f>_xlfn.BINOM.DIST(K$4,$B81,$B$2,FALSE)/(1-$D81)</f>
        <v>5.2488488349237954E-3</v>
      </c>
      <c r="L81" s="4">
        <f>_xlfn.BINOM.DIST(L$4,$B81,$B$2,FALSE)/(1-$D81)</f>
        <v>1.393260232012062E-3</v>
      </c>
      <c r="M81" s="4">
        <f>_xlfn.BINOM.DIST(M$4,$B81,$B$2,FALSE)/(1-$D81)</f>
        <v>3.2873647486487598E-4</v>
      </c>
      <c r="N81" s="4">
        <f>_xlfn.BINOM.DIST(N$4,$B81,$B$2,FALSE)/(1-$D81)</f>
        <v>6.980813815285704E-5</v>
      </c>
      <c r="O81" s="4">
        <f>_xlfn.BINOM.DIST(O$4,$B81,$B$2,FALSE)/(1-$D81)</f>
        <v>1.3476326693586443E-5</v>
      </c>
      <c r="P81" s="4">
        <f>_xlfn.BINOM.DIST(P$4,$B81,$B$2,FALSE)/(1-$D81)</f>
        <v>2.3847806792491009E-6</v>
      </c>
      <c r="Q81" s="4">
        <f>_xlfn.BINOM.DIST(Q$4,$B81,$B$2,FALSE)/(1-$D81)</f>
        <v>3.8955003836999487E-7</v>
      </c>
      <c r="R81" s="4">
        <f>_xlfn.BINOM.DIST(R$4,$B81,$B$2,FALSE)/(1-$D81)</f>
        <v>5.9087195106785024E-8</v>
      </c>
      <c r="S81" s="4">
        <f>_xlfn.BINOM.DIST(S$4,$B81,$B$2,FALSE)/(1-$D81)</f>
        <v>8.3648907483056891E-9</v>
      </c>
      <c r="T81" s="4">
        <f>_xlfn.BINOM.DIST(T$4,$B81,$B$2,FALSE)/(1-$D81)</f>
        <v>1.110192905245816E-9</v>
      </c>
      <c r="U81" s="4">
        <f>_xlfn.BINOM.DIST(U$4,$B81,$B$2,FALSE)/(1-$D81)</f>
        <v>1.3867803608681569E-10</v>
      </c>
      <c r="V81" s="4">
        <f>_xlfn.BINOM.DIST(V$4,$B81,$B$2,FALSE)/(1-$D81)</f>
        <v>1.6360377988141468E-11</v>
      </c>
      <c r="W81" s="4">
        <f>_xlfn.BINOM.DIST(W$4,$B81,$B$2,FALSE)/(1-$D81)</f>
        <v>1.8285123056684938E-12</v>
      </c>
      <c r="X81" s="4">
        <f>_xlfn.BINOM.DIST(X$4,$B81,$B$2,FALSE)/(1-$D81)</f>
        <v>1.9414492663710989E-13</v>
      </c>
    </row>
    <row r="82" spans="1:24">
      <c r="A82" s="14">
        <f t="shared" si="10"/>
        <v>780</v>
      </c>
      <c r="B82" s="15">
        <f t="shared" si="8"/>
        <v>644420519.20000005</v>
      </c>
      <c r="C82" s="13">
        <f t="shared" si="9"/>
        <v>-0.54967378660203581</v>
      </c>
      <c r="D82" s="4">
        <f t="shared" ref="D82:D97" si="11">_xlfn.BINOM.DIST(D$4,$B82,$B$2,FALSE)</f>
        <v>0.11020655110515337</v>
      </c>
      <c r="E82" s="4">
        <f>_xlfn.BINOM.DIST(E$4,$B82,$B$2,FALSE)/(1-$D82)</f>
        <v>0.27315261910850036</v>
      </c>
      <c r="F82" s="4">
        <f>_xlfn.BINOM.DIST(F$4,$B82,$B$2,FALSE)/(1-$D82)</f>
        <v>0.30120524790575581</v>
      </c>
      <c r="G82" s="4">
        <f>_xlfn.BINOM.DIST(G$4,$B82,$B$2,FALSE)/(1-$D82)</f>
        <v>0.22142591083642679</v>
      </c>
      <c r="H82" s="4">
        <f>_xlfn.BINOM.DIST(H$4,$B82,$B$2,FALSE)/(1-$D82)</f>
        <v>0.12208311671498288</v>
      </c>
      <c r="I82" s="4">
        <f>_xlfn.BINOM.DIST(I$4,$B82,$B$2,FALSE)/(1-$D82)</f>
        <v>5.3848394914274011E-2</v>
      </c>
      <c r="J82" s="4">
        <f>_xlfn.BINOM.DIST(J$4,$B82,$B$2,FALSE)/(1-$D82)</f>
        <v>1.9792865360692209E-2</v>
      </c>
      <c r="K82" s="4">
        <f>_xlfn.BINOM.DIST(K$4,$B82,$B$2,FALSE)/(1-$D82)</f>
        <v>6.2358805553295437E-3</v>
      </c>
      <c r="L82" s="4">
        <f>_xlfn.BINOM.DIST(L$4,$B82,$B$2,FALSE)/(1-$D82)</f>
        <v>1.7190755274659802E-3</v>
      </c>
      <c r="M82" s="4">
        <f>_xlfn.BINOM.DIST(M$4,$B82,$B$2,FALSE)/(1-$D82)</f>
        <v>4.2124969996181513E-4</v>
      </c>
      <c r="N82" s="4">
        <f>_xlfn.BINOM.DIST(N$4,$B82,$B$2,FALSE)/(1-$D82)</f>
        <v>9.2902362896012407E-5</v>
      </c>
      <c r="O82" s="4">
        <f>_xlfn.BINOM.DIST(O$4,$B82,$B$2,FALSE)/(1-$D82)</f>
        <v>1.8626069955553504E-5</v>
      </c>
      <c r="P82" s="4">
        <f>_xlfn.BINOM.DIST(P$4,$B82,$B$2,FALSE)/(1-$D82)</f>
        <v>3.4231595202002007E-6</v>
      </c>
      <c r="Q82" s="4">
        <f>_xlfn.BINOM.DIST(Q$4,$B82,$B$2,FALSE)/(1-$D82)</f>
        <v>5.8072555677312399E-7</v>
      </c>
      <c r="R82" s="4">
        <f>_xlfn.BINOM.DIST(R$4,$B82,$B$2,FALSE)/(1-$D82)</f>
        <v>9.1480821551982635E-8</v>
      </c>
      <c r="S82" s="4">
        <f>_xlfn.BINOM.DIST(S$4,$B82,$B$2,FALSE)/(1-$D82)</f>
        <v>1.3450113502239876E-8</v>
      </c>
      <c r="T82" s="4">
        <f>_xlfn.BINOM.DIST(T$4,$B82,$B$2,FALSE)/(1-$D82)</f>
        <v>1.8539290859684225E-9</v>
      </c>
      <c r="U82" s="4">
        <f>_xlfn.BINOM.DIST(U$4,$B82,$B$2,FALSE)/(1-$D82)</f>
        <v>2.4050900824915743E-10</v>
      </c>
      <c r="V82" s="4">
        <f>_xlfn.BINOM.DIST(V$4,$B82,$B$2,FALSE)/(1-$D82)</f>
        <v>2.946768321967061E-11</v>
      </c>
      <c r="W82" s="4">
        <f>_xlfn.BINOM.DIST(W$4,$B82,$B$2,FALSE)/(1-$D82)</f>
        <v>3.4204208175329301E-12</v>
      </c>
      <c r="X82" s="4">
        <f>_xlfn.BINOM.DIST(X$4,$B82,$B$2,FALSE)/(1-$D82)</f>
        <v>3.7716961121313656E-13</v>
      </c>
    </row>
    <row r="83" spans="1:24">
      <c r="A83" s="14">
        <f t="shared" si="10"/>
        <v>790</v>
      </c>
      <c r="B83" s="15">
        <f t="shared" si="8"/>
        <v>668971603.29999995</v>
      </c>
      <c r="C83" s="13">
        <f t="shared" si="9"/>
        <v>-0.56634019052382012</v>
      </c>
      <c r="D83" s="4">
        <f t="shared" si="11"/>
        <v>0.10132520757748172</v>
      </c>
      <c r="E83" s="4">
        <f>_xlfn.BINOM.DIST(E$4,$B83,$B$2,FALSE)/(1-$D83)</f>
        <v>0.2581311559482441</v>
      </c>
      <c r="F83" s="4">
        <f>_xlfn.BINOM.DIST(F$4,$B83,$B$2,FALSE)/(1-$D83)</f>
        <v>0.29548532305450875</v>
      </c>
      <c r="G83" s="4">
        <f>_xlfn.BINOM.DIST(G$4,$B83,$B$2,FALSE)/(1-$D83)</f>
        <v>0.22549667484441455</v>
      </c>
      <c r="H83" s="4">
        <f>_xlfn.BINOM.DIST(H$4,$B83,$B$2,FALSE)/(1-$D83)</f>
        <v>0.12906415223328335</v>
      </c>
      <c r="I83" s="4">
        <f>_xlfn.BINOM.DIST(I$4,$B83,$B$2,FALSE)/(1-$D83)</f>
        <v>5.9096411521949395E-2</v>
      </c>
      <c r="J83" s="4">
        <f>_xlfn.BINOM.DIST(J$4,$B83,$B$2,FALSE)/(1-$D83)</f>
        <v>2.2549418184161191E-2</v>
      </c>
      <c r="K83" s="4">
        <f>_xlfn.BINOM.DIST(K$4,$B83,$B$2,FALSE)/(1-$D83)</f>
        <v>7.3750128441057656E-3</v>
      </c>
      <c r="L83" s="4">
        <f>_xlfn.BINOM.DIST(L$4,$B83,$B$2,FALSE)/(1-$D83)</f>
        <v>2.110562773041798E-3</v>
      </c>
      <c r="M83" s="4">
        <f>_xlfn.BINOM.DIST(M$4,$B83,$B$2,FALSE)/(1-$D83)</f>
        <v>5.3688496626838459E-4</v>
      </c>
      <c r="N83" s="4">
        <f>_xlfn.BINOM.DIST(N$4,$B83,$B$2,FALSE)/(1-$D83)</f>
        <v>1.2291551960941173E-4</v>
      </c>
      <c r="O83" s="4">
        <f>_xlfn.BINOM.DIST(O$4,$B83,$B$2,FALSE)/(1-$D83)</f>
        <v>2.5582295662593695E-5</v>
      </c>
      <c r="P83" s="4">
        <f>_xlfn.BINOM.DIST(P$4,$B83,$B$2,FALSE)/(1-$D83)</f>
        <v>4.8807183293905529E-6</v>
      </c>
      <c r="Q83" s="4">
        <f>_xlfn.BINOM.DIST(Q$4,$B83,$B$2,FALSE)/(1-$D83)</f>
        <v>8.5953955835786837E-7</v>
      </c>
      <c r="R83" s="4">
        <f>_xlfn.BINOM.DIST(R$4,$B83,$B$2,FALSE)/(1-$D83)</f>
        <v>1.4056050503838562E-7</v>
      </c>
      <c r="S83" s="4">
        <f>_xlfn.BINOM.DIST(S$4,$B83,$B$2,FALSE)/(1-$D83)</f>
        <v>2.1453468892733916E-8</v>
      </c>
      <c r="T83" s="4">
        <f>_xlfn.BINOM.DIST(T$4,$B83,$B$2,FALSE)/(1-$D83)</f>
        <v>3.0697500610000588E-9</v>
      </c>
      <c r="U83" s="4">
        <f>_xlfn.BINOM.DIST(U$4,$B83,$B$2,FALSE)/(1-$D83)</f>
        <v>4.1340865918491675E-10</v>
      </c>
      <c r="V83" s="4">
        <f>_xlfn.BINOM.DIST(V$4,$B83,$B$2,FALSE)/(1-$D83)</f>
        <v>5.2581447443902607E-11</v>
      </c>
      <c r="W83" s="4">
        <f>_xlfn.BINOM.DIST(W$4,$B83,$B$2,FALSE)/(1-$D83)</f>
        <v>6.3358430218526435E-12</v>
      </c>
      <c r="X83" s="4">
        <f>_xlfn.BINOM.DIST(X$4,$B83,$B$2,FALSE)/(1-$D83)</f>
        <v>7.252702855196183E-13</v>
      </c>
    </row>
    <row r="84" spans="1:24">
      <c r="A84" s="14">
        <f t="shared" si="10"/>
        <v>800</v>
      </c>
      <c r="B84" s="15">
        <f t="shared" si="8"/>
        <v>694159520</v>
      </c>
      <c r="C84" s="13">
        <f t="shared" si="9"/>
        <v>-0.58389572701501447</v>
      </c>
      <c r="D84" s="4">
        <f t="shared" si="11"/>
        <v>9.2956781281135645E-2</v>
      </c>
      <c r="E84" s="4">
        <f>_xlfn.BINOM.DIST(E$4,$B84,$B$2,FALSE)/(1-$D84)</f>
        <v>0.24346143754512839</v>
      </c>
      <c r="F84" s="4">
        <f>_xlfn.BINOM.DIST(F$4,$B84,$B$2,FALSE)/(1-$D84)</f>
        <v>0.28918600461669874</v>
      </c>
      <c r="G84" s="4">
        <f>_xlfn.BINOM.DIST(G$4,$B84,$B$2,FALSE)/(1-$D84)</f>
        <v>0.22899874408294621</v>
      </c>
      <c r="H84" s="4">
        <f>_xlfn.BINOM.DIST(H$4,$B84,$B$2,FALSE)/(1-$D84)</f>
        <v>0.13600353374343435</v>
      </c>
      <c r="I84" s="4">
        <f>_xlfn.BINOM.DIST(I$4,$B84,$B$2,FALSE)/(1-$D84)</f>
        <v>6.4618559330980832E-2</v>
      </c>
      <c r="J84" s="4">
        <f>_xlfn.BINOM.DIST(J$4,$B84,$B$2,FALSE)/(1-$D84)</f>
        <v>2.5584863428826123E-2</v>
      </c>
      <c r="K84" s="4">
        <f>_xlfn.BINOM.DIST(K$4,$B84,$B$2,FALSE)/(1-$D84)</f>
        <v>8.6828469251715688E-3</v>
      </c>
      <c r="L84" s="4">
        <f>_xlfn.BINOM.DIST(L$4,$B84,$B$2,FALSE)/(1-$D84)</f>
        <v>2.5783937433826007E-3</v>
      </c>
      <c r="M84" s="4">
        <f>_xlfn.BINOM.DIST(M$4,$B84,$B$2,FALSE)/(1-$D84)</f>
        <v>6.8058725117648756E-4</v>
      </c>
      <c r="N84" s="4">
        <f>_xlfn.BINOM.DIST(N$4,$B84,$B$2,FALSE)/(1-$D84)</f>
        <v>1.6168170834533348E-4</v>
      </c>
      <c r="O84" s="4">
        <f>_xlfn.BINOM.DIST(O$4,$B84,$B$2,FALSE)/(1-$D84)</f>
        <v>3.4917672175581618E-5</v>
      </c>
      <c r="P84" s="4">
        <f>_xlfn.BINOM.DIST(P$4,$B84,$B$2,FALSE)/(1-$D84)</f>
        <v>6.9125950453883996E-6</v>
      </c>
      <c r="Q84" s="4">
        <f>_xlfn.BINOM.DIST(Q$4,$B84,$B$2,FALSE)/(1-$D84)</f>
        <v>1.2632079239438508E-6</v>
      </c>
      <c r="R84" s="4">
        <f>_xlfn.BINOM.DIST(R$4,$B84,$B$2,FALSE)/(1-$D84)</f>
        <v>2.1435019495365425E-7</v>
      </c>
      <c r="S84" s="4">
        <f>_xlfn.BINOM.DIST(S$4,$B84,$B$2,FALSE)/(1-$D84)</f>
        <v>3.3947648783923197E-8</v>
      </c>
      <c r="T84" s="4">
        <f>_xlfn.BINOM.DIST(T$4,$B84,$B$2,FALSE)/(1-$D84)</f>
        <v>5.0404207843687184E-9</v>
      </c>
      <c r="U84" s="4">
        <f>_xlfn.BINOM.DIST(U$4,$B84,$B$2,FALSE)/(1-$D84)</f>
        <v>7.0436042642439764E-10</v>
      </c>
      <c r="V84" s="4">
        <f>_xlfn.BINOM.DIST(V$4,$B84,$B$2,FALSE)/(1-$D84)</f>
        <v>9.2960728258183505E-11</v>
      </c>
      <c r="W84" s="4">
        <f>_xlfn.BINOM.DIST(W$4,$B84,$B$2,FALSE)/(1-$D84)</f>
        <v>1.1623127196757381E-11</v>
      </c>
      <c r="X84" s="4">
        <f>_xlfn.BINOM.DIST(X$4,$B84,$B$2,FALSE)/(1-$D84)</f>
        <v>1.3806069913637309E-12</v>
      </c>
    </row>
    <row r="85" spans="1:24">
      <c r="A85" s="14">
        <f t="shared" si="10"/>
        <v>810</v>
      </c>
      <c r="B85" s="15">
        <f t="shared" si="8"/>
        <v>719992564.29999995</v>
      </c>
      <c r="C85" s="13">
        <f t="shared" si="9"/>
        <v>-0.6022889475618487</v>
      </c>
      <c r="D85" s="4">
        <f t="shared" si="11"/>
        <v>8.5091427629347086E-2</v>
      </c>
      <c r="E85" s="4">
        <f>_xlfn.BINOM.DIST(E$4,$B85,$B$2,FALSE)/(1-$D85)</f>
        <v>0.22916797419635934</v>
      </c>
      <c r="F85" s="4">
        <f>_xlfn.BINOM.DIST(F$4,$B85,$B$2,FALSE)/(1-$D85)</f>
        <v>0.28233826510375354</v>
      </c>
      <c r="G85" s="4">
        <f>_xlfn.BINOM.DIST(G$4,$B85,$B$2,FALSE)/(1-$D85)</f>
        <v>0.23189655567602332</v>
      </c>
      <c r="H85" s="4">
        <f>_xlfn.BINOM.DIST(H$4,$B85,$B$2,FALSE)/(1-$D85)</f>
        <v>0.14284995811660101</v>
      </c>
      <c r="I85" s="4">
        <f>_xlfn.BINOM.DIST(I$4,$B85,$B$2,FALSE)/(1-$D85)</f>
        <v>7.0397287087200611E-2</v>
      </c>
      <c r="J85" s="4">
        <f>_xlfn.BINOM.DIST(J$4,$B85,$B$2,FALSE)/(1-$D85)</f>
        <v>2.8910159114347939E-2</v>
      </c>
      <c r="K85" s="4">
        <f>_xlfn.BINOM.DIST(K$4,$B85,$B$2,FALSE)/(1-$D85)</f>
        <v>1.0176495634645424E-2</v>
      </c>
      <c r="L85" s="4">
        <f>_xlfn.BINOM.DIST(L$4,$B85,$B$2,FALSE)/(1-$D85)</f>
        <v>3.1343974964801805E-3</v>
      </c>
      <c r="M85" s="4">
        <f>_xlfn.BINOM.DIST(M$4,$B85,$B$2,FALSE)/(1-$D85)</f>
        <v>8.5813846643493813E-4</v>
      </c>
      <c r="N85" s="4">
        <f>_xlfn.BINOM.DIST(N$4,$B85,$B$2,FALSE)/(1-$D85)</f>
        <v>2.1144780285254925E-4</v>
      </c>
      <c r="O85" s="4">
        <f>_xlfn.BINOM.DIST(O$4,$B85,$B$2,FALSE)/(1-$D85)</f>
        <v>4.7364864357673878E-5</v>
      </c>
      <c r="P85" s="4">
        <f>_xlfn.BINOM.DIST(P$4,$B85,$B$2,FALSE)/(1-$D85)</f>
        <v>9.7256997411172672E-6</v>
      </c>
      <c r="Q85" s="4">
        <f>_xlfn.BINOM.DIST(Q$4,$B85,$B$2,FALSE)/(1-$D85)</f>
        <v>1.8434158206134831E-6</v>
      </c>
      <c r="R85" s="4">
        <f>_xlfn.BINOM.DIST(R$4,$B85,$B$2,FALSE)/(1-$D85)</f>
        <v>3.2444499517841058E-7</v>
      </c>
      <c r="S85" s="4">
        <f>_xlfn.BINOM.DIST(S$4,$B85,$B$2,FALSE)/(1-$D85)</f>
        <v>5.3296123787241427E-8</v>
      </c>
      <c r="T85" s="4">
        <f>_xlfn.BINOM.DIST(T$4,$B85,$B$2,FALSE)/(1-$D85)</f>
        <v>8.2076994435080904E-9</v>
      </c>
      <c r="U85" s="4">
        <f>_xlfn.BINOM.DIST(U$4,$B85,$B$2,FALSE)/(1-$D85)</f>
        <v>1.1896475814409334E-9</v>
      </c>
      <c r="V85" s="4">
        <f>_xlfn.BINOM.DIST(V$4,$B85,$B$2,FALSE)/(1-$D85)</f>
        <v>1.6285144745058893E-10</v>
      </c>
      <c r="W85" s="4">
        <f>_xlfn.BINOM.DIST(W$4,$B85,$B$2,FALSE)/(1-$D85)</f>
        <v>2.1119509307042546E-11</v>
      </c>
      <c r="X85" s="4">
        <f>_xlfn.BINOM.DIST(X$4,$B85,$B$2,FALSE)/(1-$D85)</f>
        <v>2.6019540860500511E-12</v>
      </c>
    </row>
    <row r="86" spans="1:24">
      <c r="A86" s="14">
        <f t="shared" si="10"/>
        <v>820</v>
      </c>
      <c r="B86" s="15">
        <f t="shared" si="8"/>
        <v>746479031.20000005</v>
      </c>
      <c r="C86" s="13">
        <f t="shared" si="9"/>
        <v>-0.62146554086911565</v>
      </c>
      <c r="D86" s="4">
        <f t="shared" si="11"/>
        <v>7.7717598088245299E-2</v>
      </c>
      <c r="E86" s="4">
        <f>_xlfn.BINOM.DIST(E$4,$B86,$B$2,FALSE)/(1-$D86)</f>
        <v>0.21527364382345182</v>
      </c>
      <c r="F86" s="4">
        <f>_xlfn.BINOM.DIST(F$4,$B86,$B$2,FALSE)/(1-$D86)</f>
        <v>0.27497694308273424</v>
      </c>
      <c r="G86" s="4">
        <f>_xlfn.BINOM.DIST(G$4,$B86,$B$2,FALSE)/(1-$D86)</f>
        <v>0.23415877510716482</v>
      </c>
      <c r="H86" s="4">
        <f>_xlfn.BINOM.DIST(H$4,$B86,$B$2,FALSE)/(1-$D86)</f>
        <v>0.14954980753533226</v>
      </c>
      <c r="I86" s="4">
        <f>_xlfn.BINOM.DIST(I$4,$B86,$B$2,FALSE)/(1-$D86)</f>
        <v>7.6410187552983039E-2</v>
      </c>
      <c r="J86" s="4">
        <f>_xlfn.BINOM.DIST(J$4,$B86,$B$2,FALSE)/(1-$D86)</f>
        <v>3.2533847475760734E-2</v>
      </c>
      <c r="K86" s="4">
        <f>_xlfn.BINOM.DIST(K$4,$B86,$B$2,FALSE)/(1-$D86)</f>
        <v>1.1873337059080405E-2</v>
      </c>
      <c r="L86" s="4">
        <f>_xlfn.BINOM.DIST(L$4,$B86,$B$2,FALSE)/(1-$D86)</f>
        <v>3.7915625021102211E-3</v>
      </c>
      <c r="M86" s="4">
        <f>_xlfn.BINOM.DIST(M$4,$B86,$B$2,FALSE)/(1-$D86)</f>
        <v>1.0762449318440191E-3</v>
      </c>
      <c r="N86" s="4">
        <f>_xlfn.BINOM.DIST(N$4,$B86,$B$2,FALSE)/(1-$D86)</f>
        <v>2.7494544426241962E-4</v>
      </c>
      <c r="O86" s="4">
        <f>_xlfn.BINOM.DIST(O$4,$B86,$B$2,FALSE)/(1-$D86)</f>
        <v>6.3854168053690446E-5</v>
      </c>
      <c r="P86" s="4">
        <f>_xlfn.BINOM.DIST(P$4,$B86,$B$2,FALSE)/(1-$D86)</f>
        <v>1.3593879389525803E-5</v>
      </c>
      <c r="Q86" s="4">
        <f>_xlfn.BINOM.DIST(Q$4,$B86,$B$2,FALSE)/(1-$D86)</f>
        <v>2.6713787500298784E-6</v>
      </c>
      <c r="R86" s="4">
        <f>_xlfn.BINOM.DIST(R$4,$B86,$B$2,FALSE)/(1-$D86)</f>
        <v>4.8746432523494816E-7</v>
      </c>
      <c r="S86" s="4">
        <f>_xlfn.BINOM.DIST(S$4,$B86,$B$2,FALSE)/(1-$D86)</f>
        <v>8.3020813447761557E-8</v>
      </c>
      <c r="T86" s="4">
        <f>_xlfn.BINOM.DIST(T$4,$B86,$B$2,FALSE)/(1-$D86)</f>
        <v>1.3255692069695404E-8</v>
      </c>
      <c r="U86" s="4">
        <f>_xlfn.BINOM.DIST(U$4,$B86,$B$2,FALSE)/(1-$D86)</f>
        <v>1.991997963362685E-9</v>
      </c>
      <c r="V86" s="4">
        <f>_xlfn.BINOM.DIST(V$4,$B86,$B$2,FALSE)/(1-$D86)</f>
        <v>2.8271691225868399E-10</v>
      </c>
      <c r="W86" s="4">
        <f>_xlfn.BINOM.DIST(W$4,$B86,$B$2,FALSE)/(1-$D86)</f>
        <v>3.8013126548834105E-11</v>
      </c>
      <c r="X86" s="4">
        <f>_xlfn.BINOM.DIST(X$4,$B86,$B$2,FALSE)/(1-$D86)</f>
        <v>4.8555563503812021E-12</v>
      </c>
    </row>
    <row r="87" spans="1:24">
      <c r="A87" s="14">
        <f t="shared" si="10"/>
        <v>830</v>
      </c>
      <c r="B87" s="15">
        <f t="shared" si="8"/>
        <v>773627215.70000005</v>
      </c>
      <c r="C87" s="13">
        <f t="shared" si="9"/>
        <v>-0.64136859221164522</v>
      </c>
      <c r="D87" s="4">
        <f t="shared" si="11"/>
        <v>7.0822202662160716E-2</v>
      </c>
      <c r="E87" s="4">
        <f>_xlfn.BINOM.DIST(E$4,$B87,$B$2,FALSE)/(1-$D87)</f>
        <v>0.20179952810305832</v>
      </c>
      <c r="F87" s="4">
        <f>_xlfn.BINOM.DIST(F$4,$B87,$B$2,FALSE)/(1-$D87)</f>
        <v>0.26714047292823251</v>
      </c>
      <c r="G87" s="4">
        <f>_xlfn.BINOM.DIST(G$4,$B87,$B$2,FALSE)/(1-$D87)</f>
        <v>0.23575883404322043</v>
      </c>
      <c r="H87" s="4">
        <f>_xlfn.BINOM.DIST(H$4,$B87,$B$2,FALSE)/(1-$D87)</f>
        <v>0.15604775405701449</v>
      </c>
      <c r="I87" s="4">
        <f>_xlfn.BINOM.DIST(I$4,$B87,$B$2,FALSE)/(1-$D87)</f>
        <v>8.262986746973168E-2</v>
      </c>
      <c r="J87" s="4">
        <f>_xlfn.BINOM.DIST(J$4,$B87,$B$2,FALSE)/(1-$D87)</f>
        <v>3.6461568183081362E-2</v>
      </c>
      <c r="K87" s="4">
        <f>_xlfn.BINOM.DIST(K$4,$B87,$B$2,FALSE)/(1-$D87)</f>
        <v>1.3790716809387819E-2</v>
      </c>
      <c r="L87" s="4">
        <f>_xlfn.BINOM.DIST(L$4,$B87,$B$2,FALSE)/(1-$D87)</f>
        <v>4.5640079247675396E-3</v>
      </c>
      <c r="M87" s="4">
        <f>_xlfn.BINOM.DIST(M$4,$B87,$B$2,FALSE)/(1-$D87)</f>
        <v>1.3426209399216675E-3</v>
      </c>
      <c r="N87" s="4">
        <f>_xlfn.BINOM.DIST(N$4,$B87,$B$2,FALSE)/(1-$D87)</f>
        <v>3.554699978900839E-4</v>
      </c>
      <c r="O87" s="4">
        <f>_xlfn.BINOM.DIST(O$4,$B87,$B$2,FALSE)/(1-$D87)</f>
        <v>8.5557837916103318E-5</v>
      </c>
      <c r="P87" s="4">
        <f>_xlfn.BINOM.DIST(P$4,$B87,$B$2,FALSE)/(1-$D87)</f>
        <v>1.887678760784261E-5</v>
      </c>
      <c r="Q87" s="4">
        <f>_xlfn.BINOM.DIST(Q$4,$B87,$B$2,FALSE)/(1-$D87)</f>
        <v>3.8444504760402897E-6</v>
      </c>
      <c r="R87" s="4">
        <f>_xlfn.BINOM.DIST(R$4,$B87,$B$2,FALSE)/(1-$D87)</f>
        <v>7.2703575250596568E-7</v>
      </c>
      <c r="S87" s="4">
        <f>_xlfn.BINOM.DIST(S$4,$B87,$B$2,FALSE)/(1-$D87)</f>
        <v>1.2832581808437947E-7</v>
      </c>
      <c r="T87" s="4">
        <f>_xlfn.BINOM.DIST(T$4,$B87,$B$2,FALSE)/(1-$D87)</f>
        <v>2.1234575864622084E-8</v>
      </c>
      <c r="U87" s="4">
        <f>_xlfn.BINOM.DIST(U$4,$B87,$B$2,FALSE)/(1-$D87)</f>
        <v>3.3070761930921044E-9</v>
      </c>
      <c r="V87" s="4">
        <f>_xlfn.BINOM.DIST(V$4,$B87,$B$2,FALSE)/(1-$D87)</f>
        <v>4.8643097999589115E-10</v>
      </c>
      <c r="W87" s="4">
        <f>_xlfn.BINOM.DIST(W$4,$B87,$B$2,FALSE)/(1-$D87)</f>
        <v>6.7782433392959426E-11</v>
      </c>
      <c r="X87" s="4">
        <f>_xlfn.BINOM.DIST(X$4,$B87,$B$2,FALSE)/(1-$D87)</f>
        <v>8.9729797991738763E-12</v>
      </c>
    </row>
    <row r="88" spans="1:24">
      <c r="A88" s="14">
        <f t="shared" si="10"/>
        <v>840</v>
      </c>
      <c r="B88" s="15">
        <f t="shared" si="8"/>
        <v>801445412.79999995</v>
      </c>
      <c r="C88" s="13">
        <f t="shared" si="9"/>
        <v>-0.66193888616283614</v>
      </c>
      <c r="D88" s="4">
        <f t="shared" si="11"/>
        <v>6.4390776032521774E-2</v>
      </c>
      <c r="E88" s="4">
        <f>_xlfn.BINOM.DIST(E$4,$B88,$B$2,FALSE)/(1-$D88)</f>
        <v>0.18876475673995738</v>
      </c>
      <c r="F88" s="4">
        <f>_xlfn.BINOM.DIST(F$4,$B88,$B$2,FALSE)/(1-$D88)</f>
        <v>0.25887056096490435</v>
      </c>
      <c r="G88" s="4">
        <f>_xlfn.BINOM.DIST(G$4,$B88,$B$2,FALSE)/(1-$D88)</f>
        <v>0.23667542044756626</v>
      </c>
      <c r="H88" s="4">
        <f>_xlfn.BINOM.DIST(H$4,$B88,$B$2,FALSE)/(1-$D88)</f>
        <v>0.16228744115983176</v>
      </c>
      <c r="I88" s="4">
        <f>_xlfn.BINOM.DIST(I$4,$B88,$B$2,FALSE)/(1-$D88)</f>
        <v>8.9023907849961198E-2</v>
      </c>
      <c r="J88" s="4">
        <f>_xlfn.BINOM.DIST(J$4,$B88,$B$2,FALSE)/(1-$D88)</f>
        <v>4.0695571298009152E-2</v>
      </c>
      <c r="K88" s="4">
        <f>_xlfn.BINOM.DIST(K$4,$B88,$B$2,FALSE)/(1-$D88)</f>
        <v>1.5945599602262762E-2</v>
      </c>
      <c r="L88" s="4">
        <f>_xlfn.BINOM.DIST(L$4,$B88,$B$2,FALSE)/(1-$D88)</f>
        <v>5.4669186588985827E-3</v>
      </c>
      <c r="M88" s="4">
        <f>_xlfn.BINOM.DIST(M$4,$B88,$B$2,FALSE)/(1-$D88)</f>
        <v>1.6660646381703259E-3</v>
      </c>
      <c r="N88" s="4">
        <f>_xlfn.BINOM.DIST(N$4,$B88,$B$2,FALSE)/(1-$D88)</f>
        <v>4.5696568642410645E-4</v>
      </c>
      <c r="O88" s="4">
        <f>_xlfn.BINOM.DIST(O$4,$B88,$B$2,FALSE)/(1-$D88)</f>
        <v>1.1394168767219623E-4</v>
      </c>
      <c r="P88" s="4">
        <f>_xlfn.BINOM.DIST(P$4,$B88,$B$2,FALSE)/(1-$D88)</f>
        <v>2.6043127917840421E-5</v>
      </c>
      <c r="Q88" s="4">
        <f>_xlfn.BINOM.DIST(Q$4,$B88,$B$2,FALSE)/(1-$D88)</f>
        <v>5.4946689750232569E-6</v>
      </c>
      <c r="R88" s="4">
        <f>_xlfn.BINOM.DIST(R$4,$B88,$B$2,FALSE)/(1-$D88)</f>
        <v>1.076478199751023E-6</v>
      </c>
      <c r="S88" s="4">
        <f>_xlfn.BINOM.DIST(S$4,$B88,$B$2,FALSE)/(1-$D88)</f>
        <v>1.9683653928382128E-7</v>
      </c>
      <c r="T88" s="4">
        <f>_xlfn.BINOM.DIST(T$4,$B88,$B$2,FALSE)/(1-$D88)</f>
        <v>3.3742517229316232E-8</v>
      </c>
      <c r="U88" s="4">
        <f>_xlfn.BINOM.DIST(U$4,$B88,$B$2,FALSE)/(1-$D88)</f>
        <v>5.4440273272917931E-9</v>
      </c>
      <c r="V88" s="4">
        <f>_xlfn.BINOM.DIST(V$4,$B88,$B$2,FALSE)/(1-$D88)</f>
        <v>8.2954419877964918E-10</v>
      </c>
      <c r="W88" s="4">
        <f>_xlfn.BINOM.DIST(W$4,$B88,$B$2,FALSE)/(1-$D88)</f>
        <v>1.1975059173729034E-10</v>
      </c>
      <c r="X88" s="4">
        <f>_xlfn.BINOM.DIST(X$4,$B88,$B$2,FALSE)/(1-$D88)</f>
        <v>1.6422505290739821E-11</v>
      </c>
    </row>
    <row r="89" spans="1:24">
      <c r="A89" s="14">
        <f t="shared" si="10"/>
        <v>850</v>
      </c>
      <c r="B89" s="15">
        <f t="shared" si="8"/>
        <v>829941917.5</v>
      </c>
      <c r="C89" s="13">
        <f t="shared" si="9"/>
        <v>-0.68311522988564466</v>
      </c>
      <c r="D89" s="4">
        <f t="shared" si="11"/>
        <v>5.8407649546180378E-2</v>
      </c>
      <c r="E89" s="4">
        <f>_xlfn.BINOM.DIST(E$4,$B89,$B$2,FALSE)/(1-$D89)</f>
        <v>0.17618637041314958</v>
      </c>
      <c r="F89" s="4">
        <f>_xlfn.BINOM.DIST(F$4,$B89,$B$2,FALSE)/(1-$D89)</f>
        <v>0.25021181513925628</v>
      </c>
      <c r="G89" s="4">
        <f>_xlfn.BINOM.DIST(G$4,$B89,$B$2,FALSE)/(1-$D89)</f>
        <v>0.23689290763728921</v>
      </c>
      <c r="H89" s="4">
        <f>_xlfn.BINOM.DIST(H$4,$B89,$B$2,FALSE)/(1-$D89)</f>
        <v>0.16821222927662144</v>
      </c>
      <c r="I89" s="4">
        <f>_xlfn.BINOM.DIST(I$4,$B89,$B$2,FALSE)/(1-$D89)</f>
        <v>9.5554921677742877E-2</v>
      </c>
      <c r="J89" s="4">
        <f>_xlfn.BINOM.DIST(J$4,$B89,$B$2,FALSE)/(1-$D89)</f>
        <v>4.523424111861387E-2</v>
      </c>
      <c r="K89" s="4">
        <f>_xlfn.BINOM.DIST(K$4,$B89,$B$2,FALSE)/(1-$D89)</f>
        <v>1.8354170695186092E-2</v>
      </c>
      <c r="L89" s="4">
        <f>_xlfn.BINOM.DIST(L$4,$B89,$B$2,FALSE)/(1-$D89)</f>
        <v>6.5164381345852573E-3</v>
      </c>
      <c r="M89" s="4">
        <f>_xlfn.BINOM.DIST(M$4,$B89,$B$2,FALSE)/(1-$D89)</f>
        <v>2.056521545050702E-3</v>
      </c>
      <c r="N89" s="4">
        <f>_xlfn.BINOM.DIST(N$4,$B89,$B$2,FALSE)/(1-$D89)</f>
        <v>5.841155391231095E-4</v>
      </c>
      <c r="O89" s="4">
        <f>_xlfn.BINOM.DIST(O$4,$B89,$B$2,FALSE)/(1-$D89)</f>
        <v>1.5082438749110217E-4</v>
      </c>
      <c r="P89" s="4">
        <f>_xlfn.BINOM.DIST(P$4,$B89,$B$2,FALSE)/(1-$D89)</f>
        <v>3.5698980969426576E-5</v>
      </c>
      <c r="Q89" s="4">
        <f>_xlfn.BINOM.DIST(Q$4,$B89,$B$2,FALSE)/(1-$D89)</f>
        <v>7.7997011282365415E-6</v>
      </c>
      <c r="R89" s="4">
        <f>_xlfn.BINOM.DIST(R$4,$B89,$B$2,FALSE)/(1-$D89)</f>
        <v>1.5823968870867886E-6</v>
      </c>
      <c r="S89" s="4">
        <f>_xlfn.BINOM.DIST(S$4,$B89,$B$2,FALSE)/(1-$D89)</f>
        <v>2.9963300812916019E-7</v>
      </c>
      <c r="T89" s="4">
        <f>_xlfn.BINOM.DIST(T$4,$B89,$B$2,FALSE)/(1-$D89)</f>
        <v>5.319063373003516E-8</v>
      </c>
      <c r="U89" s="4">
        <f>_xlfn.BINOM.DIST(U$4,$B89,$B$2,FALSE)/(1-$D89)</f>
        <v>8.8869295169060177E-9</v>
      </c>
      <c r="V89" s="4">
        <f>_xlfn.BINOM.DIST(V$4,$B89,$B$2,FALSE)/(1-$D89)</f>
        <v>1.4023122329418442E-9</v>
      </c>
      <c r="W89" s="4">
        <f>_xlfn.BINOM.DIST(W$4,$B89,$B$2,FALSE)/(1-$D89)</f>
        <v>2.0963153433639706E-10</v>
      </c>
      <c r="X89" s="4">
        <f>_xlfn.BINOM.DIST(X$4,$B89,$B$2,FALSE)/(1-$D89)</f>
        <v>2.9770909892825387E-11</v>
      </c>
    </row>
    <row r="90" spans="1:24">
      <c r="A90" s="14">
        <f t="shared" si="10"/>
        <v>860</v>
      </c>
      <c r="B90" s="15">
        <f t="shared" si="8"/>
        <v>859125024.79999995</v>
      </c>
      <c r="C90" s="13">
        <f t="shared" si="9"/>
        <v>-0.70483480785267805</v>
      </c>
      <c r="D90" s="4">
        <f t="shared" si="11"/>
        <v>5.2856124131104791E-2</v>
      </c>
      <c r="E90" s="4">
        <f>_xlfn.BINOM.DIST(E$4,$B90,$B$2,FALSE)/(1-$D90)</f>
        <v>0.16407919948119615</v>
      </c>
      <c r="F90" s="4">
        <f>_xlfn.BINOM.DIST(F$4,$B90,$B$2,FALSE)/(1-$D90)</f>
        <v>0.24121132961842717</v>
      </c>
      <c r="G90" s="4">
        <f>_xlfn.BINOM.DIST(G$4,$B90,$B$2,FALSE)/(1-$D90)</f>
        <v>0.23640171190715725</v>
      </c>
      <c r="H90" s="4">
        <f>_xlfn.BINOM.DIST(H$4,$B90,$B$2,FALSE)/(1-$D90)</f>
        <v>0.17376599624069519</v>
      </c>
      <c r="I90" s="4">
        <f>_xlfn.BINOM.DIST(I$4,$B90,$B$2,FALSE)/(1-$D90)</f>
        <v>0.10218071999828454</v>
      </c>
      <c r="J90" s="4">
        <f>_xlfn.BINOM.DIST(J$4,$B90,$B$2,FALSE)/(1-$D90)</f>
        <v>5.007164689436943E-2</v>
      </c>
      <c r="K90" s="4">
        <f>_xlfn.BINOM.DIST(K$4,$B90,$B$2,FALSE)/(1-$D90)</f>
        <v>2.1031391271450019E-2</v>
      </c>
      <c r="L90" s="4">
        <f>_xlfn.BINOM.DIST(L$4,$B90,$B$2,FALSE)/(1-$D90)</f>
        <v>7.7295139068862982E-3</v>
      </c>
      <c r="M90" s="4">
        <f>_xlfn.BINOM.DIST(M$4,$B90,$B$2,FALSE)/(1-$D90)</f>
        <v>2.5251305703968981E-3</v>
      </c>
      <c r="N90" s="4">
        <f>_xlfn.BINOM.DIST(N$4,$B90,$B$2,FALSE)/(1-$D90)</f>
        <v>7.42434261746444E-4</v>
      </c>
      <c r="O90" s="4">
        <f>_xlfn.BINOM.DIST(O$4,$B90,$B$2,FALSE)/(1-$D90)</f>
        <v>1.9844469136672194E-4</v>
      </c>
      <c r="P90" s="4">
        <f>_xlfn.BINOM.DIST(P$4,$B90,$B$2,FALSE)/(1-$D90)</f>
        <v>4.8621953559089932E-5</v>
      </c>
      <c r="Q90" s="4">
        <f>_xlfn.BINOM.DIST(Q$4,$B90,$B$2,FALSE)/(1-$D90)</f>
        <v>1.0996721239642179E-5</v>
      </c>
      <c r="R90" s="4">
        <f>_xlfn.BINOM.DIST(R$4,$B90,$B$2,FALSE)/(1-$D90)</f>
        <v>2.3094541477482988E-6</v>
      </c>
      <c r="S90" s="4">
        <f>_xlfn.BINOM.DIST(S$4,$B90,$B$2,FALSE)/(1-$D90)</f>
        <v>4.5268098089476157E-7</v>
      </c>
      <c r="T90" s="4">
        <f>_xlfn.BINOM.DIST(T$4,$B90,$B$2,FALSE)/(1-$D90)</f>
        <v>8.3185269568371929E-8</v>
      </c>
      <c r="U90" s="4">
        <f>_xlfn.BINOM.DIST(U$4,$B90,$B$2,FALSE)/(1-$D90)</f>
        <v>1.4387047223942763E-8</v>
      </c>
      <c r="V90" s="4">
        <f>_xlfn.BINOM.DIST(V$4,$B90,$B$2,FALSE)/(1-$D90)</f>
        <v>2.3500295633066769E-9</v>
      </c>
      <c r="W90" s="4">
        <f>_xlfn.BINOM.DIST(W$4,$B90,$B$2,FALSE)/(1-$D90)</f>
        <v>3.636586196649928E-10</v>
      </c>
      <c r="X90" s="4">
        <f>_xlfn.BINOM.DIST(X$4,$B90,$B$2,FALSE)/(1-$D90)</f>
        <v>5.3461119761744766E-11</v>
      </c>
    </row>
    <row r="91" spans="1:24">
      <c r="A91" s="14">
        <f t="shared" si="10"/>
        <v>870</v>
      </c>
      <c r="B91" s="15">
        <f t="shared" si="8"/>
        <v>889003029.70000005</v>
      </c>
      <c r="C91" s="13">
        <f t="shared" si="9"/>
        <v>-0.72703356391453267</v>
      </c>
      <c r="D91" s="4">
        <f t="shared" si="11"/>
        <v>4.7718642606164423E-2</v>
      </c>
      <c r="E91" s="4">
        <f>_xlfn.BINOM.DIST(E$4,$B91,$B$2,FALSE)/(1-$D91)</f>
        <v>0.1524557612806218</v>
      </c>
      <c r="F91" s="4">
        <f>_xlfn.BINOM.DIST(F$4,$B91,$B$2,FALSE)/(1-$D91)</f>
        <v>0.23191822940652396</v>
      </c>
      <c r="G91" s="4">
        <f>_xlfn.BINOM.DIST(G$4,$B91,$B$2,FALSE)/(1-$D91)</f>
        <v>0.23519856785013038</v>
      </c>
      <c r="H91" s="4">
        <f>_xlfn.BINOM.DIST(H$4,$B91,$B$2,FALSE)/(1-$D91)</f>
        <v>0.17889397827227632</v>
      </c>
      <c r="I91" s="4">
        <f>_xlfn.BINOM.DIST(I$4,$B91,$B$2,FALSE)/(1-$D91)</f>
        <v>0.10885459284420597</v>
      </c>
      <c r="J91" s="4">
        <f>_xlfn.BINOM.DIST(J$4,$B91,$B$2,FALSE)/(1-$D91)</f>
        <v>5.5197136335478104E-2</v>
      </c>
      <c r="K91" s="4">
        <f>_xlfn.BINOM.DIST(K$4,$B91,$B$2,FALSE)/(1-$D91)</f>
        <v>2.3990513609057487E-2</v>
      </c>
      <c r="L91" s="4">
        <f>_xlfn.BINOM.DIST(L$4,$B91,$B$2,FALSE)/(1-$D91)</f>
        <v>9.1236916113872323E-3</v>
      </c>
      <c r="M91" s="4">
        <f>_xlfn.BINOM.DIST(M$4,$B91,$B$2,FALSE)/(1-$D91)</f>
        <v>3.0842468219840309E-3</v>
      </c>
      <c r="N91" s="4">
        <f>_xlfn.BINOM.DIST(N$4,$B91,$B$2,FALSE)/(1-$D91)</f>
        <v>9.3836146244916172E-4</v>
      </c>
      <c r="O91" s="4">
        <f>_xlfn.BINOM.DIST(O$4,$B91,$B$2,FALSE)/(1-$D91)</f>
        <v>2.5953654284942534E-4</v>
      </c>
      <c r="P91" s="4">
        <f>_xlfn.BINOM.DIST(P$4,$B91,$B$2,FALSE)/(1-$D91)</f>
        <v>6.5801880603768334E-5</v>
      </c>
      <c r="Q91" s="4">
        <f>_xlfn.BINOM.DIST(Q$4,$B91,$B$2,FALSE)/(1-$D91)</f>
        <v>1.5399832232016983E-5</v>
      </c>
      <c r="R91" s="4">
        <f>_xlfn.BINOM.DIST(R$4,$B91,$B$2,FALSE)/(1-$D91)</f>
        <v>3.3466399378485345E-6</v>
      </c>
      <c r="S91" s="4">
        <f>_xlfn.BINOM.DIST(S$4,$B91,$B$2,FALSE)/(1-$D91)</f>
        <v>6.7879520456968613E-7</v>
      </c>
      <c r="T91" s="4">
        <f>_xlfn.BINOM.DIST(T$4,$B91,$B$2,FALSE)/(1-$D91)</f>
        <v>1.290743116002572E-7</v>
      </c>
      <c r="U91" s="4">
        <f>_xlfn.BINOM.DIST(U$4,$B91,$B$2,FALSE)/(1-$D91)</f>
        <v>2.3099997357508891E-8</v>
      </c>
      <c r="V91" s="4">
        <f>_xlfn.BINOM.DIST(V$4,$B91,$B$2,FALSE)/(1-$D91)</f>
        <v>3.9044553318494754E-9</v>
      </c>
      <c r="W91" s="4">
        <f>_xlfn.BINOM.DIST(W$4,$B91,$B$2,FALSE)/(1-$D91)</f>
        <v>6.2521284341066397E-10</v>
      </c>
      <c r="X91" s="4">
        <f>_xlfn.BINOM.DIST(X$4,$B91,$B$2,FALSE)/(1-$D91)</f>
        <v>9.5108411444869277E-11</v>
      </c>
    </row>
    <row r="92" spans="1:24">
      <c r="A92" s="14">
        <f t="shared" si="10"/>
        <v>880</v>
      </c>
      <c r="B92" s="15">
        <f t="shared" si="8"/>
        <v>919584227.20000005</v>
      </c>
      <c r="C92" s="13">
        <f t="shared" si="9"/>
        <v>-0.74964659515999643</v>
      </c>
      <c r="D92" s="4">
        <f t="shared" si="11"/>
        <v>4.2976961139032252E-2</v>
      </c>
      <c r="E92" s="4">
        <f>_xlfn.BINOM.DIST(E$4,$B92,$B$2,FALSE)/(1-$D92)</f>
        <v>0.14132618171322714</v>
      </c>
      <c r="F92" s="4">
        <f>_xlfn.BINOM.DIST(F$4,$B92,$B$2,FALSE)/(1-$D92)</f>
        <v>0.22238318407196961</v>
      </c>
      <c r="G92" s="4">
        <f>_xlfn.BINOM.DIST(G$4,$B92,$B$2,FALSE)/(1-$D92)</f>
        <v>0.23328671259964689</v>
      </c>
      <c r="H92" s="4">
        <f>_xlfn.BINOM.DIST(H$4,$B92,$B$2,FALSE)/(1-$D92)</f>
        <v>0.18354363362774176</v>
      </c>
      <c r="I92" s="4">
        <f>_xlfn.BINOM.DIST(I$4,$B92,$B$2,FALSE)/(1-$D92)</f>
        <v>0.11552570665764164</v>
      </c>
      <c r="J92" s="4">
        <f>_xlfn.BINOM.DIST(J$4,$B92,$B$2,FALSE)/(1-$D92)</f>
        <v>6.0594986872452114E-2</v>
      </c>
      <c r="K92" s="4">
        <f>_xlfn.BINOM.DIST(K$4,$B92,$B$2,FALSE)/(1-$D92)</f>
        <v>2.7242563232844314E-2</v>
      </c>
      <c r="L92" s="4">
        <f>_xlfn.BINOM.DIST(L$4,$B92,$B$2,FALSE)/(1-$D92)</f>
        <v>1.0716853453889152E-2</v>
      </c>
      <c r="M92" s="4">
        <f>_xlfn.BINOM.DIST(M$4,$B92,$B$2,FALSE)/(1-$D92)</f>
        <v>3.747434869818361E-3</v>
      </c>
      <c r="N92" s="4">
        <f>_xlfn.BINOM.DIST(N$4,$B92,$B$2,FALSE)/(1-$D92)</f>
        <v>1.1793518810175214E-3</v>
      </c>
      <c r="O92" s="4">
        <f>_xlfn.BINOM.DIST(O$4,$B92,$B$2,FALSE)/(1-$D92)</f>
        <v>3.3741161525740386E-4</v>
      </c>
      <c r="P92" s="4">
        <f>_xlfn.BINOM.DIST(P$4,$B92,$B$2,FALSE)/(1-$D92)</f>
        <v>8.8488756551495195E-5</v>
      </c>
      <c r="Q92" s="4">
        <f>_xlfn.BINOM.DIST(Q$4,$B92,$B$2,FALSE)/(1-$D92)</f>
        <v>2.142170573344536E-5</v>
      </c>
      <c r="R92" s="4">
        <f>_xlfn.BINOM.DIST(R$4,$B92,$B$2,FALSE)/(1-$D92)</f>
        <v>4.8154327501123158E-6</v>
      </c>
      <c r="S92" s="4">
        <f>_xlfn.BINOM.DIST(S$4,$B92,$B$2,FALSE)/(1-$D92)</f>
        <v>1.0103070212318391E-6</v>
      </c>
      <c r="T92" s="4">
        <f>_xlfn.BINOM.DIST(T$4,$B92,$B$2,FALSE)/(1-$D92)</f>
        <v>1.9872051141520464E-7</v>
      </c>
      <c r="U92" s="4">
        <f>_xlfn.BINOM.DIST(U$4,$B92,$B$2,FALSE)/(1-$D92)</f>
        <v>3.6787737760352695E-8</v>
      </c>
      <c r="V92" s="4">
        <f>_xlfn.BINOM.DIST(V$4,$B92,$B$2,FALSE)/(1-$D92)</f>
        <v>6.4319088857939721E-9</v>
      </c>
      <c r="W92" s="4">
        <f>_xlfn.BINOM.DIST(W$4,$B92,$B$2,FALSE)/(1-$D92)</f>
        <v>1.0653580427631669E-9</v>
      </c>
      <c r="X92" s="4">
        <f>_xlfn.BINOM.DIST(X$4,$B92,$B$2,FALSE)/(1-$D92)</f>
        <v>1.6763893725626511E-10</v>
      </c>
    </row>
    <row r="93" spans="1:24">
      <c r="A93" s="14">
        <f t="shared" si="10"/>
        <v>890</v>
      </c>
      <c r="B93" s="15">
        <f t="shared" si="8"/>
        <v>950876912.29999995</v>
      </c>
      <c r="C93" s="13">
        <f t="shared" si="9"/>
        <v>-0.77260856455113758</v>
      </c>
      <c r="D93" s="4">
        <f t="shared" si="11"/>
        <v>3.8612316157703414E-2</v>
      </c>
      <c r="E93" s="4">
        <f>_xlfn.BINOM.DIST(E$4,$B93,$B$2,FALSE)/(1-$D93)</f>
        <v>0.13069813881911771</v>
      </c>
      <c r="F93" s="4">
        <f>_xlfn.BINOM.DIST(F$4,$B93,$B$2,FALSE)/(1-$D93)</f>
        <v>0.21265789504887139</v>
      </c>
      <c r="G93" s="4">
        <f>_xlfn.BINOM.DIST(G$4,$B93,$B$2,FALSE)/(1-$D93)</f>
        <v>0.23067597181137586</v>
      </c>
      <c r="H93" s="4">
        <f>_xlfn.BINOM.DIST(H$4,$B93,$B$2,FALSE)/(1-$D93)</f>
        <v>0.18766551285199298</v>
      </c>
      <c r="I93" s="4">
        <f>_xlfn.BINOM.DIST(I$4,$B93,$B$2,FALSE)/(1-$D93)</f>
        <v>0.12213962087308128</v>
      </c>
      <c r="J93" s="4">
        <f>_xlfn.BINOM.DIST(J$4,$B93,$B$2,FALSE)/(1-$D93)</f>
        <v>6.6244132733011316E-2</v>
      </c>
      <c r="K93" s="4">
        <f>_xlfn.BINOM.DIST(K$4,$B93,$B$2,FALSE)/(1-$D93)</f>
        <v>3.0795799235325178E-2</v>
      </c>
      <c r="L93" s="4">
        <f>_xlfn.BINOM.DIST(L$4,$B93,$B$2,FALSE)/(1-$D93)</f>
        <v>1.2526899502126231E-2</v>
      </c>
      <c r="M93" s="4">
        <f>_xlfn.BINOM.DIST(M$4,$B93,$B$2,FALSE)/(1-$D93)</f>
        <v>4.5294261589154871E-3</v>
      </c>
      <c r="N93" s="4">
        <f>_xlfn.BINOM.DIST(N$4,$B93,$B$2,FALSE)/(1-$D93)</f>
        <v>1.4739585939528895E-3</v>
      </c>
      <c r="O93" s="4">
        <f>_xlfn.BINOM.DIST(O$4,$B93,$B$2,FALSE)/(1-$D93)</f>
        <v>4.3604840038901597E-4</v>
      </c>
      <c r="P93" s="4">
        <f>_xlfn.BINOM.DIST(P$4,$B93,$B$2,FALSE)/(1-$D93)</f>
        <v>1.1824847549320503E-4</v>
      </c>
      <c r="Q93" s="4">
        <f>_xlfn.BINOM.DIST(Q$4,$B93,$B$2,FALSE)/(1-$D93)</f>
        <v>2.9600176203349249E-5</v>
      </c>
      <c r="R93" s="4">
        <f>_xlfn.BINOM.DIST(R$4,$B93,$B$2,FALSE)/(1-$D93)</f>
        <v>6.8803155794336435E-6</v>
      </c>
      <c r="S93" s="4">
        <f>_xlfn.BINOM.DIST(S$4,$B93,$B$2,FALSE)/(1-$D93)</f>
        <v>1.4926541638726239E-6</v>
      </c>
      <c r="T93" s="4">
        <f>_xlfn.BINOM.DIST(T$4,$B93,$B$2,FALSE)/(1-$D93)</f>
        <v>3.0358570014802218E-7</v>
      </c>
      <c r="U93" s="4">
        <f>_xlfn.BINOM.DIST(U$4,$B93,$B$2,FALSE)/(1-$D93)</f>
        <v>5.811315927300799E-8</v>
      </c>
      <c r="V93" s="4">
        <f>_xlfn.BINOM.DIST(V$4,$B93,$B$2,FALSE)/(1-$D93)</f>
        <v>1.0506161610554605E-8</v>
      </c>
      <c r="W93" s="4">
        <f>_xlfn.BINOM.DIST(W$4,$B93,$B$2,FALSE)/(1-$D93)</f>
        <v>1.7994201176982127E-9</v>
      </c>
      <c r="X93" s="4">
        <f>_xlfn.BINOM.DIST(X$4,$B93,$B$2,FALSE)/(1-$D93)</f>
        <v>2.927822008423213E-10</v>
      </c>
    </row>
    <row r="94" spans="1:24">
      <c r="A94" s="14">
        <f t="shared" si="10"/>
        <v>900</v>
      </c>
      <c r="B94" s="15">
        <f t="shared" si="8"/>
        <v>982889380</v>
      </c>
      <c r="C94" s="13">
        <f t="shared" si="9"/>
        <v>-0.79585412654245746</v>
      </c>
      <c r="D94" s="4">
        <f t="shared" si="11"/>
        <v>3.4605585428610725E-2</v>
      </c>
      <c r="E94" s="4">
        <f>_xlfn.BINOM.DIST(E$4,$B94,$B$2,FALSE)/(1-$D94)</f>
        <v>0.12057683020370161</v>
      </c>
      <c r="F94" s="4">
        <f>_xlfn.BINOM.DIST(F$4,$B94,$B$2,FALSE)/(1-$D94)</f>
        <v>0.20279456449014246</v>
      </c>
      <c r="G94" s="4">
        <f>_xlfn.BINOM.DIST(G$4,$B94,$B$2,FALSE)/(1-$D94)</f>
        <v>0.22738274163965352</v>
      </c>
      <c r="H94" s="4">
        <f>_xlfn.BINOM.DIST(H$4,$B94,$B$2,FALSE)/(1-$D94)</f>
        <v>0.19121411589464338</v>
      </c>
      <c r="I94" s="4">
        <f>_xlfn.BINOM.DIST(I$4,$B94,$B$2,FALSE)/(1-$D94)</f>
        <v>0.12863892067275354</v>
      </c>
      <c r="J94" s="4">
        <f>_xlfn.BINOM.DIST(J$4,$B94,$B$2,FALSE)/(1-$D94)</f>
        <v>7.2117984149126443E-2</v>
      </c>
      <c r="K94" s="4">
        <f>_xlfn.BINOM.DIST(K$4,$B94,$B$2,FALSE)/(1-$D94)</f>
        <v>3.465516571662311E-2</v>
      </c>
      <c r="L94" s="4">
        <f>_xlfn.BINOM.DIST(L$4,$B94,$B$2,FALSE)/(1-$D94)</f>
        <v>1.457137159780636E-2</v>
      </c>
      <c r="M94" s="4">
        <f>_xlfn.BINOM.DIST(M$4,$B94,$B$2,FALSE)/(1-$D94)</f>
        <v>5.4460342029116109E-3</v>
      </c>
      <c r="N94" s="4">
        <f>_xlfn.BINOM.DIST(N$4,$B94,$B$2,FALSE)/(1-$D94)</f>
        <v>1.8319043941076429E-3</v>
      </c>
      <c r="O94" s="4">
        <f>_xlfn.BINOM.DIST(O$4,$B94,$B$2,FALSE)/(1-$D94)</f>
        <v>5.6018639697696286E-4</v>
      </c>
      <c r="P94" s="4">
        <f>_xlfn.BINOM.DIST(P$4,$B94,$B$2,FALSE)/(1-$D94)</f>
        <v>1.5702678955888038E-4</v>
      </c>
      <c r="Q94" s="4">
        <f>_xlfn.BINOM.DIST(Q$4,$B94,$B$2,FALSE)/(1-$D94)</f>
        <v>4.0630562772807267E-5</v>
      </c>
      <c r="R94" s="4">
        <f>_xlfn.BINOM.DIST(R$4,$B94,$B$2,FALSE)/(1-$D94)</f>
        <v>9.7621896440677978E-6</v>
      </c>
      <c r="S94" s="4">
        <f>_xlfn.BINOM.DIST(S$4,$B94,$B$2,FALSE)/(1-$D94)</f>
        <v>2.1891646101604597E-6</v>
      </c>
      <c r="T94" s="4">
        <f>_xlfn.BINOM.DIST(T$4,$B94,$B$2,FALSE)/(1-$D94)</f>
        <v>4.602363039412385E-7</v>
      </c>
      <c r="U94" s="4">
        <f>_xlfn.BINOM.DIST(U$4,$B94,$B$2,FALSE)/(1-$D94)</f>
        <v>9.106560740836678E-8</v>
      </c>
      <c r="V94" s="4">
        <f>_xlfn.BINOM.DIST(V$4,$B94,$B$2,FALSE)/(1-$D94)</f>
        <v>1.7017835444822781E-8</v>
      </c>
      <c r="W94" s="4">
        <f>_xlfn.BINOM.DIST(W$4,$B94,$B$2,FALSE)/(1-$D94)</f>
        <v>3.0128197860733145E-9</v>
      </c>
      <c r="X94" s="4">
        <f>_xlfn.BINOM.DIST(X$4,$B94,$B$2,FALSE)/(1-$D94)</f>
        <v>5.0671713975452284E-10</v>
      </c>
    </row>
    <row r="95" spans="1:24">
      <c r="A95" s="14">
        <f t="shared" si="10"/>
        <v>910</v>
      </c>
      <c r="B95" s="15">
        <f t="shared" si="8"/>
        <v>1015629925.3</v>
      </c>
      <c r="C95" s="13">
        <f t="shared" si="9"/>
        <v>-0.81931834841235673</v>
      </c>
      <c r="D95" s="4">
        <f t="shared" si="11"/>
        <v>3.0937443122594228E-2</v>
      </c>
      <c r="E95" s="4">
        <f>_xlfn.BINOM.DIST(E$4,$B95,$B$2,FALSE)/(1-$D95)</f>
        <v>0.11096496852843564</v>
      </c>
      <c r="F95" s="4">
        <f>_xlfn.BINOM.DIST(F$4,$B95,$B$2,FALSE)/(1-$D95)</f>
        <v>0.19284535743448258</v>
      </c>
      <c r="G95" s="4">
        <f>_xlfn.BINOM.DIST(G$4,$B95,$B$2,FALSE)/(1-$D95)</f>
        <v>0.22342986464168851</v>
      </c>
      <c r="H95" s="4">
        <f>_xlfn.BINOM.DIST(H$4,$B95,$B$2,FALSE)/(1-$D95)</f>
        <v>0.19414871465706929</v>
      </c>
      <c r="I95" s="4">
        <f>_xlfn.BINOM.DIST(I$4,$B95,$B$2,FALSE)/(1-$D95)</f>
        <v>0.1349639572179033</v>
      </c>
      <c r="J95" s="4">
        <f>_xlfn.BINOM.DIST(J$4,$B95,$B$2,FALSE)/(1-$D95)</f>
        <v>7.8184351971954669E-2</v>
      </c>
      <c r="K95" s="4">
        <f>_xlfn.BINOM.DIST(K$4,$B95,$B$2,FALSE)/(1-$D95)</f>
        <v>3.8821748180112754E-2</v>
      </c>
      <c r="L95" s="4">
        <f>_xlfn.BINOM.DIST(L$4,$B95,$B$2,FALSE)/(1-$D95)</f>
        <v>1.6867021094766815E-2</v>
      </c>
      <c r="M95" s="4">
        <f>_xlfn.BINOM.DIST(M$4,$B95,$B$2,FALSE)/(1-$D95)</f>
        <v>6.5140211617988573E-3</v>
      </c>
      <c r="N95" s="4">
        <f>_xlfn.BINOM.DIST(N$4,$B95,$B$2,FALSE)/(1-$D95)</f>
        <v>2.2641356926371577E-3</v>
      </c>
      <c r="O95" s="4">
        <f>_xlfn.BINOM.DIST(O$4,$B95,$B$2,FALSE)/(1-$D95)</f>
        <v>7.1542325285662526E-4</v>
      </c>
      <c r="P95" s="4">
        <f>_xlfn.BINOM.DIST(P$4,$B95,$B$2,FALSE)/(1-$D95)</f>
        <v>2.0722163247447606E-4</v>
      </c>
      <c r="Q95" s="4">
        <f>_xlfn.BINOM.DIST(Q$4,$B95,$B$2,FALSE)/(1-$D95)</f>
        <v>5.5404497861367943E-5</v>
      </c>
      <c r="R95" s="4">
        <f>_xlfn.BINOM.DIST(R$4,$B95,$B$2,FALSE)/(1-$D95)</f>
        <v>1.3755306496411067E-5</v>
      </c>
      <c r="S95" s="4">
        <f>_xlfn.BINOM.DIST(S$4,$B95,$B$2,FALSE)/(1-$D95)</f>
        <v>3.187368649338218E-6</v>
      </c>
      <c r="T95" s="4">
        <f>_xlfn.BINOM.DIST(T$4,$B95,$B$2,FALSE)/(1-$D95)</f>
        <v>6.9241361275500532E-7</v>
      </c>
      <c r="U95" s="4">
        <f>_xlfn.BINOM.DIST(U$4,$B95,$B$2,FALSE)/(1-$D95)</f>
        <v>1.4156958505005191E-7</v>
      </c>
      <c r="V95" s="4">
        <f>_xlfn.BINOM.DIST(V$4,$B95,$B$2,FALSE)/(1-$D95)</f>
        <v>2.7336992689161933E-8</v>
      </c>
      <c r="W95" s="4">
        <f>_xlfn.BINOM.DIST(W$4,$B95,$B$2,FALSE)/(1-$D95)</f>
        <v>5.0009258806212584E-9</v>
      </c>
      <c r="X95" s="4">
        <f>_xlfn.BINOM.DIST(X$4,$B95,$B$2,FALSE)/(1-$D95)</f>
        <v>8.6910791274858873E-10</v>
      </c>
    </row>
    <row r="96" spans="1:24">
      <c r="A96" s="14">
        <f t="shared" si="10"/>
        <v>920</v>
      </c>
      <c r="B96" s="15">
        <f t="shared" si="8"/>
        <v>1049106843.2</v>
      </c>
      <c r="C96" s="13">
        <f t="shared" si="9"/>
        <v>-0.84293713908548029</v>
      </c>
      <c r="D96" s="4">
        <f t="shared" si="11"/>
        <v>2.758850549520598E-2</v>
      </c>
      <c r="E96" s="4">
        <f>_xlfn.BINOM.DIST(E$4,$B96,$B$2,FALSE)/(1-$D96)</f>
        <v>0.10186280050786382</v>
      </c>
      <c r="F96" s="4">
        <f>_xlfn.BINOM.DIST(F$4,$B96,$B$2,FALSE)/(1-$D96)</f>
        <v>0.18286186171365995</v>
      </c>
      <c r="G96" s="4">
        <f>_xlfn.BINOM.DIST(G$4,$B96,$B$2,FALSE)/(1-$D96)</f>
        <v>0.21884639777423559</v>
      </c>
      <c r="H96" s="4">
        <f>_xlfn.BINOM.DIST(H$4,$B96,$B$2,FALSE)/(1-$D96)</f>
        <v>0.19643412242011016</v>
      </c>
      <c r="I96" s="4">
        <f>_xlfn.BINOM.DIST(I$4,$B96,$B$2,FALSE)/(1-$D96)</f>
        <v>0.14105368809034613</v>
      </c>
      <c r="J96" s="4">
        <f>_xlfn.BINOM.DIST(J$4,$B96,$B$2,FALSE)/(1-$D96)</f>
        <v>8.4405493725662029E-2</v>
      </c>
      <c r="K96" s="4">
        <f>_xlfn.BINOM.DIST(K$4,$B96,$B$2,FALSE)/(1-$D96)</f>
        <v>4.3292253532684018E-2</v>
      </c>
      <c r="L96" s="4">
        <f>_xlfn.BINOM.DIST(L$4,$B96,$B$2,FALSE)/(1-$D96)</f>
        <v>1.9429325509461946E-2</v>
      </c>
      <c r="M96" s="4">
        <f>_xlfn.BINOM.DIST(M$4,$B96,$B$2,FALSE)/(1-$D96)</f>
        <v>7.7509106870134988E-3</v>
      </c>
      <c r="N96" s="4">
        <f>_xlfn.BINOM.DIST(N$4,$B96,$B$2,FALSE)/(1-$D96)</f>
        <v>2.7828528968946884E-3</v>
      </c>
      <c r="O96" s="4">
        <f>_xlfn.BINOM.DIST(O$4,$B96,$B$2,FALSE)/(1-$D96)</f>
        <v>9.0831206235472489E-4</v>
      </c>
      <c r="P96" s="4">
        <f>_xlfn.BINOM.DIST(P$4,$B96,$B$2,FALSE)/(1-$D96)</f>
        <v>2.7176364077928901E-4</v>
      </c>
      <c r="Q96" s="4">
        <f>_xlfn.BINOM.DIST(Q$4,$B96,$B$2,FALSE)/(1-$D96)</f>
        <v>7.5056017324894714E-5</v>
      </c>
      <c r="R96" s="4">
        <f>_xlfn.BINOM.DIST(R$4,$B96,$B$2,FALSE)/(1-$D96)</f>
        <v>1.9248415986187292E-5</v>
      </c>
      <c r="S96" s="4">
        <f>_xlfn.BINOM.DIST(S$4,$B96,$B$2,FALSE)/(1-$D96)</f>
        <v>4.60724441256108E-6</v>
      </c>
      <c r="T96" s="4">
        <f>_xlfn.BINOM.DIST(T$4,$B96,$B$2,FALSE)/(1-$D96)</f>
        <v>1.0338529806852531E-6</v>
      </c>
      <c r="U96" s="4">
        <f>_xlfn.BINOM.DIST(U$4,$B96,$B$2,FALSE)/(1-$D96)</f>
        <v>2.18347074393152E-7</v>
      </c>
      <c r="V96" s="4">
        <f>_xlfn.BINOM.DIST(V$4,$B96,$B$2,FALSE)/(1-$D96)</f>
        <v>4.3552429471864591E-8</v>
      </c>
      <c r="W96" s="4">
        <f>_xlfn.BINOM.DIST(W$4,$B96,$B$2,FALSE)/(1-$D96)</f>
        <v>8.229932983766789E-9</v>
      </c>
      <c r="X96" s="4">
        <f>_xlfn.BINOM.DIST(X$4,$B96,$B$2,FALSE)/(1-$D96)</f>
        <v>1.4774194640889735E-9</v>
      </c>
    </row>
    <row r="97" spans="1:24">
      <c r="A97" s="14">
        <f t="shared" si="10"/>
        <v>930</v>
      </c>
      <c r="B97" s="15">
        <f t="shared" si="8"/>
        <v>1083328428.7</v>
      </c>
      <c r="C97" s="13">
        <f t="shared" si="9"/>
        <v>-0.86664766108851765</v>
      </c>
      <c r="D97" s="4">
        <f t="shared" si="11"/>
        <v>2.4539468062603223E-2</v>
      </c>
      <c r="E97" s="4">
        <f>_xlfn.BINOM.DIST(E$4,$B97,$B$2,FALSE)/(1-$D97)</f>
        <v>9.3268154459399524E-2</v>
      </c>
      <c r="F97" s="4">
        <f>_xlfn.BINOM.DIST(F$4,$B97,$B$2,FALSE)/(1-$D97)</f>
        <v>0.17289455978720292</v>
      </c>
      <c r="G97" s="4">
        <f>_xlfn.BINOM.DIST(G$4,$B97,$B$2,FALSE)/(1-$D97)</f>
        <v>0.21366727617931627</v>
      </c>
      <c r="H97" s="4">
        <f>_xlfn.BINOM.DIST(H$4,$B97,$B$2,FALSE)/(1-$D97)</f>
        <v>0.19804138830598389</v>
      </c>
      <c r="I97" s="4">
        <f>_xlfn.BINOM.DIST(I$4,$B97,$B$2,FALSE)/(1-$D97)</f>
        <v>0.14684660055494125</v>
      </c>
      <c r="J97" s="4">
        <f>_xlfn.BINOM.DIST(J$4,$B97,$B$2,FALSE)/(1-$D97)</f>
        <v>9.0738289014111864E-2</v>
      </c>
      <c r="K97" s="4">
        <f>_xlfn.BINOM.DIST(K$4,$B97,$B$2,FALSE)/(1-$D97)</f>
        <v>4.8058530200867082E-2</v>
      </c>
      <c r="L97" s="4">
        <f>_xlfn.BINOM.DIST(L$4,$B97,$B$2,FALSE)/(1-$D97)</f>
        <v>2.2271959880733772E-2</v>
      </c>
      <c r="M97" s="4">
        <f>_xlfn.BINOM.DIST(M$4,$B97,$B$2,FALSE)/(1-$D97)</f>
        <v>9.1747420747689303E-3</v>
      </c>
      <c r="N97" s="4">
        <f>_xlfn.BINOM.DIST(N$4,$B97,$B$2,FALSE)/(1-$D97)</f>
        <v>3.4015103861732912E-3</v>
      </c>
      <c r="O97" s="4">
        <f>_xlfn.BINOM.DIST(O$4,$B97,$B$2,FALSE)/(1-$D97)</f>
        <v>1.1464551068845802E-3</v>
      </c>
      <c r="P97" s="4">
        <f>_xlfn.BINOM.DIST(P$4,$B97,$B$2,FALSE)/(1-$D97)</f>
        <v>3.542042303360051E-4</v>
      </c>
      <c r="Q97" s="4">
        <f>_xlfn.BINOM.DIST(Q$4,$B97,$B$2,FALSE)/(1-$D97)</f>
        <v>1.0101557206306126E-4</v>
      </c>
      <c r="R97" s="4">
        <f>_xlfn.BINOM.DIST(R$4,$B97,$B$2,FALSE)/(1-$D97)</f>
        <v>2.6750889520446968E-5</v>
      </c>
      <c r="S97" s="4">
        <f>_xlfn.BINOM.DIST(S$4,$B97,$B$2,FALSE)/(1-$D97)</f>
        <v>6.611879104731854E-6</v>
      </c>
      <c r="T97" s="4">
        <f>_xlfn.BINOM.DIST(T$4,$B97,$B$2,FALSE)/(1-$D97)</f>
        <v>1.5320849852658688E-6</v>
      </c>
      <c r="U97" s="4">
        <f>_xlfn.BINOM.DIST(U$4,$B97,$B$2,FALSE)/(1-$D97)</f>
        <v>3.3412722948812602E-7</v>
      </c>
      <c r="V97" s="4">
        <f>_xlfn.BINOM.DIST(V$4,$B97,$B$2,FALSE)/(1-$D97)</f>
        <v>6.8820416830377464E-8</v>
      </c>
      <c r="W97" s="4">
        <f>_xlfn.BINOM.DIST(W$4,$B97,$B$2,FALSE)/(1-$D97)</f>
        <v>1.342893685023001E-8</v>
      </c>
      <c r="X97" s="4">
        <f>_xlfn.BINOM.DIST(X$4,$B97,$B$2,FALSE)/(1-$D97)</f>
        <v>2.4893706753506818E-9</v>
      </c>
    </row>
    <row r="98" spans="1:24">
      <c r="A98" s="14">
        <f t="shared" si="10"/>
        <v>940</v>
      </c>
      <c r="B98" s="15">
        <f t="shared" si="8"/>
        <v>1118302976.8</v>
      </c>
      <c r="C98" s="13">
        <f t="shared" si="9"/>
        <v>-0.89038873758901893</v>
      </c>
      <c r="D98" s="4">
        <f t="shared" ref="D98:D113" si="12">_xlfn.BINOM.DIST(D$4,$B98,$B$2,FALSE)</f>
        <v>2.177123152289448E-2</v>
      </c>
      <c r="E98" s="4">
        <f>_xlfn.BINOM.DIST(E$4,$B98,$B$2,FALSE)/(1-$D98)</f>
        <v>8.5176511171208252E-2</v>
      </c>
      <c r="F98" s="4">
        <f>_xlfn.BINOM.DIST(F$4,$B98,$B$2,FALSE)/(1-$D98)</f>
        <v>0.16299231690867153</v>
      </c>
      <c r="G98" s="4">
        <f>_xlfn.BINOM.DIST(G$4,$B98,$B$2,FALSE)/(1-$D98)</f>
        <v>0.20793287556394455</v>
      </c>
      <c r="H98" s="4">
        <f>_xlfn.BINOM.DIST(H$4,$B98,$B$2,FALSE)/(1-$D98)</f>
        <v>0.19894839917142315</v>
      </c>
      <c r="I98" s="4">
        <f>_xlfn.BINOM.DIST(I$4,$B98,$B$2,FALSE)/(1-$D98)</f>
        <v>0.15228170298758428</v>
      </c>
      <c r="J98" s="4">
        <f>_xlfn.BINOM.DIST(J$4,$B98,$B$2,FALSE)/(1-$D98)</f>
        <v>9.7134554909055107E-2</v>
      </c>
      <c r="K98" s="4">
        <f>_xlfn.BINOM.DIST(K$4,$B98,$B$2,FALSE)/(1-$D98)</f>
        <v>5.3107149806692733E-2</v>
      </c>
      <c r="L98" s="4">
        <f>_xlfn.BINOM.DIST(L$4,$B98,$B$2,FALSE)/(1-$D98)</f>
        <v>2.5406233555303855E-2</v>
      </c>
      <c r="M98" s="4">
        <f>_xlfn.BINOM.DIST(M$4,$B98,$B$2,FALSE)/(1-$D98)</f>
        <v>1.0803763171691847E-2</v>
      </c>
      <c r="N98" s="4">
        <f>_xlfn.BINOM.DIST(N$4,$B98,$B$2,FALSE)/(1-$D98)</f>
        <v>4.1347793044726197E-3</v>
      </c>
      <c r="O98" s="4">
        <f>_xlfn.BINOM.DIST(O$4,$B98,$B$2,FALSE)/(1-$D98)</f>
        <v>1.4385896343131759E-3</v>
      </c>
      <c r="P98" s="4">
        <f>_xlfn.BINOM.DIST(P$4,$B98,$B$2,FALSE)/(1-$D98)</f>
        <v>4.5881008793110796E-4</v>
      </c>
      <c r="Q98" s="4">
        <f>_xlfn.BINOM.DIST(Q$4,$B98,$B$2,FALSE)/(1-$D98)</f>
        <v>1.3507248290202522E-4</v>
      </c>
      <c r="R98" s="4">
        <f>_xlfn.BINOM.DIST(R$4,$B98,$B$2,FALSE)/(1-$D98)</f>
        <v>3.6924627626362009E-5</v>
      </c>
      <c r="S98" s="4">
        <f>_xlfn.BINOM.DIST(S$4,$B98,$B$2,FALSE)/(1-$D98)</f>
        <v>9.4211114544643593E-6</v>
      </c>
      <c r="T98" s="4">
        <f>_xlfn.BINOM.DIST(T$4,$B98,$B$2,FALSE)/(1-$D98)</f>
        <v>2.2535097168802792E-6</v>
      </c>
      <c r="U98" s="4">
        <f>_xlfn.BINOM.DIST(U$4,$B98,$B$2,FALSE)/(1-$D98)</f>
        <v>5.0732678176622775E-7</v>
      </c>
      <c r="V98" s="4">
        <f>_xlfn.BINOM.DIST(V$4,$B98,$B$2,FALSE)/(1-$D98)</f>
        <v>1.0786798335961513E-7</v>
      </c>
      <c r="W98" s="4">
        <f>_xlfn.BINOM.DIST(W$4,$B98,$B$2,FALSE)/(1-$D98)</f>
        <v>2.1727823933254278E-8</v>
      </c>
      <c r="X98" s="4">
        <f>_xlfn.BINOM.DIST(X$4,$B98,$B$2,FALSE)/(1-$D98)</f>
        <v>4.1577992084501285E-9</v>
      </c>
    </row>
    <row r="99" spans="1:24">
      <c r="A99" s="14">
        <f t="shared" si="10"/>
        <v>950</v>
      </c>
      <c r="B99" s="15">
        <f t="shared" si="8"/>
        <v>1154038782.5</v>
      </c>
      <c r="C99" s="13">
        <f t="shared" si="9"/>
        <v>-0.9141012323046529</v>
      </c>
      <c r="D99" s="4">
        <f t="shared" si="12"/>
        <v>1.9265017229906201E-2</v>
      </c>
      <c r="E99" s="4">
        <f>_xlfn.BINOM.DIST(E$4,$B99,$B$2,FALSE)/(1-$D99)</f>
        <v>7.7581101222888124E-2</v>
      </c>
      <c r="F99" s="4">
        <f>_xlfn.BINOM.DIST(F$4,$B99,$B$2,FALSE)/(1-$D99)</f>
        <v>0.15320189907943405</v>
      </c>
      <c r="G99" s="4">
        <f>_xlfn.BINOM.DIST(G$4,$B99,$B$2,FALSE)/(1-$D99)</f>
        <v>0.20168848247183416</v>
      </c>
      <c r="H99" s="4">
        <f>_xlfn.BINOM.DIST(H$4,$B99,$B$2,FALSE)/(1-$D99)</f>
        <v>0.19914037050603769</v>
      </c>
      <c r="I99" s="4">
        <f>_xlfn.BINOM.DIST(I$4,$B99,$B$2,FALSE)/(1-$D99)</f>
        <v>0.157299560767756</v>
      </c>
      <c r="J99" s="4">
        <f>_xlfn.BINOM.DIST(J$4,$B99,$B$2,FALSE)/(1-$D99)</f>
        <v>0.10354150246470765</v>
      </c>
      <c r="K99" s="4">
        <f>_xlfn.BINOM.DIST(K$4,$B99,$B$2,FALSE)/(1-$D99)</f>
        <v>5.8419068165401988E-2</v>
      </c>
      <c r="L99" s="4">
        <f>_xlfn.BINOM.DIST(L$4,$B99,$B$2,FALSE)/(1-$D99)</f>
        <v>2.8840503672234188E-2</v>
      </c>
      <c r="M99" s="4">
        <f>_xlfn.BINOM.DIST(M$4,$B99,$B$2,FALSE)/(1-$D99)</f>
        <v>1.2656060236168085E-2</v>
      </c>
      <c r="N99" s="4">
        <f>_xlfn.BINOM.DIST(N$4,$B99,$B$2,FALSE)/(1-$D99)</f>
        <v>4.9984659125503952E-3</v>
      </c>
      <c r="O99" s="4">
        <f>_xlfn.BINOM.DIST(O$4,$B99,$B$2,FALSE)/(1-$D99)</f>
        <v>1.7946602792404914E-3</v>
      </c>
      <c r="P99" s="4">
        <f>_xlfn.BINOM.DIST(P$4,$B99,$B$2,FALSE)/(1-$D99)</f>
        <v>5.906622366051473E-4</v>
      </c>
      <c r="Q99" s="4">
        <f>_xlfn.BINOM.DIST(Q$4,$B99,$B$2,FALSE)/(1-$D99)</f>
        <v>1.7944611226883002E-4</v>
      </c>
      <c r="R99" s="4">
        <f>_xlfn.BINOM.DIST(R$4,$B99,$B$2,FALSE)/(1-$D99)</f>
        <v>5.0622573323366718E-5</v>
      </c>
      <c r="S99" s="4">
        <f>_xlfn.BINOM.DIST(S$4,$B99,$B$2,FALSE)/(1-$D99)</f>
        <v>1.3328803294989212E-5</v>
      </c>
      <c r="T99" s="4">
        <f>_xlfn.BINOM.DIST(T$4,$B99,$B$2,FALSE)/(1-$D99)</f>
        <v>3.2901021000750239E-6</v>
      </c>
      <c r="U99" s="4">
        <f>_xlfn.BINOM.DIST(U$4,$B99,$B$2,FALSE)/(1-$D99)</f>
        <v>7.643612341301478E-7</v>
      </c>
      <c r="V99" s="4">
        <f>_xlfn.BINOM.DIST(V$4,$B99,$B$2,FALSE)/(1-$D99)</f>
        <v>1.6771208047959973E-7</v>
      </c>
      <c r="W99" s="4">
        <f>_xlfn.BINOM.DIST(W$4,$B99,$B$2,FALSE)/(1-$D99)</f>
        <v>3.4861730694909924E-8</v>
      </c>
      <c r="X99" s="4">
        <f>_xlfn.BINOM.DIST(X$4,$B99,$B$2,FALSE)/(1-$D99)</f>
        <v>6.8842581249368057E-9</v>
      </c>
    </row>
    <row r="100" spans="1:24">
      <c r="A100" s="14">
        <f t="shared" si="10"/>
        <v>960</v>
      </c>
      <c r="B100" s="15">
        <f t="shared" si="8"/>
        <v>1190544140.8</v>
      </c>
      <c r="C100" s="13">
        <f t="shared" si="9"/>
        <v>-0.93772840778810496</v>
      </c>
      <c r="D100" s="4">
        <f t="shared" si="12"/>
        <v>1.700247064201935E-2</v>
      </c>
      <c r="E100" s="4">
        <f>_xlfn.BINOM.DIST(E$4,$B100,$B$2,FALSE)/(1-$D100)</f>
        <v>7.0473024454595676E-2</v>
      </c>
      <c r="F100" s="4">
        <f>_xlfn.BINOM.DIST(F$4,$B100,$B$2,FALSE)/(1-$D100)</f>
        <v>0.14356752621912619</v>
      </c>
      <c r="G100" s="4">
        <f>_xlfn.BINOM.DIST(G$4,$B100,$B$2,FALSE)/(1-$D100)</f>
        <v>0.19498368088957113</v>
      </c>
      <c r="H100" s="4">
        <f>_xlfn.BINOM.DIST(H$4,$B100,$B$2,FALSE)/(1-$D100)</f>
        <v>0.19861021212041691</v>
      </c>
      <c r="I100" s="4">
        <f>_xlfn.BINOM.DIST(I$4,$B100,$B$2,FALSE)/(1-$D100)</f>
        <v>0.16184335487121923</v>
      </c>
      <c r="J100" s="4">
        <f>_xlfn.BINOM.DIST(J$4,$B100,$B$2,FALSE)/(1-$D100)</f>
        <v>0.10990233589671168</v>
      </c>
      <c r="K100" s="4">
        <f>_xlfn.BINOM.DIST(K$4,$B100,$B$2,FALSE)/(1-$D100)</f>
        <v>6.3969386244862592E-2</v>
      </c>
      <c r="L100" s="4">
        <f>_xlfn.BINOM.DIST(L$4,$B100,$B$2,FALSE)/(1-$D100)</f>
        <v>3.2579581200475501E-2</v>
      </c>
      <c r="M100" s="4">
        <f>_xlfn.BINOM.DIST(M$4,$B100,$B$2,FALSE)/(1-$D100)</f>
        <v>1.4749126072328552E-2</v>
      </c>
      <c r="N100" s="4">
        <f>_xlfn.BINOM.DIST(N$4,$B100,$B$2,FALSE)/(1-$D100)</f>
        <v>6.0093788971231918E-3</v>
      </c>
      <c r="O100" s="4">
        <f>_xlfn.BINOM.DIST(O$4,$B100,$B$2,FALSE)/(1-$D100)</f>
        <v>2.2258720785934987E-3</v>
      </c>
      <c r="P100" s="4">
        <f>_xlfn.BINOM.DIST(P$4,$B100,$B$2,FALSE)/(1-$D100)</f>
        <v>7.5575713258814751E-4</v>
      </c>
      <c r="Q100" s="4">
        <f>_xlfn.BINOM.DIST(Q$4,$B100,$B$2,FALSE)/(1-$D100)</f>
        <v>2.3686571353497896E-4</v>
      </c>
      <c r="R100" s="4">
        <f>_xlfn.BINOM.DIST(R$4,$B100,$B$2,FALSE)/(1-$D100)</f>
        <v>6.893463230133133E-5</v>
      </c>
      <c r="S100" s="4">
        <f>_xlfn.BINOM.DIST(S$4,$B100,$B$2,FALSE)/(1-$D100)</f>
        <v>1.8724468639083183E-5</v>
      </c>
      <c r="T100" s="4">
        <f>_xlfn.BINOM.DIST(T$4,$B100,$B$2,FALSE)/(1-$D100)</f>
        <v>4.7681819239945693E-6</v>
      </c>
      <c r="U100" s="4">
        <f>_xlfn.BINOM.DIST(U$4,$B100,$B$2,FALSE)/(1-$D100)</f>
        <v>1.1427920033126634E-6</v>
      </c>
      <c r="V100" s="4">
        <f>_xlfn.BINOM.DIST(V$4,$B100,$B$2,FALSE)/(1-$D100)</f>
        <v>2.5867710054608442E-7</v>
      </c>
      <c r="W100" s="4">
        <f>_xlfn.BINOM.DIST(W$4,$B100,$B$2,FALSE)/(1-$D100)</f>
        <v>5.5471215176314639E-8</v>
      </c>
      <c r="X100" s="4">
        <f>_xlfn.BINOM.DIST(X$4,$B100,$B$2,FALSE)/(1-$D100)</f>
        <v>1.1300586402328373E-8</v>
      </c>
    </row>
    <row r="101" spans="1:24">
      <c r="A101" s="14">
        <f t="shared" si="10"/>
        <v>970</v>
      </c>
      <c r="B101" s="15">
        <f t="shared" si="8"/>
        <v>1227827346.7</v>
      </c>
      <c r="C101" s="13">
        <f t="shared" si="9"/>
        <v>-0.961216256331346</v>
      </c>
      <c r="D101" s="4">
        <f t="shared" si="12"/>
        <v>1.4965752601302458E-2</v>
      </c>
      <c r="E101" s="4">
        <f>_xlfn.BINOM.DIST(E$4,$B101,$B$2,FALSE)/(1-$D101)</f>
        <v>6.3841390023167202E-2</v>
      </c>
      <c r="F101" s="4">
        <f>_xlfn.BINOM.DIST(F$4,$B101,$B$2,FALSE)/(1-$D101)</f>
        <v>0.13413046842638987</v>
      </c>
      <c r="G101" s="4">
        <f>_xlfn.BINOM.DIST(G$4,$B101,$B$2,FALSE)/(1-$D101)</f>
        <v>0.18787166694523638</v>
      </c>
      <c r="H101" s="4">
        <f>_xlfn.BINOM.DIST(H$4,$B101,$B$2,FALSE)/(1-$D101)</f>
        <v>0.19735875613939297</v>
      </c>
      <c r="I101" s="4">
        <f>_xlfn.BINOM.DIST(I$4,$B101,$B$2,FALSE)/(1-$D101)</f>
        <v>0.16585993716452932</v>
      </c>
      <c r="J101" s="4">
        <f>_xlfn.BINOM.DIST(J$4,$B101,$B$2,FALSE)/(1-$D101)</f>
        <v>0.11615698939983006</v>
      </c>
      <c r="K101" s="4">
        <f>_xlfn.BINOM.DIST(K$4,$B101,$B$2,FALSE)/(1-$D101)</f>
        <v>6.9727229265699936E-2</v>
      </c>
      <c r="L101" s="4">
        <f>_xlfn.BINOM.DIST(L$4,$B101,$B$2,FALSE)/(1-$D101)</f>
        <v>3.6624147259269456E-2</v>
      </c>
      <c r="M101" s="4">
        <f>_xlfn.BINOM.DIST(M$4,$B101,$B$2,FALSE)/(1-$D101)</f>
        <v>1.7099370096261456E-2</v>
      </c>
      <c r="N101" s="4">
        <f>_xlfn.BINOM.DIST(N$4,$B101,$B$2,FALSE)/(1-$D101)</f>
        <v>7.1851396250353586E-3</v>
      </c>
      <c r="O101" s="4">
        <f>_xlfn.BINOM.DIST(O$4,$B101,$B$2,FALSE)/(1-$D101)</f>
        <v>2.744717341185142E-3</v>
      </c>
      <c r="P101" s="4">
        <f>_xlfn.BINOM.DIST(P$4,$B101,$B$2,FALSE)/(1-$D101)</f>
        <v>9.6110642207512169E-4</v>
      </c>
      <c r="Q101" s="4">
        <f>_xlfn.BINOM.DIST(Q$4,$B101,$B$2,FALSE)/(1-$D101)</f>
        <v>3.1065848900952434E-4</v>
      </c>
      <c r="R101" s="4">
        <f>_xlfn.BINOM.DIST(R$4,$B101,$B$2,FALSE)/(1-$D101)</f>
        <v>9.3241722581355831E-5</v>
      </c>
      <c r="S101" s="4">
        <f>_xlfn.BINOM.DIST(S$4,$B101,$B$2,FALSE)/(1-$D101)</f>
        <v>2.6120057410540437E-5</v>
      </c>
      <c r="T101" s="4">
        <f>_xlfn.BINOM.DIST(T$4,$B101,$B$2,FALSE)/(1-$D101)</f>
        <v>6.8597650649932209E-6</v>
      </c>
      <c r="U101" s="4">
        <f>_xlfn.BINOM.DIST(U$4,$B101,$B$2,FALSE)/(1-$D101)</f>
        <v>1.6955688057322809E-6</v>
      </c>
      <c r="V101" s="4">
        <f>_xlfn.BINOM.DIST(V$4,$B101,$B$2,FALSE)/(1-$D101)</f>
        <v>3.9582025098255109E-7</v>
      </c>
      <c r="W101" s="4">
        <f>_xlfn.BINOM.DIST(W$4,$B101,$B$2,FALSE)/(1-$D101)</f>
        <v>8.7538581611298373E-8</v>
      </c>
      <c r="X101" s="4">
        <f>_xlfn.BINOM.DIST(X$4,$B101,$B$2,FALSE)/(1-$D101)</f>
        <v>1.8391815686519569E-8</v>
      </c>
    </row>
    <row r="102" spans="1:24">
      <c r="A102" s="14">
        <f t="shared" si="10"/>
        <v>980</v>
      </c>
      <c r="B102" s="15">
        <f t="shared" si="8"/>
        <v>1265896695.2</v>
      </c>
      <c r="C102" s="13">
        <f t="shared" si="9"/>
        <v>-0.98451379043952225</v>
      </c>
      <c r="D102" s="4">
        <f t="shared" si="12"/>
        <v>1.3137618823358501E-2</v>
      </c>
      <c r="E102" s="4">
        <f>_xlfn.BINOM.DIST(E$4,$B102,$B$2,FALSE)/(1-$D102)</f>
        <v>5.7673476379750073E-2</v>
      </c>
      <c r="F102" s="4">
        <f>_xlfn.BINOM.DIST(F$4,$B102,$B$2,FALSE)/(1-$D102)</f>
        <v>0.1249286944238258</v>
      </c>
      <c r="G102" s="4">
        <f>_xlfn.BINOM.DIST(G$4,$B102,$B$2,FALSE)/(1-$D102)</f>
        <v>0.18040850731622821</v>
      </c>
      <c r="H102" s="4">
        <f>_xlfn.BINOM.DIST(H$4,$B102,$B$2,FALSE)/(1-$D102)</f>
        <v>0.19539483885067835</v>
      </c>
      <c r="I102" s="4">
        <f>_xlfn.BINOM.DIST(I$4,$B102,$B$2,FALSE)/(1-$D102)</f>
        <v>0.1693008543212465</v>
      </c>
      <c r="J102" s="4">
        <f>_xlfn.BINOM.DIST(J$4,$B102,$B$2,FALSE)/(1-$D102)</f>
        <v>0.1222429902271107</v>
      </c>
      <c r="K102" s="4">
        <f>_xlfn.BINOM.DIST(K$4,$B102,$B$2,FALSE)/(1-$D102)</f>
        <v>7.5655758540977044E-2</v>
      </c>
      <c r="L102" s="4">
        <f>_xlfn.BINOM.DIST(L$4,$B102,$B$2,FALSE)/(1-$D102)</f>
        <v>4.0970198471897513E-2</v>
      </c>
      <c r="M102" s="4">
        <f>_xlfn.BINOM.DIST(M$4,$B102,$B$2,FALSE)/(1-$D102)</f>
        <v>1.9721576242140326E-2</v>
      </c>
      <c r="N102" s="4">
        <f>_xlfn.BINOM.DIST(N$4,$B102,$B$2,FALSE)/(1-$D102)</f>
        <v>8.543930107897401E-3</v>
      </c>
      <c r="O102" s="4">
        <f>_xlfn.BINOM.DIST(O$4,$B102,$B$2,FALSE)/(1-$D102)</f>
        <v>3.3649689850849848E-3</v>
      </c>
      <c r="P102" s="4">
        <f>_xlfn.BINOM.DIST(P$4,$B102,$B$2,FALSE)/(1-$D102)</f>
        <v>1.2148310487202223E-3</v>
      </c>
      <c r="Q102" s="4">
        <f>_xlfn.BINOM.DIST(Q$4,$B102,$B$2,FALSE)/(1-$D102)</f>
        <v>4.0484482661307022E-4</v>
      </c>
      <c r="R102" s="4">
        <f>_xlfn.BINOM.DIST(R$4,$B102,$B$2,FALSE)/(1-$D102)</f>
        <v>1.2527852199349147E-4</v>
      </c>
      <c r="S102" s="4">
        <f>_xlfn.BINOM.DIST(S$4,$B102,$B$2,FALSE)/(1-$D102)</f>
        <v>3.6182737747511119E-5</v>
      </c>
      <c r="T102" s="4">
        <f>_xlfn.BINOM.DIST(T$4,$B102,$B$2,FALSE)/(1-$D102)</f>
        <v>9.7970991633169904E-6</v>
      </c>
      <c r="U102" s="4">
        <f>_xlfn.BINOM.DIST(U$4,$B102,$B$2,FALSE)/(1-$D102)</f>
        <v>2.4966901291232215E-6</v>
      </c>
      <c r="V102" s="4">
        <f>_xlfn.BINOM.DIST(V$4,$B102,$B$2,FALSE)/(1-$D102)</f>
        <v>6.0090829701753058E-7</v>
      </c>
      <c r="W102" s="4">
        <f>_xlfn.BINOM.DIST(W$4,$B102,$B$2,FALSE)/(1-$D102)</f>
        <v>1.3701580312038865E-7</v>
      </c>
      <c r="X102" s="4">
        <f>_xlfn.BINOM.DIST(X$4,$B102,$B$2,FALSE)/(1-$D102)</f>
        <v>2.9679509941730659E-8</v>
      </c>
    </row>
    <row r="103" spans="1:24">
      <c r="A103" s="14">
        <f t="shared" si="10"/>
        <v>990</v>
      </c>
      <c r="B103" s="15">
        <f t="shared" si="8"/>
        <v>1304760481.3</v>
      </c>
      <c r="C103" s="13">
        <f t="shared" si="9"/>
        <v>-1.0075732980016914</v>
      </c>
      <c r="D103" s="4">
        <f t="shared" si="12"/>
        <v>1.1501486992378896E-2</v>
      </c>
      <c r="E103" s="4">
        <f>_xlfn.BINOM.DIST(E$4,$B103,$B$2,FALSE)/(1-$D103)</f>
        <v>5.1954906510363344E-2</v>
      </c>
      <c r="F103" s="4">
        <f>_xlfn.BINOM.DIST(F$4,$B103,$B$2,FALSE)/(1-$D103)</f>
        <v>0.11599657526005225</v>
      </c>
      <c r="G103" s="4">
        <f>_xlfn.BINOM.DIST(G$4,$B103,$B$2,FALSE)/(1-$D103)</f>
        <v>0.17265235522481026</v>
      </c>
      <c r="H103" s="4">
        <f>_xlfn.BINOM.DIST(H$4,$B103,$B$2,FALSE)/(1-$D103)</f>
        <v>0.19273523167601825</v>
      </c>
      <c r="I103" s="4">
        <f>_xlfn.BINOM.DIST(I$4,$B103,$B$2,FALSE)/(1-$D103)</f>
        <v>0.1721233142860718</v>
      </c>
      <c r="J103" s="4">
        <f>_xlfn.BINOM.DIST(J$4,$B103,$B$2,FALSE)/(1-$D103)</f>
        <v>0.12809643502680285</v>
      </c>
      <c r="K103" s="4">
        <f>_xlfn.BINOM.DIST(K$4,$B103,$B$2,FALSE)/(1-$D103)</f>
        <v>8.1712330432031521E-2</v>
      </c>
      <c r="L103" s="4">
        <f>_xlfn.BINOM.DIST(L$4,$B103,$B$2,FALSE)/(1-$D103)</f>
        <v>4.5608543445055411E-2</v>
      </c>
      <c r="M103" s="4">
        <f>_xlfn.BINOM.DIST(M$4,$B103,$B$2,FALSE)/(1-$D103)</f>
        <v>2.2628318667447342E-2</v>
      </c>
      <c r="N103" s="4">
        <f>_xlfn.BINOM.DIST(N$4,$B103,$B$2,FALSE)/(1-$D103)</f>
        <v>1.0104175445680782E-2</v>
      </c>
      <c r="O103" s="4">
        <f>_xlfn.BINOM.DIST(O$4,$B103,$B$2,FALSE)/(1-$D103)</f>
        <v>4.1016328762548673E-3</v>
      </c>
      <c r="P103" s="4">
        <f>_xlfn.BINOM.DIST(P$4,$B103,$B$2,FALSE)/(1-$D103)</f>
        <v>1.5262445677395335E-3</v>
      </c>
      <c r="Q103" s="4">
        <f>_xlfn.BINOM.DIST(Q$4,$B103,$B$2,FALSE)/(1-$D103)</f>
        <v>5.2423905286515086E-4</v>
      </c>
      <c r="R103" s="4">
        <f>_xlfn.BINOM.DIST(R$4,$B103,$B$2,FALSE)/(1-$D103)</f>
        <v>1.672052562364874E-4</v>
      </c>
      <c r="S103" s="4">
        <f>_xlfn.BINOM.DIST(S$4,$B103,$B$2,FALSE)/(1-$D103)</f>
        <v>4.9774540265473128E-5</v>
      </c>
      <c r="T103" s="4">
        <f>_xlfn.BINOM.DIST(T$4,$B103,$B$2,FALSE)/(1-$D103)</f>
        <v>1.3891075289577342E-5</v>
      </c>
      <c r="U103" s="4">
        <f>_xlfn.BINOM.DIST(U$4,$B103,$B$2,FALSE)/(1-$D103)</f>
        <v>3.6486779650073534E-6</v>
      </c>
      <c r="V103" s="4">
        <f>_xlfn.BINOM.DIST(V$4,$B103,$B$2,FALSE)/(1-$D103)</f>
        <v>9.0513137343484873E-7</v>
      </c>
      <c r="W103" s="4">
        <f>_xlfn.BINOM.DIST(W$4,$B103,$B$2,FALSE)/(1-$D103)</f>
        <v>2.1271915886269112E-7</v>
      </c>
      <c r="X103" s="4">
        <f>_xlfn.BINOM.DIST(X$4,$B103,$B$2,FALSE)/(1-$D103)</f>
        <v>4.7492518488020229E-8</v>
      </c>
    </row>
    <row r="104" spans="1:24">
      <c r="A104" s="14">
        <f t="shared" si="10"/>
        <v>1000</v>
      </c>
      <c r="B104" s="15">
        <f t="shared" si="8"/>
        <v>1344427000</v>
      </c>
      <c r="C104" s="13">
        <f t="shared" si="9"/>
        <v>-1.0303505584095207</v>
      </c>
      <c r="D104" s="4">
        <f t="shared" si="12"/>
        <v>1.0041491803573499E-2</v>
      </c>
      <c r="E104" s="4">
        <f>_xlfn.BINOM.DIST(E$4,$B104,$B$2,FALSE)/(1-$D104)</f>
        <v>4.6669835765777434E-2</v>
      </c>
      <c r="F104" s="4">
        <f>_xlfn.BINOM.DIST(F$4,$B104,$B$2,FALSE)/(1-$D104)</f>
        <v>0.10736464775725342</v>
      </c>
      <c r="G104" s="4">
        <f>_xlfn.BINOM.DIST(G$4,$B104,$B$2,FALSE)/(1-$D104)</f>
        <v>0.16466264044462803</v>
      </c>
      <c r="H104" s="4">
        <f>_xlfn.BINOM.DIST(H$4,$B104,$B$2,FALSE)/(1-$D104)</f>
        <v>0.1894044201541949</v>
      </c>
      <c r="I104" s="4">
        <f>_xlfn.BINOM.DIST(I$4,$B104,$B$2,FALSE)/(1-$D104)</f>
        <v>0.17429106809119493</v>
      </c>
      <c r="J104" s="4">
        <f>_xlfn.BINOM.DIST(J$4,$B104,$B$2,FALSE)/(1-$D104)</f>
        <v>0.13365305998422236</v>
      </c>
      <c r="K104" s="4">
        <f>_xlfn.BINOM.DIST(K$4,$B104,$B$2,FALSE)/(1-$D104)</f>
        <v>8.7848811722137876E-2</v>
      </c>
      <c r="L104" s="4">
        <f>_xlfn.BINOM.DIST(L$4,$B104,$B$2,FALSE)/(1-$D104)</f>
        <v>5.0524372593055977E-2</v>
      </c>
      <c r="M104" s="4">
        <f>_xlfn.BINOM.DIST(M$4,$B104,$B$2,FALSE)/(1-$D104)</f>
        <v>2.5829348035373224E-2</v>
      </c>
      <c r="N104" s="4">
        <f>_xlfn.BINOM.DIST(N$4,$B104,$B$2,FALSE)/(1-$D104)</f>
        <v>1.1884159400231849E-2</v>
      </c>
      <c r="O104" s="4">
        <f>_xlfn.BINOM.DIST(O$4,$B104,$B$2,FALSE)/(1-$D104)</f>
        <v>4.9708517033220994E-3</v>
      </c>
      <c r="P104" s="4">
        <f>_xlfn.BINOM.DIST(P$4,$B104,$B$2,FALSE)/(1-$D104)</f>
        <v>1.9059196354346956E-3</v>
      </c>
      <c r="Q104" s="4">
        <f>_xlfn.BINOM.DIST(Q$4,$B104,$B$2,FALSE)/(1-$D104)</f>
        <v>6.745532750031711E-4</v>
      </c>
      <c r="R104" s="4">
        <f>_xlfn.BINOM.DIST(R$4,$B104,$B$2,FALSE)/(1-$D104)</f>
        <v>2.2168853953197828E-4</v>
      </c>
      <c r="S104" s="4">
        <f>_xlfn.BINOM.DIST(S$4,$B104,$B$2,FALSE)/(1-$D104)</f>
        <v>6.7999701414489462E-5</v>
      </c>
      <c r="T104" s="4">
        <f>_xlfn.BINOM.DIST(T$4,$B104,$B$2,FALSE)/(1-$D104)</f>
        <v>1.9554289709149709E-5</v>
      </c>
      <c r="U104" s="4">
        <f>_xlfn.BINOM.DIST(U$4,$B104,$B$2,FALSE)/(1-$D104)</f>
        <v>5.2923449789075387E-6</v>
      </c>
      <c r="V104" s="4">
        <f>_xlfn.BINOM.DIST(V$4,$B104,$B$2,FALSE)/(1-$D104)</f>
        <v>1.3527908656024998E-6</v>
      </c>
      <c r="W104" s="4">
        <f>_xlfn.BINOM.DIST(W$4,$B104,$B$2,FALSE)/(1-$D104)</f>
        <v>3.2759109098358087E-7</v>
      </c>
      <c r="X104" s="4">
        <f>_xlfn.BINOM.DIST(X$4,$B104,$B$2,FALSE)/(1-$D104)</f>
        <v>7.5362814211482116E-8</v>
      </c>
    </row>
    <row r="105" spans="1:24">
      <c r="A105" s="14">
        <f t="shared" si="10"/>
        <v>1010</v>
      </c>
      <c r="B105" s="15">
        <f t="shared" si="8"/>
        <v>1384904546.3</v>
      </c>
      <c r="C105" s="13">
        <f t="shared" si="9"/>
        <v>-1.0528050089930059</v>
      </c>
      <c r="D105" s="4">
        <f t="shared" si="12"/>
        <v>8.742528692007763E-3</v>
      </c>
      <c r="E105" s="4">
        <f>_xlfn.BINOM.DIST(E$4,$B105,$B$2,FALSE)/(1-$D105)</f>
        <v>4.1801150459380369E-2</v>
      </c>
      <c r="F105" s="4">
        <f>_xlfn.BINOM.DIST(F$4,$B105,$B$2,FALSE)/(1-$D105)</f>
        <v>9.905944280026463E-2</v>
      </c>
      <c r="G105" s="4">
        <f>_xlfn.BINOM.DIST(G$4,$B105,$B$2,FALSE)/(1-$D105)</f>
        <v>0.15649925250021982</v>
      </c>
      <c r="H105" s="4">
        <f>_xlfn.BINOM.DIST(H$4,$B105,$B$2,FALSE)/(1-$D105)</f>
        <v>0.18543423516544225</v>
      </c>
      <c r="I105" s="4">
        <f>_xlfn.BINOM.DIST(I$4,$B105,$B$2,FALSE)/(1-$D105)</f>
        <v>0.17577518101699655</v>
      </c>
      <c r="J105" s="4">
        <f>_xlfn.BINOM.DIST(J$4,$B105,$B$2,FALSE)/(1-$D105)</f>
        <v>0.13884937972610734</v>
      </c>
      <c r="K105" s="4">
        <f>_xlfn.BINOM.DIST(K$4,$B105,$B$2,FALSE)/(1-$D105)</f>
        <v>9.4012054610369988E-2</v>
      </c>
      <c r="L105" s="4">
        <f>_xlfn.BINOM.DIST(L$4,$B105,$B$2,FALSE)/(1-$D105)</f>
        <v>5.5696922234914882E-2</v>
      </c>
      <c r="M105" s="4">
        <f>_xlfn.BINOM.DIST(M$4,$B105,$B$2,FALSE)/(1-$D105)</f>
        <v>2.9330963349412383E-2</v>
      </c>
      <c r="N105" s="4">
        <f>_xlfn.BINOM.DIST(N$4,$B105,$B$2,FALSE)/(1-$D105)</f>
        <v>1.3901573700596009E-2</v>
      </c>
      <c r="O105" s="4">
        <f>_xlfn.BINOM.DIST(O$4,$B105,$B$2,FALSE)/(1-$D105)</f>
        <v>5.9897530907208627E-3</v>
      </c>
      <c r="P105" s="4">
        <f>_xlfn.BINOM.DIST(P$4,$B105,$B$2,FALSE)/(1-$D105)</f>
        <v>2.3657307389589361E-3</v>
      </c>
      <c r="Q105" s="4">
        <f>_xlfn.BINOM.DIST(Q$4,$B105,$B$2,FALSE)/(1-$D105)</f>
        <v>8.6250098338277743E-4</v>
      </c>
      <c r="R105" s="4">
        <f>_xlfn.BINOM.DIST(R$4,$B105,$B$2,FALSE)/(1-$D105)</f>
        <v>2.9199082236226477E-4</v>
      </c>
      <c r="S105" s="4">
        <f>_xlfn.BINOM.DIST(S$4,$B105,$B$2,FALSE)/(1-$D105)</f>
        <v>9.226045240897423E-5</v>
      </c>
      <c r="T105" s="4">
        <f>_xlfn.BINOM.DIST(T$4,$B105,$B$2,FALSE)/(1-$D105)</f>
        <v>2.7329597437232666E-5</v>
      </c>
      <c r="U105" s="4">
        <f>_xlfn.BINOM.DIST(U$4,$B105,$B$2,FALSE)/(1-$D105)</f>
        <v>7.6194206450231304E-6</v>
      </c>
      <c r="V105" s="4">
        <f>_xlfn.BINOM.DIST(V$4,$B105,$B$2,FALSE)/(1-$D105)</f>
        <v>2.0062593879782175E-6</v>
      </c>
      <c r="W105" s="4">
        <f>_xlfn.BINOM.DIST(W$4,$B105,$B$2,FALSE)/(1-$D105)</f>
        <v>5.0046201187309526E-7</v>
      </c>
      <c r="X105" s="4">
        <f>_xlfn.BINOM.DIST(X$4,$B105,$B$2,FALSE)/(1-$D105)</f>
        <v>1.185983803069624E-7</v>
      </c>
    </row>
    <row r="106" spans="1:24">
      <c r="A106" s="14">
        <f t="shared" si="10"/>
        <v>1020</v>
      </c>
      <c r="B106" s="15">
        <f t="shared" si="8"/>
        <v>1426201415.2</v>
      </c>
      <c r="C106" s="13">
        <f t="shared" si="9"/>
        <v>-1.0748998731751533</v>
      </c>
      <c r="D106" s="4">
        <f t="shared" si="12"/>
        <v>7.5902861160354459E-3</v>
      </c>
      <c r="E106" s="4">
        <f>_xlfn.BINOM.DIST(E$4,$B106,$B$2,FALSE)/(1-$D106)</f>
        <v>3.7330671720453387E-2</v>
      </c>
      <c r="F106" s="4">
        <f>_xlfn.BINOM.DIST(F$4,$B106,$B$2,FALSE)/(1-$D106)</f>
        <v>9.110337642514009E-2</v>
      </c>
      <c r="G106" s="4">
        <f>_xlfn.BINOM.DIST(G$4,$B106,$B$2,FALSE)/(1-$D106)</f>
        <v>0.14822173131330293</v>
      </c>
      <c r="H106" s="4">
        <f>_xlfn.BINOM.DIST(H$4,$B106,$B$2,FALSE)/(1-$D106)</f>
        <v>0.18086334294229919</v>
      </c>
      <c r="I106" s="4">
        <f>_xlfn.BINOM.DIST(I$4,$B106,$B$2,FALSE)/(1-$D106)</f>
        <v>0.17655467120773918</v>
      </c>
      <c r="J106" s="4">
        <f>_xlfn.BINOM.DIST(J$4,$B106,$B$2,FALSE)/(1-$D106)</f>
        <v>0.14362386999080481</v>
      </c>
      <c r="K106" s="4">
        <f>_xlfn.BINOM.DIST(K$4,$B106,$B$2,FALSE)/(1-$D106)</f>
        <v>0.10014453334029097</v>
      </c>
      <c r="L106" s="4">
        <f>_xlfn.BINOM.DIST(L$4,$B106,$B$2,FALSE)/(1-$D106)</f>
        <v>6.1099256047135155E-2</v>
      </c>
      <c r="M106" s="4">
        <f>_xlfn.BINOM.DIST(M$4,$B106,$B$2,FALSE)/(1-$D106)</f>
        <v>3.3135389087740726E-2</v>
      </c>
      <c r="N106" s="4">
        <f>_xlfn.BINOM.DIST(N$4,$B106,$B$2,FALSE)/(1-$D106)</f>
        <v>1.6173005568859856E-2</v>
      </c>
      <c r="O106" s="4">
        <f>_xlfn.BINOM.DIST(O$4,$B106,$B$2,FALSE)/(1-$D106)</f>
        <v>7.1762359916862518E-3</v>
      </c>
      <c r="P106" s="4">
        <f>_xlfn.BINOM.DIST(P$4,$B106,$B$2,FALSE)/(1-$D106)</f>
        <v>2.9188657929772595E-3</v>
      </c>
      <c r="Q106" s="4">
        <f>_xlfn.BINOM.DIST(Q$4,$B106,$B$2,FALSE)/(1-$D106)</f>
        <v>1.0958962358080374E-3</v>
      </c>
      <c r="R106" s="4">
        <f>_xlfn.BINOM.DIST(R$4,$B106,$B$2,FALSE)/(1-$D106)</f>
        <v>3.8206746758997898E-4</v>
      </c>
      <c r="S106" s="4">
        <f>_xlfn.BINOM.DIST(S$4,$B106,$B$2,FALSE)/(1-$D106)</f>
        <v>1.2432184902547727E-4</v>
      </c>
      <c r="T106" s="4">
        <f>_xlfn.BINOM.DIST(T$4,$B106,$B$2,FALSE)/(1-$D106)</f>
        <v>3.79250478777593E-5</v>
      </c>
      <c r="U106" s="4">
        <f>_xlfn.BINOM.DIST(U$4,$B106,$B$2,FALSE)/(1-$D106)</f>
        <v>1.0888696068613267E-5</v>
      </c>
      <c r="V106" s="4">
        <f>_xlfn.BINOM.DIST(V$4,$B106,$B$2,FALSE)/(1-$D106)</f>
        <v>2.9525824204511417E-6</v>
      </c>
      <c r="W106" s="4">
        <f>_xlfn.BINOM.DIST(W$4,$B106,$B$2,FALSE)/(1-$D106)</f>
        <v>7.5848515886857805E-7</v>
      </c>
      <c r="X106" s="4">
        <f>_xlfn.BINOM.DIST(X$4,$B106,$B$2,FALSE)/(1-$D106)</f>
        <v>1.8510397719768903E-7</v>
      </c>
    </row>
    <row r="107" spans="1:24">
      <c r="A107" s="14">
        <f t="shared" si="10"/>
        <v>1030</v>
      </c>
      <c r="B107" s="15">
        <f t="shared" si="8"/>
        <v>1468325901.7</v>
      </c>
      <c r="C107" s="13">
        <f t="shared" si="9"/>
        <v>-1.0966022367603665</v>
      </c>
      <c r="D107" s="4">
        <f t="shared" si="12"/>
        <v>6.5712675941094331E-3</v>
      </c>
      <c r="E107" s="4">
        <f>_xlfn.BINOM.DIST(E$4,$B107,$B$2,FALSE)/(1-$D107)</f>
        <v>3.3239363361290894E-2</v>
      </c>
      <c r="F107" s="4">
        <f>_xlfn.BINOM.DIST(F$4,$B107,$B$2,FALSE)/(1-$D107)</f>
        <v>8.3514707057782037E-2</v>
      </c>
      <c r="G107" s="4">
        <f>_xlfn.BINOM.DIST(G$4,$B107,$B$2,FALSE)/(1-$D107)</f>
        <v>0.13988848531556572</v>
      </c>
      <c r="H107" s="4">
        <f>_xlfn.BINOM.DIST(H$4,$B107,$B$2,FALSE)/(1-$D107)</f>
        <v>0.17573660676032246</v>
      </c>
      <c r="I107" s="4">
        <f>_xlfn.BINOM.DIST(I$4,$B107,$B$2,FALSE)/(1-$D107)</f>
        <v>0.17661699525836652</v>
      </c>
      <c r="J107" s="4">
        <f>_xlfn.BINOM.DIST(J$4,$B107,$B$2,FALSE)/(1-$D107)</f>
        <v>0.14791816176823785</v>
      </c>
      <c r="K107" s="4">
        <f>_xlfn.BINOM.DIST(K$4,$B107,$B$2,FALSE)/(1-$D107)</f>
        <v>0.10618513419303403</v>
      </c>
      <c r="L107" s="4">
        <f>_xlfn.BINOM.DIST(L$4,$B107,$B$2,FALSE)/(1-$D107)</f>
        <v>6.6698181335450524E-2</v>
      </c>
      <c r="M107" s="4">
        <f>_xlfn.BINOM.DIST(M$4,$B107,$B$2,FALSE)/(1-$D107)</f>
        <v>3.7240177412653591E-2</v>
      </c>
      <c r="N107" s="4">
        <f>_xlfn.BINOM.DIST(N$4,$B107,$B$2,FALSE)/(1-$D107)</f>
        <v>1.8713369787788769E-2</v>
      </c>
      <c r="O107" s="4">
        <f>_xlfn.BINOM.DIST(O$4,$B107,$B$2,FALSE)/(1-$D107)</f>
        <v>8.5486900758143525E-3</v>
      </c>
      <c r="P107" s="4">
        <f>_xlfn.BINOM.DIST(P$4,$B107,$B$2,FALSE)/(1-$D107)</f>
        <v>3.5797985197401449E-3</v>
      </c>
      <c r="Q107" s="4">
        <f>_xlfn.BINOM.DIST(Q$4,$B107,$B$2,FALSE)/(1-$D107)</f>
        <v>1.3837431667188822E-3</v>
      </c>
      <c r="R107" s="4">
        <f>_xlfn.BINOM.DIST(R$4,$B107,$B$2,FALSE)/(1-$D107)</f>
        <v>4.9666975099541336E-4</v>
      </c>
      <c r="S107" s="4">
        <f>_xlfn.BINOM.DIST(S$4,$B107,$B$2,FALSE)/(1-$D107)</f>
        <v>1.6638597212086158E-4</v>
      </c>
      <c r="T107" s="4">
        <f>_xlfn.BINOM.DIST(T$4,$B107,$B$2,FALSE)/(1-$D107)</f>
        <v>5.2256098577574288E-5</v>
      </c>
      <c r="U107" s="4">
        <f>_xlfn.BINOM.DIST(U$4,$B107,$B$2,FALSE)/(1-$D107)</f>
        <v>1.5446436990879986E-5</v>
      </c>
      <c r="V107" s="4">
        <f>_xlfn.BINOM.DIST(V$4,$B107,$B$2,FALSE)/(1-$D107)</f>
        <v>4.3121719280086963E-6</v>
      </c>
      <c r="W107" s="4">
        <f>_xlfn.BINOM.DIST(W$4,$B107,$B$2,FALSE)/(1-$D107)</f>
        <v>1.1404669985514679E-6</v>
      </c>
      <c r="X107" s="4">
        <f>_xlfn.BINOM.DIST(X$4,$B107,$B$2,FALSE)/(1-$D107)</f>
        <v>2.8654509742027349E-7</v>
      </c>
    </row>
    <row r="108" spans="1:24">
      <c r="A108" s="14">
        <f t="shared" si="10"/>
        <v>1040</v>
      </c>
      <c r="B108" s="15">
        <f t="shared" si="8"/>
        <v>1511286300.8</v>
      </c>
      <c r="C108" s="13">
        <f t="shared" si="9"/>
        <v>-1.1178830854904513</v>
      </c>
      <c r="D108" s="4">
        <f t="shared" si="12"/>
        <v>5.6728036747367488E-3</v>
      </c>
      <c r="E108" s="4">
        <f>_xlfn.BINOM.DIST(E$4,$B108,$B$2,FALSE)/(1-$D108)</f>
        <v>2.9507538482459943E-2</v>
      </c>
      <c r="F108" s="4">
        <f>_xlfn.BINOM.DIST(F$4,$B108,$B$2,FALSE)/(1-$D108)</f>
        <v>7.630755403723051E-2</v>
      </c>
      <c r="G108" s="4">
        <f>_xlfn.BINOM.DIST(G$4,$B108,$B$2,FALSE)/(1-$D108)</f>
        <v>0.13155604971371829</v>
      </c>
      <c r="H108" s="4">
        <f>_xlfn.BINOM.DIST(H$4,$B108,$B$2,FALSE)/(1-$D108)</f>
        <v>0.17010433393379149</v>
      </c>
      <c r="I108" s="4">
        <f>_xlfn.BINOM.DIST(I$4,$B108,$B$2,FALSE)/(1-$D108)</f>
        <v>0.17595836583345062</v>
      </c>
      <c r="J108" s="4">
        <f>_xlfn.BINOM.DIST(J$4,$B108,$B$2,FALSE)/(1-$D108)</f>
        <v>0.15167821698153844</v>
      </c>
      <c r="K108" s="4">
        <f>_xlfn.BINOM.DIST(K$4,$B108,$B$2,FALSE)/(1-$D108)</f>
        <v>0.11207008974214697</v>
      </c>
      <c r="L108" s="4">
        <f>_xlfn.BINOM.DIST(L$4,$B108,$B$2,FALSE)/(1-$D108)</f>
        <v>7.2454318750510366E-2</v>
      </c>
      <c r="M108" s="4">
        <f>_xlfn.BINOM.DIST(M$4,$B108,$B$2,FALSE)/(1-$D108)</f>
        <v>4.1637659783209678E-2</v>
      </c>
      <c r="N108" s="4">
        <f>_xlfn.BINOM.DIST(N$4,$B108,$B$2,FALSE)/(1-$D108)</f>
        <v>2.1535296540989741E-2</v>
      </c>
      <c r="O108" s="4">
        <f>_xlfn.BINOM.DIST(O$4,$B108,$B$2,FALSE)/(1-$D108)</f>
        <v>1.0125645415846882E-2</v>
      </c>
      <c r="P108" s="4">
        <f>_xlfn.BINOM.DIST(P$4,$B108,$B$2,FALSE)/(1-$D108)</f>
        <v>4.3642137419575107E-3</v>
      </c>
      <c r="Q108" s="4">
        <f>_xlfn.BINOM.DIST(Q$4,$B108,$B$2,FALSE)/(1-$D108)</f>
        <v>1.7363097476232937E-3</v>
      </c>
      <c r="R108" s="4">
        <f>_xlfn.BINOM.DIST(R$4,$B108,$B$2,FALSE)/(1-$D108)</f>
        <v>6.4145133100652603E-4</v>
      </c>
      <c r="S108" s="4">
        <f>_xlfn.BINOM.DIST(S$4,$B108,$B$2,FALSE)/(1-$D108)</f>
        <v>2.2117548802468603E-4</v>
      </c>
      <c r="T108" s="4">
        <f>_xlfn.BINOM.DIST(T$4,$B108,$B$2,FALSE)/(1-$D108)</f>
        <v>7.1495968554955767E-5</v>
      </c>
      <c r="U108" s="4">
        <f>_xlfn.BINOM.DIST(U$4,$B108,$B$2,FALSE)/(1-$D108)</f>
        <v>2.175189882825863E-5</v>
      </c>
      <c r="V108" s="4">
        <f>_xlfn.BINOM.DIST(V$4,$B108,$B$2,FALSE)/(1-$D108)</f>
        <v>6.2501323128501737E-6</v>
      </c>
      <c r="W108" s="4">
        <f>_xlfn.BINOM.DIST(W$4,$B108,$B$2,FALSE)/(1-$D108)</f>
        <v>1.7013754106876739E-6</v>
      </c>
      <c r="X108" s="4">
        <f>_xlfn.BINOM.DIST(X$4,$B108,$B$2,FALSE)/(1-$D108)</f>
        <v>4.3998178505990557E-7</v>
      </c>
    </row>
    <row r="109" spans="1:24">
      <c r="A109" s="14">
        <f t="shared" si="10"/>
        <v>1050</v>
      </c>
      <c r="B109" s="15">
        <f t="shared" si="8"/>
        <v>1555090907.5</v>
      </c>
      <c r="C109" s="13">
        <f t="shared" si="9"/>
        <v>-1.1387172937200924</v>
      </c>
      <c r="D109" s="4">
        <f t="shared" si="12"/>
        <v>4.8830550547522972E-3</v>
      </c>
      <c r="E109" s="4">
        <f>_xlfn.BINOM.DIST(E$4,$B109,$B$2,FALSE)/(1-$D109)</f>
        <v>2.6115063279025814E-2</v>
      </c>
      <c r="F109" s="4">
        <f>_xlfn.BINOM.DIST(F$4,$B109,$B$2,FALSE)/(1-$D109)</f>
        <v>6.9491977401232044E-2</v>
      </c>
      <c r="G109" s="4">
        <f>_xlfn.BINOM.DIST(G$4,$B109,$B$2,FALSE)/(1-$D109)</f>
        <v>0.12327840241552507</v>
      </c>
      <c r="H109" s="4">
        <f>_xlfn.BINOM.DIST(H$4,$B109,$B$2,FALSE)/(1-$D109)</f>
        <v>0.16402142801971073</v>
      </c>
      <c r="I109" s="4">
        <f>_xlfn.BINOM.DIST(I$4,$B109,$B$2,FALSE)/(1-$D109)</f>
        <v>0.17458389015552064</v>
      </c>
      <c r="J109" s="4">
        <f>_xlfn.BINOM.DIST(J$4,$B109,$B$2,FALSE)/(1-$D109)</f>
        <v>0.15485545115570848</v>
      </c>
      <c r="K109" s="4">
        <f>_xlfn.BINOM.DIST(K$4,$B109,$B$2,FALSE)/(1-$D109)</f>
        <v>0.11773403793372031</v>
      </c>
      <c r="L109" s="4">
        <f>_xlfn.BINOM.DIST(L$4,$B109,$B$2,FALSE)/(1-$D109)</f>
        <v>7.8322336274501372E-2</v>
      </c>
      <c r="M109" s="4">
        <f>_xlfn.BINOM.DIST(M$4,$B109,$B$2,FALSE)/(1-$D109)</f>
        <v>4.6314470692398149E-2</v>
      </c>
      <c r="N109" s="4">
        <f>_xlfn.BINOM.DIST(N$4,$B109,$B$2,FALSE)/(1-$D109)</f>
        <v>2.4648488114014384E-2</v>
      </c>
      <c r="O109" s="4">
        <f>_xlfn.BINOM.DIST(O$4,$B109,$B$2,FALSE)/(1-$D109)</f>
        <v>1.1925351286408786E-2</v>
      </c>
      <c r="P109" s="4">
        <f>_xlfn.BINOM.DIST(P$4,$B109,$B$2,FALSE)/(1-$D109)</f>
        <v>5.2888775845152391E-3</v>
      </c>
      <c r="Q109" s="4">
        <f>_xlfn.BINOM.DIST(Q$4,$B109,$B$2,FALSE)/(1-$D109)</f>
        <v>2.1651786825352898E-3</v>
      </c>
      <c r="R109" s="4">
        <f>_xlfn.BINOM.DIST(R$4,$B109,$B$2,FALSE)/(1-$D109)</f>
        <v>8.2307476453996858E-4</v>
      </c>
      <c r="S109" s="4">
        <f>_xlfn.BINOM.DIST(S$4,$B109,$B$2,FALSE)/(1-$D109)</f>
        <v>2.9202605841013537E-4</v>
      </c>
      <c r="T109" s="4">
        <f>_xlfn.BINOM.DIST(T$4,$B109,$B$2,FALSE)/(1-$D109)</f>
        <v>9.7134878882386324E-5</v>
      </c>
      <c r="U109" s="4">
        <f>_xlfn.BINOM.DIST(U$4,$B109,$B$2,FALSE)/(1-$D109)</f>
        <v>3.0408840477080915E-5</v>
      </c>
      <c r="V109" s="4">
        <f>_xlfn.BINOM.DIST(V$4,$B109,$B$2,FALSE)/(1-$D109)</f>
        <v>8.9908537583628316E-6</v>
      </c>
      <c r="W109" s="4">
        <f>_xlfn.BINOM.DIST(W$4,$B109,$B$2,FALSE)/(1-$D109)</f>
        <v>2.5183779656338495E-6</v>
      </c>
      <c r="X109" s="4">
        <f>_xlfn.BINOM.DIST(X$4,$B109,$B$2,FALSE)/(1-$D109)</f>
        <v>6.7013838251143738E-7</v>
      </c>
    </row>
    <row r="110" spans="1:24">
      <c r="A110" s="14">
        <f t="shared" si="10"/>
        <v>1060</v>
      </c>
      <c r="B110" s="15">
        <f t="shared" si="8"/>
        <v>1599748016.8</v>
      </c>
      <c r="C110" s="13">
        <f t="shared" si="9"/>
        <v>-1.1590835740595566</v>
      </c>
      <c r="D110" s="4">
        <f t="shared" si="12"/>
        <v>4.1910073934551175E-3</v>
      </c>
      <c r="E110" s="4">
        <f>_xlfn.BINOM.DIST(E$4,$B110,$B$2,FALSE)/(1-$D110)</f>
        <v>2.3041553925438864E-2</v>
      </c>
      <c r="F110" s="4">
        <f>_xlfn.BINOM.DIST(F$4,$B110,$B$2,FALSE)/(1-$D110)</f>
        <v>6.3074112755918496E-2</v>
      </c>
      <c r="G110" s="4">
        <f>_xlfn.BINOM.DIST(G$4,$B110,$B$2,FALSE)/(1-$D110)</f>
        <v>0.11510634830541824</v>
      </c>
      <c r="H110" s="4">
        <f>_xlfn.BINOM.DIST(H$4,$B110,$B$2,FALSE)/(1-$D110)</f>
        <v>0.15754646597089228</v>
      </c>
      <c r="I110" s="4">
        <f>_xlfn.BINOM.DIST(I$4,$B110,$B$2,FALSE)/(1-$D110)</f>
        <v>0.17250752397109009</v>
      </c>
      <c r="J110" s="4">
        <f>_xlfn.BINOM.DIST(J$4,$B110,$B$2,FALSE)/(1-$D110)</f>
        <v>0.15740777186295946</v>
      </c>
      <c r="K110" s="4">
        <f>_xlfn.BINOM.DIST(K$4,$B110,$B$2,FALSE)/(1-$D110)</f>
        <v>0.12311118490208449</v>
      </c>
      <c r="L110" s="4">
        <f>_xlfn.BINOM.DIST(L$4,$B110,$B$2,FALSE)/(1-$D110)</f>
        <v>8.4251356853280196E-2</v>
      </c>
      <c r="M110" s="4">
        <f>_xlfn.BINOM.DIST(M$4,$B110,$B$2,FALSE)/(1-$D110)</f>
        <v>5.1251168755045387E-2</v>
      </c>
      <c r="N110" s="4">
        <f>_xlfn.BINOM.DIST(N$4,$B110,$B$2,FALSE)/(1-$D110)</f>
        <v>2.805906225963116E-2</v>
      </c>
      <c r="O110" s="4">
        <f>_xlfn.BINOM.DIST(O$4,$B110,$B$2,FALSE)/(1-$D110)</f>
        <v>1.3965286389337254E-2</v>
      </c>
      <c r="P110" s="4">
        <f>_xlfn.BINOM.DIST(P$4,$B110,$B$2,FALSE)/(1-$D110)</f>
        <v>6.371445590098921E-3</v>
      </c>
      <c r="Q110" s="4">
        <f>_xlfn.BINOM.DIST(Q$4,$B110,$B$2,FALSE)/(1-$D110)</f>
        <v>2.6832677111249649E-3</v>
      </c>
      <c r="R110" s="4">
        <f>_xlfn.BINOM.DIST(R$4,$B110,$B$2,FALSE)/(1-$D110)</f>
        <v>1.0493137091357515E-3</v>
      </c>
      <c r="S110" s="4">
        <f>_xlfn.BINOM.DIST(S$4,$B110,$B$2,FALSE)/(1-$D110)</f>
        <v>3.8298649985554859E-4</v>
      </c>
      <c r="T110" s="4">
        <f>_xlfn.BINOM.DIST(T$4,$B110,$B$2,FALSE)/(1-$D110)</f>
        <v>1.3104874318942223E-4</v>
      </c>
      <c r="U110" s="4">
        <f>_xlfn.BINOM.DIST(U$4,$B110,$B$2,FALSE)/(1-$D110)</f>
        <v>4.2203971004093709E-5</v>
      </c>
      <c r="V110" s="4">
        <f>_xlfn.BINOM.DIST(V$4,$B110,$B$2,FALSE)/(1-$D110)</f>
        <v>1.2836605300385897E-5</v>
      </c>
      <c r="W110" s="4">
        <f>_xlfn.BINOM.DIST(W$4,$B110,$B$2,FALSE)/(1-$D110)</f>
        <v>3.6988435586090233E-6</v>
      </c>
      <c r="X110" s="4">
        <f>_xlfn.BINOM.DIST(X$4,$B110,$B$2,FALSE)/(1-$D110)</f>
        <v>1.0125240416167485E-6</v>
      </c>
    </row>
    <row r="111" spans="1:24">
      <c r="A111" s="14">
        <f t="shared" si="10"/>
        <v>1070</v>
      </c>
      <c r="B111" s="15">
        <f t="shared" si="8"/>
        <v>1645265923.7</v>
      </c>
      <c r="C111" s="13">
        <f t="shared" si="9"/>
        <v>-1.1789643902113829</v>
      </c>
      <c r="D111" s="4">
        <f t="shared" si="12"/>
        <v>3.5864587649470946E-3</v>
      </c>
      <c r="E111" s="4">
        <f>_xlfn.BINOM.DIST(E$4,$B111,$B$2,FALSE)/(1-$D111)</f>
        <v>2.026656401543718E-2</v>
      </c>
      <c r="F111" s="4">
        <f>_xlfn.BINOM.DIST(F$4,$B111,$B$2,FALSE)/(1-$D111)</f>
        <v>5.7056356197696376E-2</v>
      </c>
      <c r="G111" s="4">
        <f>_xlfn.BINOM.DIST(G$4,$B111,$B$2,FALSE)/(1-$D111)</f>
        <v>0.10708698254919011</v>
      </c>
      <c r="H111" s="4">
        <f>_xlfn.BINOM.DIST(H$4,$B111,$B$2,FALSE)/(1-$D111)</f>
        <v>0.15074072270913083</v>
      </c>
      <c r="I111" s="4">
        <f>_xlfn.BINOM.DIST(I$4,$B111,$B$2,FALSE)/(1-$D111)</f>
        <v>0.16975184044333269</v>
      </c>
      <c r="J111" s="4">
        <f>_xlfn.BINOM.DIST(J$4,$B111,$B$2,FALSE)/(1-$D111)</f>
        <v>0.15930050176281302</v>
      </c>
      <c r="K111" s="4">
        <f>_xlfn.BINOM.DIST(K$4,$B111,$B$2,FALSE)/(1-$D111)</f>
        <v>0.12813654389431919</v>
      </c>
      <c r="L111" s="4">
        <f>_xlfn.BINOM.DIST(L$4,$B111,$B$2,FALSE)/(1-$D111)</f>
        <v>9.0185542282170197E-2</v>
      </c>
      <c r="M111" s="4">
        <f>_xlfn.BINOM.DIST(M$4,$B111,$B$2,FALSE)/(1-$D111)</f>
        <v>5.6421978788111372E-2</v>
      </c>
      <c r="N111" s="4">
        <f>_xlfn.BINOM.DIST(N$4,$B111,$B$2,FALSE)/(1-$D111)</f>
        <v>3.1768902720835435E-2</v>
      </c>
      <c r="O111" s="4">
        <f>_xlfn.BINOM.DIST(O$4,$B111,$B$2,FALSE)/(1-$D111)</f>
        <v>1.6261605867888117E-2</v>
      </c>
      <c r="P111" s="4">
        <f>_xlfn.BINOM.DIST(P$4,$B111,$B$2,FALSE)/(1-$D111)</f>
        <v>7.6302028832536083E-3</v>
      </c>
      <c r="Q111" s="4">
        <f>_xlfn.BINOM.DIST(Q$4,$B111,$B$2,FALSE)/(1-$D111)</f>
        <v>3.3048110506266005E-3</v>
      </c>
      <c r="R111" s="4">
        <f>_xlfn.BINOM.DIST(R$4,$B111,$B$2,FALSE)/(1-$D111)</f>
        <v>1.3291454193906495E-3</v>
      </c>
      <c r="S111" s="4">
        <f>_xlfn.BINOM.DIST(S$4,$B111,$B$2,FALSE)/(1-$D111)</f>
        <v>4.9892485527925484E-4</v>
      </c>
      <c r="T111" s="4">
        <f>_xlfn.BINOM.DIST(T$4,$B111,$B$2,FALSE)/(1-$D111)</f>
        <v>1.7557757937397591E-4</v>
      </c>
      <c r="U111" s="4">
        <f>_xlfn.BINOM.DIST(U$4,$B111,$B$2,FALSE)/(1-$D111)</f>
        <v>5.8153255951249213E-5</v>
      </c>
      <c r="V111" s="4">
        <f>_xlfn.BINOM.DIST(V$4,$B111,$B$2,FALSE)/(1-$D111)</f>
        <v>1.8190952079251043E-5</v>
      </c>
      <c r="W111" s="4">
        <f>_xlfn.BINOM.DIST(W$4,$B111,$B$2,FALSE)/(1-$D111)</f>
        <v>5.3908311344424102E-6</v>
      </c>
      <c r="X111" s="4">
        <f>_xlfn.BINOM.DIST(X$4,$B111,$B$2,FALSE)/(1-$D111)</f>
        <v>1.5176779734789013E-6</v>
      </c>
    </row>
    <row r="112" spans="1:24">
      <c r="A112" s="14">
        <f t="shared" si="10"/>
        <v>1080</v>
      </c>
      <c r="B112" s="15">
        <f t="shared" si="8"/>
        <v>1691652923.2</v>
      </c>
      <c r="C112" s="13">
        <f t="shared" si="9"/>
        <v>-1.1983458308149277</v>
      </c>
      <c r="D112" s="4">
        <f t="shared" si="12"/>
        <v>3.0600007782602087E-3</v>
      </c>
      <c r="E112" s="4">
        <f>_xlfn.BINOM.DIST(E$4,$B112,$B$2,FALSE)/(1-$D112)</f>
        <v>1.7769760750226422E-2</v>
      </c>
      <c r="F112" s="4">
        <f>_xlfn.BINOM.DIST(F$4,$B112,$B$2,FALSE)/(1-$D112)</f>
        <v>5.1437594374117122E-2</v>
      </c>
      <c r="G112" s="4">
        <f>_xlfn.BINOM.DIST(G$4,$B112,$B$2,FALSE)/(1-$D112)</f>
        <v>9.9263242787270861E-2</v>
      </c>
      <c r="H112" s="4">
        <f>_xlfn.BINOM.DIST(H$4,$B112,$B$2,FALSE)/(1-$D112)</f>
        <v>0.14366716818766265</v>
      </c>
      <c r="I112" s="4">
        <f>_xlfn.BINOM.DIST(I$4,$B112,$B$2,FALSE)/(1-$D112)</f>
        <v>0.16634761970929901</v>
      </c>
      <c r="J112" s="4">
        <f>_xlfn.BINOM.DIST(J$4,$B112,$B$2,FALSE)/(1-$D112)</f>
        <v>0.16050715759478185</v>
      </c>
      <c r="K112" s="4">
        <f>_xlfn.BINOM.DIST(K$4,$B112,$B$2,FALSE)/(1-$D112)</f>
        <v>0.13274721764123479</v>
      </c>
      <c r="L112" s="4">
        <f>_xlfn.BINOM.DIST(L$4,$B112,$B$2,FALSE)/(1-$D112)</f>
        <v>9.6064848692701779E-2</v>
      </c>
      <c r="M112" s="4">
        <f>_xlfn.BINOM.DIST(M$4,$B112,$B$2,FALSE)/(1-$D112)</f>
        <v>6.1794675543658154E-2</v>
      </c>
      <c r="N112" s="4">
        <f>_xlfn.BINOM.DIST(N$4,$B112,$B$2,FALSE)/(1-$D112)</f>
        <v>3.5775039233688993E-2</v>
      </c>
      <c r="O112" s="4">
        <f>_xlfn.BINOM.DIST(O$4,$B112,$B$2,FALSE)/(1-$D112)</f>
        <v>1.8828533514130077E-2</v>
      </c>
      <c r="P112" s="4">
        <f>_xlfn.BINOM.DIST(P$4,$B112,$B$2,FALSE)/(1-$D112)</f>
        <v>9.0837319782317554E-3</v>
      </c>
      <c r="Q112" s="4">
        <f>_xlfn.BINOM.DIST(Q$4,$B112,$B$2,FALSE)/(1-$D112)</f>
        <v>4.0452933534659606E-3</v>
      </c>
      <c r="R112" s="4">
        <f>_xlfn.BINOM.DIST(R$4,$B112,$B$2,FALSE)/(1-$D112)</f>
        <v>1.6728270659082116E-3</v>
      </c>
      <c r="S112" s="4">
        <f>_xlfn.BINOM.DIST(S$4,$B112,$B$2,FALSE)/(1-$D112)</f>
        <v>6.4563765093189022E-4</v>
      </c>
      <c r="T112" s="4">
        <f>_xlfn.BINOM.DIST(T$4,$B112,$B$2,FALSE)/(1-$D112)</f>
        <v>2.3361349509183168E-4</v>
      </c>
      <c r="U112" s="4">
        <f>_xlfn.BINOM.DIST(U$4,$B112,$B$2,FALSE)/(1-$D112)</f>
        <v>7.9556939211027075E-5</v>
      </c>
      <c r="V112" s="4">
        <f>_xlfn.BINOM.DIST(V$4,$B112,$B$2,FALSE)/(1-$D112)</f>
        <v>2.5587898625452693E-5</v>
      </c>
      <c r="W112" s="4">
        <f>_xlfn.BINOM.DIST(W$4,$B112,$B$2,FALSE)/(1-$D112)</f>
        <v>7.7966866571853126E-6</v>
      </c>
      <c r="X112" s="4">
        <f>_xlfn.BINOM.DIST(X$4,$B112,$B$2,FALSE)/(1-$D112)</f>
        <v>2.2568835174778216E-6</v>
      </c>
    </row>
    <row r="113" spans="1:24">
      <c r="A113" s="14">
        <f t="shared" si="10"/>
        <v>1090</v>
      </c>
      <c r="B113" s="15">
        <f t="shared" si="8"/>
        <v>1738917310.3</v>
      </c>
      <c r="C113" s="13">
        <f t="shared" si="9"/>
        <v>-1.217217454332117</v>
      </c>
      <c r="D113" s="4">
        <f t="shared" si="12"/>
        <v>2.6029941061494533E-3</v>
      </c>
      <c r="E113" s="4">
        <f>_xlfn.BINOM.DIST(E$4,$B113,$B$2,FALSE)/(1-$D113)</f>
        <v>1.5531087143488552E-2</v>
      </c>
      <c r="F113" s="4">
        <f>_xlfn.BINOM.DIST(F$4,$B113,$B$2,FALSE)/(1-$D113)</f>
        <v>4.6213471400713704E-2</v>
      </c>
      <c r="G113" s="4">
        <f>_xlfn.BINOM.DIST(G$4,$B113,$B$2,FALSE)/(1-$D113)</f>
        <v>9.1673554162489471E-2</v>
      </c>
      <c r="H113" s="4">
        <f>_xlfn.BINOM.DIST(H$4,$B113,$B$2,FALSE)/(1-$D113)</f>
        <v>0.13638945971639663</v>
      </c>
      <c r="I113" s="4">
        <f>_xlfn.BINOM.DIST(I$4,$B113,$B$2,FALSE)/(1-$D113)</f>
        <v>0.16233326944484985</v>
      </c>
      <c r="J113" s="4">
        <f>_xlfn.BINOM.DIST(J$4,$B113,$B$2,FALSE)/(1-$D113)</f>
        <v>0.16101006148309605</v>
      </c>
      <c r="K113" s="4">
        <f>_xlfn.BINOM.DIST(K$4,$B113,$B$2,FALSE)/(1-$D113)</f>
        <v>0.13688369068964429</v>
      </c>
      <c r="L113" s="4">
        <f>_xlfn.BINOM.DIST(L$4,$B113,$B$2,FALSE)/(1-$D113)</f>
        <v>0.10182594503268927</v>
      </c>
      <c r="M113" s="4">
        <f>_xlfn.BINOM.DIST(M$4,$B113,$B$2,FALSE)/(1-$D113)</f>
        <v>6.7330628724765695E-2</v>
      </c>
      <c r="N113" s="4">
        <f>_xlfn.BINOM.DIST(N$4,$B113,$B$2,FALSE)/(1-$D113)</f>
        <v>4.0069082632809012E-2</v>
      </c>
      <c r="O113" s="4">
        <f>_xlfn.BINOM.DIST(O$4,$B113,$B$2,FALSE)/(1-$D113)</f>
        <v>2.167771208114291E-2</v>
      </c>
      <c r="P113" s="4">
        <f>_xlfn.BINOM.DIST(P$4,$B113,$B$2,FALSE)/(1-$D113)</f>
        <v>1.0750506519368614E-2</v>
      </c>
      <c r="Q113" s="4">
        <f>_xlfn.BINOM.DIST(Q$4,$B113,$B$2,FALSE)/(1-$D113)</f>
        <v>4.9213279132289236E-3</v>
      </c>
      <c r="R113" s="4">
        <f>_xlfn.BINOM.DIST(R$4,$B113,$B$2,FALSE)/(1-$D113)</f>
        <v>2.0919485370660979E-3</v>
      </c>
      <c r="S113" s="4">
        <f>_xlfn.BINOM.DIST(S$4,$B113,$B$2,FALSE)/(1-$D113)</f>
        <v>8.2995866954711523E-4</v>
      </c>
      <c r="T113" s="4">
        <f>_xlfn.BINOM.DIST(T$4,$B113,$B$2,FALSE)/(1-$D113)</f>
        <v>3.0869757036110636E-4</v>
      </c>
      <c r="U113" s="4">
        <f>_xlfn.BINOM.DIST(U$4,$B113,$B$2,FALSE)/(1-$D113)</f>
        <v>1.0806399475181641E-4</v>
      </c>
      <c r="V113" s="4">
        <f>_xlfn.BINOM.DIST(V$4,$B113,$B$2,FALSE)/(1-$D113)</f>
        <v>3.5727714921554328E-5</v>
      </c>
      <c r="W113" s="4">
        <f>_xlfn.BINOM.DIST(W$4,$B113,$B$2,FALSE)/(1-$D113)</f>
        <v>1.1190471020065902E-5</v>
      </c>
      <c r="X113" s="4">
        <f>_xlfn.BINOM.DIST(X$4,$B113,$B$2,FALSE)/(1-$D113)</f>
        <v>3.3297766107119197E-6</v>
      </c>
    </row>
    <row r="114" spans="1:24">
      <c r="A114" s="14">
        <f t="shared" si="10"/>
        <v>1100</v>
      </c>
      <c r="B114" s="15">
        <f t="shared" si="8"/>
        <v>1787067380</v>
      </c>
      <c r="C114" s="13">
        <f t="shared" si="9"/>
        <v>-1.2355721087880691</v>
      </c>
      <c r="D114" s="4">
        <f>_xlfn.BINOM.DIST(D$4,$B114,$B$2,FALSE)</f>
        <v>2.2075393572524161E-3</v>
      </c>
      <c r="E114" s="4">
        <f>_xlfn.BINOM.DIST(E$4,$B114,$B$2,FALSE)/(1-$D114)</f>
        <v>1.35309087697168E-2</v>
      </c>
      <c r="F114" s="4">
        <f>_xlfn.BINOM.DIST(F$4,$B114,$B$2,FALSE)/(1-$D114)</f>
        <v>4.1376685539576921E-2</v>
      </c>
      <c r="G114" s="4">
        <f>_xlfn.BINOM.DIST(G$4,$B114,$B$2,FALSE)/(1-$D114)</f>
        <v>8.4351570389451749E-2</v>
      </c>
      <c r="H114" s="4">
        <f>_xlfn.BINOM.DIST(H$4,$B114,$B$2,FALSE)/(1-$D114)</f>
        <v>0.1289709530330696</v>
      </c>
      <c r="I114" s="4">
        <f>_xlfn.BINOM.DIST(I$4,$B114,$B$2,FALSE)/(1-$D114)</f>
        <v>0.15775409173916724</v>
      </c>
      <c r="J114" s="4">
        <f>_xlfn.BINOM.DIST(J$4,$B114,$B$2,FALSE)/(1-$D114)</f>
        <v>0.1608007647023092</v>
      </c>
      <c r="K114" s="4">
        <f>_xlfn.BINOM.DIST(K$4,$B114,$B$2,FALSE)/(1-$D114)</f>
        <v>0.14049109487512992</v>
      </c>
      <c r="L114" s="4">
        <f>_xlfn.BINOM.DIST(L$4,$B114,$B$2,FALSE)/(1-$D114)</f>
        <v>0.10740327817544859</v>
      </c>
      <c r="M114" s="4">
        <f>_xlfn.BINOM.DIST(M$4,$B114,$B$2,FALSE)/(1-$D114)</f>
        <v>7.2985023897023091E-2</v>
      </c>
      <c r="N114" s="4">
        <f>_xlfn.BINOM.DIST(N$4,$B114,$B$2,FALSE)/(1-$D114)</f>
        <v>4.4636741267896872E-2</v>
      </c>
      <c r="O114" s="4">
        <f>_xlfn.BINOM.DIST(O$4,$B114,$B$2,FALSE)/(1-$D114)</f>
        <v>2.4817528103915448E-2</v>
      </c>
      <c r="P114" s="4">
        <f>_xlfn.BINOM.DIST(P$4,$B114,$B$2,FALSE)/(1-$D114)</f>
        <v>1.2648411967438419E-2</v>
      </c>
      <c r="Q114" s="4">
        <f>_xlfn.BINOM.DIST(Q$4,$B114,$B$2,FALSE)/(1-$D114)</f>
        <v>5.950471452347077E-3</v>
      </c>
      <c r="R114" s="4">
        <f>_xlfn.BINOM.DIST(R$4,$B114,$B$2,FALSE)/(1-$D114)</f>
        <v>2.5994535773399947E-3</v>
      </c>
      <c r="S114" s="4">
        <f>_xlfn.BINOM.DIST(S$4,$B114,$B$2,FALSE)/(1-$D114)</f>
        <v>1.0598625147053471E-3</v>
      </c>
      <c r="T114" s="4">
        <f>_xlfn.BINOM.DIST(T$4,$B114,$B$2,FALSE)/(1-$D114)</f>
        <v>4.0512428238323684E-4</v>
      </c>
      <c r="U114" s="4">
        <f>_xlfn.BINOM.DIST(U$4,$B114,$B$2,FALSE)/(1-$D114)</f>
        <v>1.4574648120530516E-4</v>
      </c>
      <c r="V114" s="4">
        <f>_xlfn.BINOM.DIST(V$4,$B114,$B$2,FALSE)/(1-$D114)</f>
        <v>4.9520417536642597E-5</v>
      </c>
      <c r="W114" s="4">
        <f>_xlfn.BINOM.DIST(W$4,$B114,$B$2,FALSE)/(1-$D114)</f>
        <v>1.5940040528746839E-5</v>
      </c>
      <c r="X114" s="4">
        <f>_xlfn.BINOM.DIST(X$4,$B114,$B$2,FALSE)/(1-$D114)</f>
        <v>4.8743661569797502E-6</v>
      </c>
    </row>
    <row r="115" spans="1:24">
      <c r="A115" s="14">
        <f t="shared" si="10"/>
        <v>1110</v>
      </c>
      <c r="B115" s="15">
        <f t="shared" si="8"/>
        <v>1836111427.3</v>
      </c>
      <c r="C115" s="13">
        <f t="shared" si="9"/>
        <v>-1.2534057256253663</v>
      </c>
      <c r="D115" s="4">
        <f>_xlfn.BINOM.DIST(D$4,$B115,$B$2,FALSE)</f>
        <v>1.8664442443104873E-3</v>
      </c>
      <c r="E115" s="4">
        <f>_xlfn.BINOM.DIST(E$4,$B115,$B$2,FALSE)/(1-$D115)</f>
        <v>1.1750144282169027E-2</v>
      </c>
      <c r="F115" s="4">
        <f>_xlfn.BINOM.DIST(F$4,$B115,$B$2,FALSE)/(1-$D115)</f>
        <v>3.6917309132023401E-2</v>
      </c>
      <c r="G115" s="4">
        <f>_xlfn.BINOM.DIST(G$4,$B115,$B$2,FALSE)/(1-$D115)</f>
        <v>7.7326012916868872E-2</v>
      </c>
      <c r="H115" s="4">
        <f>_xlfn.BINOM.DIST(H$4,$B115,$B$2,FALSE)/(1-$D115)</f>
        <v>0.12147375602959198</v>
      </c>
      <c r="I115" s="4">
        <f>_xlfn.BINOM.DIST(I$4,$B115,$B$2,FALSE)/(1-$D115)</f>
        <v>0.15266141717938073</v>
      </c>
      <c r="J115" s="4">
        <f>_xlfn.BINOM.DIST(J$4,$B115,$B$2,FALSE)/(1-$D115)</f>
        <v>0.1598802699191435</v>
      </c>
      <c r="K115" s="4">
        <f>_xlfn.BINOM.DIST(K$4,$B115,$B$2,FALSE)/(1-$D115)</f>
        <v>0.14352040988735026</v>
      </c>
      <c r="L115" s="4">
        <f>_xlfn.BINOM.DIST(L$4,$B115,$B$2,FALSE)/(1-$D115)</f>
        <v>0.11273026088055015</v>
      </c>
      <c r="M115" s="4">
        <f>_xlfn.BINOM.DIST(M$4,$B115,$B$2,FALSE)/(1-$D115)</f>
        <v>7.870726754318845E-2</v>
      </c>
      <c r="N115" s="4">
        <f>_xlfn.BINOM.DIST(N$4,$B115,$B$2,FALSE)/(1-$D115)</f>
        <v>4.9457444000548433E-2</v>
      </c>
      <c r="O115" s="4">
        <f>_xlfn.BINOM.DIST(O$4,$B115,$B$2,FALSE)/(1-$D115)</f>
        <v>2.8252430488628612E-2</v>
      </c>
      <c r="P115" s="4">
        <f>_xlfn.BINOM.DIST(P$4,$B115,$B$2,FALSE)/(1-$D115)</f>
        <v>1.4794197122923443E-2</v>
      </c>
      <c r="Q115" s="4">
        <f>_xlfn.BINOM.DIST(Q$4,$B115,$B$2,FALSE)/(1-$D115)</f>
        <v>7.150968757482213E-3</v>
      </c>
      <c r="R115" s="4">
        <f>_xlfn.BINOM.DIST(R$4,$B115,$B$2,FALSE)/(1-$D115)</f>
        <v>3.2096204358793294E-3</v>
      </c>
      <c r="S115" s="4">
        <f>_xlfn.BINOM.DIST(S$4,$B115,$B$2,FALSE)/(1-$D115)</f>
        <v>1.3445570952825706E-3</v>
      </c>
      <c r="T115" s="4">
        <f>_xlfn.BINOM.DIST(T$4,$B115,$B$2,FALSE)/(1-$D115)</f>
        <v>5.2805127709209957E-4</v>
      </c>
      <c r="U115" s="4">
        <f>_xlfn.BINOM.DIST(U$4,$B115,$B$2,FALSE)/(1-$D115)</f>
        <v>1.9518390689835882E-4</v>
      </c>
      <c r="V115" s="4">
        <f>_xlfn.BINOM.DIST(V$4,$B115,$B$2,FALSE)/(1-$D115)</f>
        <v>6.813783532955153E-5</v>
      </c>
      <c r="W115" s="4">
        <f>_xlfn.BINOM.DIST(W$4,$B115,$B$2,FALSE)/(1-$D115)</f>
        <v>2.2534688638722128E-5</v>
      </c>
      <c r="X115" s="4">
        <f>_xlfn.BINOM.DIST(X$4,$B115,$B$2,FALSE)/(1-$D115)</f>
        <v>7.0800837720474798E-6</v>
      </c>
    </row>
    <row r="116" spans="1:24">
      <c r="A116" s="14">
        <f t="shared" si="10"/>
        <v>1120</v>
      </c>
      <c r="B116" s="15">
        <f t="shared" si="8"/>
        <v>1886057747.2</v>
      </c>
      <c r="C116" s="13">
        <f t="shared" si="9"/>
        <v>-1.2707171007359368</v>
      </c>
      <c r="D116" s="4">
        <f>_xlfn.BINOM.DIST(D$4,$B116,$B$2,FALSE)</f>
        <v>1.5731877346997895E-3</v>
      </c>
      <c r="E116" s="4">
        <f>_xlfn.BINOM.DIST(E$4,$B116,$B$2,FALSE)/(1-$D116)</f>
        <v>1.0170378210329407E-2</v>
      </c>
      <c r="F116" s="4">
        <f>_xlfn.BINOM.DIST(F$4,$B116,$B$2,FALSE)/(1-$D116)</f>
        <v>3.2823122577535294E-2</v>
      </c>
      <c r="G116" s="4">
        <f>_xlfn.BINOM.DIST(G$4,$B116,$B$2,FALSE)/(1-$D116)</f>
        <v>7.0620603802421689E-2</v>
      </c>
      <c r="H116" s="4">
        <f>_xlfn.BINOM.DIST(H$4,$B116,$B$2,FALSE)/(1-$D116)</f>
        <v>0.11395784329309321</v>
      </c>
      <c r="I116" s="4">
        <f>_xlfn.BINOM.DIST(I$4,$B116,$B$2,FALSE)/(1-$D116)</f>
        <v>0.14711162852654514</v>
      </c>
      <c r="J116" s="4">
        <f>_xlfn.BINOM.DIST(J$4,$B116,$B$2,FALSE)/(1-$D116)</f>
        <v>0.15825904424290763</v>
      </c>
      <c r="K116" s="4">
        <f>_xlfn.BINOM.DIST(K$4,$B116,$B$2,FALSE)/(1-$D116)</f>
        <v>0.14592956376396315</v>
      </c>
      <c r="L116" s="4">
        <f>_xlfn.BINOM.DIST(L$4,$B116,$B$2,FALSE)/(1-$D116)</f>
        <v>0.11774055607411814</v>
      </c>
      <c r="M116" s="4">
        <f>_xlfn.BINOM.DIST(M$4,$B116,$B$2,FALSE)/(1-$D116)</f>
        <v>8.4441581448096464E-2</v>
      </c>
      <c r="N116" s="4">
        <f>_xlfn.BINOM.DIST(N$4,$B116,$B$2,FALSE)/(1-$D116)</f>
        <v>5.4504096296841935E-2</v>
      </c>
      <c r="O116" s="4">
        <f>_xlfn.BINOM.DIST(O$4,$B116,$B$2,FALSE)/(1-$D116)</f>
        <v>3.1982266864430633E-2</v>
      </c>
      <c r="P116" s="4">
        <f>_xlfn.BINOM.DIST(P$4,$B116,$B$2,FALSE)/(1-$D116)</f>
        <v>1.7202864998776497E-2</v>
      </c>
      <c r="Q116" s="4">
        <f>_xlfn.BINOM.DIST(Q$4,$B116,$B$2,FALSE)/(1-$D116)</f>
        <v>8.5414226653598158E-3</v>
      </c>
      <c r="R116" s="4">
        <f>_xlfn.BINOM.DIST(R$4,$B116,$B$2,FALSE)/(1-$D116)</f>
        <v>3.9379931959538823E-3</v>
      </c>
      <c r="S116" s="4">
        <f>_xlfn.BINOM.DIST(S$4,$B116,$B$2,FALSE)/(1-$D116)</f>
        <v>1.6945581873980724E-3</v>
      </c>
      <c r="T116" s="4">
        <f>_xlfn.BINOM.DIST(T$4,$B116,$B$2,FALSE)/(1-$D116)</f>
        <v>6.8361138514957335E-4</v>
      </c>
      <c r="U116" s="4">
        <f>_xlfn.BINOM.DIST(U$4,$B116,$B$2,FALSE)/(1-$D116)</f>
        <v>2.5955724090760658E-4</v>
      </c>
      <c r="V116" s="4">
        <f>_xlfn.BINOM.DIST(V$4,$B116,$B$2,FALSE)/(1-$D116)</f>
        <v>9.3075081878154782E-5</v>
      </c>
      <c r="W116" s="4">
        <f>_xlfn.BINOM.DIST(W$4,$B116,$B$2,FALSE)/(1-$D116)</f>
        <v>3.1619326043420605E-5</v>
      </c>
      <c r="X116" s="4">
        <f>_xlfn.BINOM.DIST(X$4,$B116,$B$2,FALSE)/(1-$D116)</f>
        <v>1.0204586134105362E-5</v>
      </c>
    </row>
    <row r="117" spans="1:24">
      <c r="A117" s="14">
        <f t="shared" si="10"/>
        <v>1130</v>
      </c>
      <c r="B117" s="15">
        <f t="shared" si="8"/>
        <v>1936914634.7</v>
      </c>
      <c r="C117" s="13">
        <f t="shared" si="9"/>
        <v>-1.2875076591017973</v>
      </c>
      <c r="D117" s="4">
        <f>_xlfn.BINOM.DIST(D$4,$B117,$B$2,FALSE)</f>
        <v>1.3218820964192408E-3</v>
      </c>
      <c r="E117" s="4">
        <f>_xlfn.BINOM.DIST(E$4,$B117,$B$2,FALSE)/(1-$D117)</f>
        <v>8.7739563209367124E-3</v>
      </c>
      <c r="F117" s="4">
        <f>_xlfn.BINOM.DIST(F$4,$B117,$B$2,FALSE)/(1-$D117)</f>
        <v>2.9079956583711975E-2</v>
      </c>
      <c r="G117" s="4">
        <f>_xlfn.BINOM.DIST(G$4,$B117,$B$2,FALSE)/(1-$D117)</f>
        <v>6.4254090442345022E-2</v>
      </c>
      <c r="H117" s="4">
        <f>_xlfn.BINOM.DIST(H$4,$B117,$B$2,FALSE)/(1-$D117)</f>
        <v>0.10648025190194053</v>
      </c>
      <c r="I117" s="4">
        <f>_xlfn.BINOM.DIST(I$4,$B117,$B$2,FALSE)/(1-$D117)</f>
        <v>0.14116510200290713</v>
      </c>
      <c r="J117" s="4">
        <f>_xlfn.BINOM.DIST(J$4,$B117,$B$2,FALSE)/(1-$D117)</f>
        <v>0.15595682186178578</v>
      </c>
      <c r="K117" s="4">
        <f>_xlfn.BINOM.DIST(K$4,$B117,$B$2,FALSE)/(1-$D117)</f>
        <v>0.14768439787924276</v>
      </c>
      <c r="L117" s="4">
        <f>_xlfn.BINOM.DIST(L$4,$B117,$B$2,FALSE)/(1-$D117)</f>
        <v>0.12236942230007357</v>
      </c>
      <c r="M117" s="4">
        <f>_xlfn.BINOM.DIST(M$4,$B117,$B$2,FALSE)/(1-$D117)</f>
        <v>9.0127781321998085E-2</v>
      </c>
      <c r="N117" s="4">
        <f>_xlfn.BINOM.DIST(N$4,$B117,$B$2,FALSE)/(1-$D117)</f>
        <v>5.9742990758929963E-2</v>
      </c>
      <c r="O117" s="4">
        <f>_xlfn.BINOM.DIST(O$4,$B117,$B$2,FALSE)/(1-$D117)</f>
        <v>3.6001662312868131E-2</v>
      </c>
      <c r="P117" s="4">
        <f>_xlfn.BINOM.DIST(P$4,$B117,$B$2,FALSE)/(1-$D117)</f>
        <v>1.9887014350571566E-2</v>
      </c>
      <c r="Q117" s="4">
        <f>_xlfn.BINOM.DIST(Q$4,$B117,$B$2,FALSE)/(1-$D117)</f>
        <v>1.0140386624937056E-2</v>
      </c>
      <c r="R117" s="4">
        <f>_xlfn.BINOM.DIST(R$4,$B117,$B$2,FALSE)/(1-$D117)</f>
        <v>4.8012548270620877E-3</v>
      </c>
      <c r="S117" s="4">
        <f>_xlfn.BINOM.DIST(S$4,$B117,$B$2,FALSE)/(1-$D117)</f>
        <v>2.1217381057322422E-3</v>
      </c>
      <c r="T117" s="4">
        <f>_xlfn.BINOM.DIST(T$4,$B117,$B$2,FALSE)/(1-$D117)</f>
        <v>8.7902266226671838E-4</v>
      </c>
      <c r="U117" s="4">
        <f>_xlfn.BINOM.DIST(U$4,$B117,$B$2,FALSE)/(1-$D117)</f>
        <v>3.4275155085108607E-4</v>
      </c>
      <c r="V117" s="4">
        <f>_xlfn.BINOM.DIST(V$4,$B117,$B$2,FALSE)/(1-$D117)</f>
        <v>1.2622204182508723E-4</v>
      </c>
      <c r="W117" s="4">
        <f>_xlfn.BINOM.DIST(W$4,$B117,$B$2,FALSE)/(1-$D117)</f>
        <v>4.4036204297827106E-5</v>
      </c>
      <c r="X117" s="4">
        <f>_xlfn.BINOM.DIST(X$4,$B117,$B$2,FALSE)/(1-$D117)</f>
        <v>1.4595136450999034E-5</v>
      </c>
    </row>
    <row r="118" spans="1:24">
      <c r="A118" s="14">
        <f t="shared" si="10"/>
        <v>1140</v>
      </c>
      <c r="B118" s="15">
        <f t="shared" si="8"/>
        <v>1988690384.8</v>
      </c>
      <c r="C118" s="13">
        <f t="shared" si="9"/>
        <v>-1.3037812159452482</v>
      </c>
      <c r="D118" s="4">
        <f>_xlfn.BINOM.DIST(D$4,$B118,$B$2,FALSE)</f>
        <v>1.1072334484752626E-3</v>
      </c>
      <c r="E118" s="4">
        <f>_xlfn.BINOM.DIST(E$4,$B118,$B$2,FALSE)/(1-$D118)</f>
        <v>7.5440629518485035E-3</v>
      </c>
      <c r="F118" s="4">
        <f>_xlfn.BINOM.DIST(F$4,$B118,$B$2,FALSE)/(1-$D118)</f>
        <v>2.5672034212984668E-2</v>
      </c>
      <c r="G118" s="4">
        <f>_xlfn.BINOM.DIST(G$4,$B118,$B$2,FALSE)/(1-$D118)</f>
        <v>5.8240353551995701E-2</v>
      </c>
      <c r="H118" s="4">
        <f>_xlfn.BINOM.DIST(H$4,$B118,$B$2,FALSE)/(1-$D118)</f>
        <v>9.9094371097019407E-2</v>
      </c>
      <c r="I118" s="4">
        <f>_xlfn.BINOM.DIST(I$4,$B118,$B$2,FALSE)/(1-$D118)</f>
        <v>0.13488509295410411</v>
      </c>
      <c r="J118" s="4">
        <f>_xlfn.BINOM.DIST(J$4,$B118,$B$2,FALSE)/(1-$D118)</f>
        <v>0.15300220125752287</v>
      </c>
      <c r="K118" s="4">
        <f>_xlfn.BINOM.DIST(K$4,$B118,$B$2,FALSE)/(1-$D118)</f>
        <v>0.14875946671252879</v>
      </c>
      <c r="L118" s="4">
        <f>_xlfn.BINOM.DIST(L$4,$B118,$B$2,FALSE)/(1-$D118)</f>
        <v>0.12655508483302128</v>
      </c>
      <c r="M118" s="4">
        <f>_xlfn.BINOM.DIST(M$4,$B118,$B$2,FALSE)/(1-$D118)</f>
        <v>9.5702231217714179E-2</v>
      </c>
      <c r="N118" s="4">
        <f>_xlfn.BINOM.DIST(N$4,$B118,$B$2,FALSE)/(1-$D118)</f>
        <v>6.5133892966647441E-2</v>
      </c>
      <c r="O118" s="4">
        <f>_xlfn.BINOM.DIST(O$4,$B118,$B$2,FALSE)/(1-$D118)</f>
        <v>4.0299469006168591E-2</v>
      </c>
      <c r="P118" s="4">
        <f>_xlfn.BINOM.DIST(P$4,$B118,$B$2,FALSE)/(1-$D118)</f>
        <v>2.2856148569909807E-2</v>
      </c>
      <c r="Q118" s="4">
        <f>_xlfn.BINOM.DIST(Q$4,$B118,$B$2,FALSE)/(1-$D118)</f>
        <v>1.1965880751594766E-2</v>
      </c>
      <c r="R118" s="4">
        <f>_xlfn.BINOM.DIST(R$4,$B118,$B$2,FALSE)/(1-$D118)</f>
        <v>5.8170340637496674E-3</v>
      </c>
      <c r="S118" s="4">
        <f>_xlfn.BINOM.DIST(S$4,$B118,$B$2,FALSE)/(1-$D118)</f>
        <v>2.6393398796668143E-3</v>
      </c>
      <c r="T118" s="4">
        <f>_xlfn.BINOM.DIST(T$4,$B118,$B$2,FALSE)/(1-$D118)</f>
        <v>1.1226911752655294E-3</v>
      </c>
      <c r="U118" s="4">
        <f>_xlfn.BINOM.DIST(U$4,$B118,$B$2,FALSE)/(1-$D118)</f>
        <v>4.4946549715905169E-4</v>
      </c>
      <c r="V118" s="4">
        <f>_xlfn.BINOM.DIST(V$4,$B118,$B$2,FALSE)/(1-$D118)</f>
        <v>1.6994516970846E-4</v>
      </c>
      <c r="W118" s="4">
        <f>_xlfn.BINOM.DIST(W$4,$B118,$B$2,FALSE)/(1-$D118)</f>
        <v>6.087517117610064E-5</v>
      </c>
      <c r="X118" s="4">
        <f>_xlfn.BINOM.DIST(X$4,$B118,$B$2,FALSE)/(1-$D118)</f>
        <v>2.0715488099501325E-5</v>
      </c>
    </row>
    <row r="119" spans="1:24">
      <c r="A119" s="14">
        <f t="shared" si="10"/>
        <v>1150</v>
      </c>
      <c r="B119" s="15">
        <f t="shared" si="8"/>
        <v>2041393292.5</v>
      </c>
      <c r="C119" s="13">
        <f t="shared" si="9"/>
        <v>-1.3195437318097722</v>
      </c>
      <c r="D119" s="4">
        <f>_xlfn.BINOM.DIST(D$4,$B119,$B$2,FALSE)</f>
        <v>9.2450156836908963E-4</v>
      </c>
      <c r="E119" s="4">
        <f>_xlfn.BINOM.DIST(E$4,$B119,$B$2,FALSE)/(1-$D119)</f>
        <v>6.464781165386695E-3</v>
      </c>
      <c r="F119" s="4">
        <f>_xlfn.BINOM.DIST(F$4,$B119,$B$2,FALSE)/(1-$D119)</f>
        <v>2.2582307518332029E-2</v>
      </c>
      <c r="G119" s="4">
        <f>_xlfn.BINOM.DIST(G$4,$B119,$B$2,FALSE)/(1-$D119)</f>
        <v>5.2588592411356834E-2</v>
      </c>
      <c r="H119" s="4">
        <f>_xlfn.BINOM.DIST(H$4,$B119,$B$2,FALSE)/(1-$D119)</f>
        <v>9.1849339849615574E-2</v>
      </c>
      <c r="I119" s="4">
        <f>_xlfn.BINOM.DIST(I$4,$B119,$B$2,FALSE)/(1-$D119)</f>
        <v>0.12833659681456985</v>
      </c>
      <c r="J119" s="4">
        <f>_xlfn.BINOM.DIST(J$4,$B119,$B$2,FALSE)/(1-$D119)</f>
        <v>0.14943204909296723</v>
      </c>
      <c r="K119" s="4">
        <f>_xlfn.BINOM.DIST(K$4,$B119,$B$2,FALSE)/(1-$D119)</f>
        <v>0.14913864571380689</v>
      </c>
      <c r="L119" s="4">
        <f>_xlfn.BINOM.DIST(L$4,$B119,$B$2,FALSE)/(1-$D119)</f>
        <v>0.13024009105327927</v>
      </c>
      <c r="M119" s="4">
        <f>_xlfn.BINOM.DIST(M$4,$B119,$B$2,FALSE)/(1-$D119)</f>
        <v>0.10109895454406903</v>
      </c>
      <c r="N119" s="4">
        <f>_xlfn.BINOM.DIST(N$4,$B119,$B$2,FALSE)/(1-$D119)</f>
        <v>7.063031567325942E-2</v>
      </c>
      <c r="O119" s="4">
        <f>_xlfn.BINOM.DIST(O$4,$B119,$B$2,FALSE)/(1-$D119)</f>
        <v>4.4858313791833186E-2</v>
      </c>
      <c r="P119" s="4">
        <f>_xlfn.BINOM.DIST(P$4,$B119,$B$2,FALSE)/(1-$D119)</f>
        <v>2.6115971186115736E-2</v>
      </c>
      <c r="Q119" s="4">
        <f>_xlfn.BINOM.DIST(Q$4,$B119,$B$2,FALSE)/(1-$D119)</f>
        <v>1.4034834976186912E-2</v>
      </c>
      <c r="R119" s="4">
        <f>_xlfn.BINOM.DIST(R$4,$B119,$B$2,FALSE)/(1-$D119)</f>
        <v>7.0036390676997025E-3</v>
      </c>
      <c r="S119" s="4">
        <f>_xlfn.BINOM.DIST(S$4,$B119,$B$2,FALSE)/(1-$D119)</f>
        <v>3.2619475920559857E-3</v>
      </c>
      <c r="T119" s="4">
        <f>_xlfn.BINOM.DIST(T$4,$B119,$B$2,FALSE)/(1-$D119)</f>
        <v>1.4243000119189728E-3</v>
      </c>
      <c r="U119" s="4">
        <f>_xlfn.BINOM.DIST(U$4,$B119,$B$2,FALSE)/(1-$D119)</f>
        <v>5.8532495138045946E-4</v>
      </c>
      <c r="V119" s="4">
        <f>_xlfn.BINOM.DIST(V$4,$B119,$B$2,FALSE)/(1-$D119)</f>
        <v>2.2717943420364828E-4</v>
      </c>
      <c r="W119" s="4">
        <f>_xlfn.BINOM.DIST(W$4,$B119,$B$2,FALSE)/(1-$D119)</f>
        <v>8.3533348999745513E-5</v>
      </c>
      <c r="X119" s="4">
        <f>_xlfn.BINOM.DIST(X$4,$B119,$B$2,FALSE)/(1-$D119)</f>
        <v>2.9179267020130338E-5</v>
      </c>
    </row>
    <row r="120" spans="1:24">
      <c r="A120" s="14">
        <f t="shared" si="10"/>
        <v>1160</v>
      </c>
      <c r="B120" s="15">
        <f t="shared" si="8"/>
        <v>2095031652.8</v>
      </c>
      <c r="C120" s="13">
        <f t="shared" si="9"/>
        <v>-1.3348030709279017</v>
      </c>
      <c r="D120" s="4">
        <f>_xlfn.BINOM.DIST(D$4,$B120,$B$2,FALSE)</f>
        <v>7.6945948809315932E-4</v>
      </c>
      <c r="E120" s="4">
        <f>_xlfn.BINOM.DIST(E$4,$B120,$B$2,FALSE)/(1-$D120)</f>
        <v>5.5211360605745578E-3</v>
      </c>
      <c r="F120" s="4">
        <f>_xlfn.BINOM.DIST(F$4,$B120,$B$2,FALSE)/(1-$D120)</f>
        <v>1.9792782119236425E-2</v>
      </c>
      <c r="G120" s="4">
        <f>_xlfn.BINOM.DIST(G$4,$B120,$B$2,FALSE)/(1-$D120)</f>
        <v>4.7303576599028799E-2</v>
      </c>
      <c r="H120" s="4">
        <f>_xlfn.BINOM.DIST(H$4,$B120,$B$2,FALSE)/(1-$D120)</f>
        <v>8.4789559061686684E-2</v>
      </c>
      <c r="I120" s="4">
        <f>_xlfn.BINOM.DIST(I$4,$B120,$B$2,FALSE)/(1-$D120)</f>
        <v>0.12158521345451512</v>
      </c>
      <c r="J120" s="4">
        <f>_xlfn.BINOM.DIST(J$4,$B120,$B$2,FALSE)/(1-$D120)</f>
        <v>0.14529072808135918</v>
      </c>
      <c r="K120" s="4">
        <f>_xlfn.BINOM.DIST(K$4,$B120,$B$2,FALSE)/(1-$D120)</f>
        <v>0.14881552773848822</v>
      </c>
      <c r="L120" s="4">
        <f>_xlfn.BINOM.DIST(L$4,$B120,$B$2,FALSE)/(1-$D120)</f>
        <v>0.13337261008131029</v>
      </c>
      <c r="M120" s="4">
        <f>_xlfn.BINOM.DIST(M$4,$B120,$B$2,FALSE)/(1-$D120)</f>
        <v>0.10625087841143746</v>
      </c>
      <c r="N120" s="4">
        <f>_xlfn.BINOM.DIST(N$4,$B120,$B$2,FALSE)/(1-$D120)</f>
        <v>7.6179991047921641E-2</v>
      </c>
      <c r="O120" s="4">
        <f>_xlfn.BINOM.DIST(O$4,$B120,$B$2,FALSE)/(1-$D120)</f>
        <v>4.9654272125969894E-2</v>
      </c>
      <c r="P120" s="4">
        <f>_xlfn.BINOM.DIST(P$4,$B120,$B$2,FALSE)/(1-$D120)</f>
        <v>2.9667691999281504E-2</v>
      </c>
      <c r="Q120" s="4">
        <f>_xlfn.BINOM.DIST(Q$4,$B120,$B$2,FALSE)/(1-$D120)</f>
        <v>1.6362467495451515E-2</v>
      </c>
      <c r="R120" s="4">
        <f>_xlfn.BINOM.DIST(R$4,$B120,$B$2,FALSE)/(1-$D120)</f>
        <v>8.379713074120141E-3</v>
      </c>
      <c r="S120" s="4">
        <f>_xlfn.BINOM.DIST(S$4,$B120,$B$2,FALSE)/(1-$D120)</f>
        <v>4.0054035316623559E-3</v>
      </c>
      <c r="T120" s="4">
        <f>_xlfn.BINOM.DIST(T$4,$B120,$B$2,FALSE)/(1-$D120)</f>
        <v>1.7948769510986533E-3</v>
      </c>
      <c r="U120" s="4">
        <f>_xlfn.BINOM.DIST(U$4,$B120,$B$2,FALSE)/(1-$D120)</f>
        <v>7.5699697819675983E-4</v>
      </c>
      <c r="V120" s="4">
        <f>_xlfn.BINOM.DIST(V$4,$B120,$B$2,FALSE)/(1-$D120)</f>
        <v>3.0152965250380195E-4</v>
      </c>
      <c r="W120" s="4">
        <f>_xlfn.BINOM.DIST(W$4,$B120,$B$2,FALSE)/(1-$D120)</f>
        <v>1.1378494724332262E-4</v>
      </c>
      <c r="X120" s="4">
        <f>_xlfn.BINOM.DIST(X$4,$B120,$B$2,FALSE)/(1-$D120)</f>
        <v>4.0790892040647465E-5</v>
      </c>
    </row>
    <row r="121" spans="1:24">
      <c r="B121" s="1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B122" s="1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B123" s="1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B124" s="1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B125" s="1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B126" s="1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B127" s="11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B128" s="11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2:24">
      <c r="B129" s="11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2:24">
      <c r="B130" s="11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2:24">
      <c r="B131" s="11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2:24">
      <c r="B132" s="11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2:24">
      <c r="B133" s="11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2:24">
      <c r="B134" s="11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2:24">
      <c r="B135" s="11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2:24">
      <c r="B136" s="11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2:24">
      <c r="B137" s="11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2:24">
      <c r="B138" s="11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2:24">
      <c r="B139" s="11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2:24">
      <c r="B140" s="11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2:24">
      <c r="B141" s="11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2:24">
      <c r="B142" s="11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2:24">
      <c r="B143" s="11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2:24">
      <c r="B144" s="11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2:24">
      <c r="B145" s="11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2:24">
      <c r="B146" s="11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2:24">
      <c r="B147" s="11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2:24">
      <c r="B148" s="11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2:24">
      <c r="B149" s="11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2:24">
      <c r="B150" s="11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2:24">
      <c r="B151" s="11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2:24">
      <c r="B152" s="11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2:24">
      <c r="B153" s="11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2:24">
      <c r="B154" s="11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2:24">
      <c r="B155" s="11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2:24">
      <c r="B156" s="11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2:24">
      <c r="B157" s="11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2:24">
      <c r="B158" s="11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2:24">
      <c r="B159" s="11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2:24">
      <c r="B160" s="11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2:24">
      <c r="B161" s="11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2:24">
      <c r="B162" s="11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2:24">
      <c r="B163" s="11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2:24">
      <c r="B164" s="11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2:24">
      <c r="B165" s="11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2:24">
      <c r="B166" s="11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2:24">
      <c r="B167" s="11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2:24">
      <c r="B168" s="11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2:24">
      <c r="B169" s="11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2:24">
      <c r="B170" s="11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2:24">
      <c r="B171" s="11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2:24">
      <c r="B172" s="11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2:24">
      <c r="B173" s="11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2:24">
      <c r="B174" s="11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2:24">
      <c r="B175" s="11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2:24">
      <c r="B176" s="11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2:24">
      <c r="B177" s="11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2:24">
      <c r="B178" s="11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2:24">
      <c r="B179" s="11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2:24">
      <c r="B180" s="11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2:24">
      <c r="B181" s="11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2:24">
      <c r="B182" s="11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2:24">
      <c r="B183" s="11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2:24">
      <c r="B184" s="11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2:24">
      <c r="B185" s="11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2:24">
      <c r="B186" s="11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2:24">
      <c r="B187" s="11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2:24">
      <c r="B188" s="11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2:24">
      <c r="B189" s="11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2:24">
      <c r="B190" s="11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2:24">
      <c r="B191" s="11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2:24">
      <c r="B192" s="11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2:24">
      <c r="B193" s="11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2:24">
      <c r="B194" s="11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2:24">
      <c r="B195" s="11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2:24">
      <c r="B196" s="11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2:24">
      <c r="B197" s="11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2:24">
      <c r="B198" s="11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2:24">
      <c r="B199" s="11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2:24">
      <c r="B200" s="11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2:24">
      <c r="B201" s="11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2:24">
      <c r="B202" s="11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2:24">
      <c r="B203" s="11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2:24">
      <c r="B204" s="11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2:24">
      <c r="B205" s="11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2:24">
      <c r="B206" s="11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2:24">
      <c r="B207" s="11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2:24">
      <c r="B208" s="11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2:24">
      <c r="B209" s="11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2:24">
      <c r="B210" s="11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2:24">
      <c r="B211" s="11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2:24">
      <c r="B212" s="11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2:24">
      <c r="B213" s="11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2:24">
      <c r="B214" s="11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2:24">
      <c r="B215" s="11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2:24">
      <c r="B216" s="11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2:24">
      <c r="B217" s="11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2:24">
      <c r="B218" s="11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2:24">
      <c r="B219" s="11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2:24">
      <c r="B220" s="11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2:24">
      <c r="B221" s="11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2:24">
      <c r="B222" s="11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2:24">
      <c r="B223" s="11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2:24">
      <c r="B224" s="11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2:24">
      <c r="B225" s="11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2:24">
      <c r="B226" s="11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2:24">
      <c r="B227" s="11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2:24">
      <c r="B228" s="11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2:24">
      <c r="B229" s="11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2:24">
      <c r="B230" s="11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2:24">
      <c r="B231" s="11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2:24">
      <c r="B232" s="11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2:24">
      <c r="B233" s="11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2:24">
      <c r="B234" s="11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2:24">
      <c r="B235" s="11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2:24">
      <c r="B236" s="11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2:24">
      <c r="B237" s="11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2:24">
      <c r="B238" s="11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95"/>
  <sheetViews>
    <sheetView topLeftCell="B1" workbookViewId="0">
      <selection activeCell="C6" sqref="C6"/>
    </sheetView>
  </sheetViews>
  <sheetFormatPr baseColWidth="10" defaultRowHeight="15" x14ac:dyDescent="0"/>
  <cols>
    <col min="2" max="2" width="10.83203125" customWidth="1"/>
    <col min="3" max="3" width="14.33203125" customWidth="1"/>
    <col min="4" max="4" width="11.33203125" bestFit="1" customWidth="1"/>
    <col min="5" max="5" width="14" bestFit="1" customWidth="1"/>
    <col min="7" max="7" width="17" style="3" customWidth="1"/>
    <col min="8" max="8" width="20.33203125" style="3" customWidth="1"/>
    <col min="9" max="9" width="23.1640625" style="3" customWidth="1"/>
    <col min="10" max="32" width="22.5" style="5" customWidth="1"/>
    <col min="33" max="33" width="13.33203125" style="3" bestFit="1" customWidth="1"/>
    <col min="34" max="34" width="7.83203125" customWidth="1"/>
    <col min="35" max="35" width="8" customWidth="1"/>
    <col min="36" max="36" width="7.83203125" customWidth="1"/>
    <col min="37" max="37" width="11.33203125" bestFit="1" customWidth="1"/>
  </cols>
  <sheetData>
    <row r="1" spans="1:53">
      <c r="A1" t="s">
        <v>6</v>
      </c>
      <c r="B1">
        <f>1/292201338</f>
        <v>3.4222978130237033E-9</v>
      </c>
      <c r="D1">
        <f>1/B1</f>
        <v>292201338</v>
      </c>
    </row>
    <row r="2" spans="1:53">
      <c r="A2" t="s">
        <v>7</v>
      </c>
      <c r="B2">
        <v>2</v>
      </c>
    </row>
    <row r="3" spans="1:53">
      <c r="K3" s="3" t="s">
        <v>12</v>
      </c>
      <c r="AG3" s="3" t="s">
        <v>11</v>
      </c>
    </row>
    <row r="4" spans="1:53" ht="30">
      <c r="A4" t="s">
        <v>3</v>
      </c>
      <c r="B4" t="s">
        <v>4</v>
      </c>
      <c r="C4" t="s">
        <v>17</v>
      </c>
      <c r="D4" t="s">
        <v>2</v>
      </c>
      <c r="E4" t="s">
        <v>0</v>
      </c>
      <c r="F4" t="s">
        <v>1</v>
      </c>
      <c r="G4" s="5" t="s">
        <v>10</v>
      </c>
      <c r="H4" s="5" t="s">
        <v>9</v>
      </c>
      <c r="I4" s="5" t="s">
        <v>13</v>
      </c>
      <c r="J4" s="5" t="s">
        <v>8</v>
      </c>
      <c r="K4" s="3">
        <v>0</v>
      </c>
      <c r="L4">
        <v>1</v>
      </c>
      <c r="M4">
        <v>2</v>
      </c>
      <c r="N4">
        <v>3</v>
      </c>
      <c r="O4">
        <v>4</v>
      </c>
      <c r="P4">
        <v>5</v>
      </c>
      <c r="Q4">
        <v>6</v>
      </c>
      <c r="R4">
        <v>7</v>
      </c>
      <c r="S4">
        <v>8</v>
      </c>
      <c r="T4">
        <v>9</v>
      </c>
      <c r="U4">
        <v>10</v>
      </c>
      <c r="V4">
        <v>11</v>
      </c>
      <c r="W4">
        <v>12</v>
      </c>
      <c r="X4">
        <v>13</v>
      </c>
      <c r="Y4">
        <f>X4+1</f>
        <v>14</v>
      </c>
      <c r="Z4">
        <f t="shared" ref="Z4:AD4" si="0">Y4+1</f>
        <v>15</v>
      </c>
      <c r="AA4">
        <f t="shared" si="0"/>
        <v>16</v>
      </c>
      <c r="AB4">
        <f t="shared" si="0"/>
        <v>17</v>
      </c>
      <c r="AC4">
        <f t="shared" si="0"/>
        <v>18</v>
      </c>
      <c r="AD4">
        <f t="shared" si="0"/>
        <v>19</v>
      </c>
      <c r="AE4">
        <f>AD4+1</f>
        <v>20</v>
      </c>
      <c r="AF4"/>
      <c r="AG4" s="3">
        <v>0</v>
      </c>
      <c r="AH4">
        <v>1</v>
      </c>
      <c r="AI4">
        <v>2</v>
      </c>
      <c r="AJ4">
        <v>3</v>
      </c>
      <c r="AK4">
        <v>4</v>
      </c>
      <c r="AL4">
        <v>5</v>
      </c>
      <c r="AM4">
        <v>6</v>
      </c>
      <c r="AN4">
        <v>7</v>
      </c>
      <c r="AO4">
        <v>8</v>
      </c>
      <c r="AP4">
        <v>9</v>
      </c>
      <c r="AQ4">
        <v>10</v>
      </c>
      <c r="AR4">
        <v>11</v>
      </c>
      <c r="AS4">
        <v>12</v>
      </c>
      <c r="AT4">
        <v>13</v>
      </c>
      <c r="AU4">
        <f>AT4+1</f>
        <v>14</v>
      </c>
      <c r="AV4">
        <f t="shared" ref="AV4:AZ4" si="1">AU4+1</f>
        <v>15</v>
      </c>
      <c r="AW4">
        <f t="shared" si="1"/>
        <v>16</v>
      </c>
      <c r="AX4">
        <f t="shared" si="1"/>
        <v>17</v>
      </c>
      <c r="AY4">
        <f t="shared" si="1"/>
        <v>18</v>
      </c>
      <c r="AZ4">
        <f t="shared" si="1"/>
        <v>19</v>
      </c>
      <c r="BA4">
        <f>AZ4+1</f>
        <v>20</v>
      </c>
    </row>
    <row r="5" spans="1:53">
      <c r="A5" s="1">
        <v>41374</v>
      </c>
      <c r="B5">
        <v>4</v>
      </c>
      <c r="C5" s="12">
        <f>1/175223510</f>
        <v>5.7069967380518741E-9</v>
      </c>
      <c r="D5" s="3">
        <f>E5/2</f>
        <v>18089887</v>
      </c>
      <c r="E5" s="2">
        <v>36179774</v>
      </c>
      <c r="F5" s="2">
        <v>60</v>
      </c>
      <c r="G5" s="3">
        <f>1149.1*POWER(F5,2) - 231792*F5 + 20000000</f>
        <v>10229240</v>
      </c>
      <c r="H5" s="3">
        <f>1.3825*POWER(F5,3)-92.362*POWER(F5,2)+44289*F5+10000000</f>
        <v>12623456.800000001</v>
      </c>
      <c r="I5" s="7">
        <f>F5*1000000*(L5+M5/M$4+N5/N$4+O5/O$4+P5/P$4+Q5/Q$4+R5/R$4+S5/S$4+T5/T$4+U5/U$4+V5/V$4+W5/W$4+X5/X$4+Y5/Y$4+Z5/Z$4+AA5/AA$4+AB5/AB$4+AC5/AC$4+AD5/AD$4+AE5/AE$4)/G5-$B$2</f>
        <v>-1.6722218569960019</v>
      </c>
      <c r="J5" s="8">
        <f>F5*1000000*(AH5+AI5/AI$4+AJ5/AJ$4+AK5/AK$4+AL5/AL$4+AM5/AM$4+AN5/AN$4+AO5/AO$4+AP5/AP$4+AQ5/AQ$4+AR5/AR$4+AS5/AS$4+AT5/AT$4+AU5/AU$4+AV5/AV$4+AW5/AW$4+AX5/AX$4+AY5/AY$4+AZ5/AZ$4+BA5/BA$4)/H5-$B$2</f>
        <v>-1.6755495905856745</v>
      </c>
      <c r="K5" s="4">
        <f>_xlfn.BINOM.DIST(K$4,$G5,$C5,FALSE)</f>
        <v>0.9432930892651874</v>
      </c>
      <c r="L5" s="4">
        <f t="shared" ref="L5:AE17" si="2">_xlfn.BINOM.DIST(L$4,$G5,$C5,FALSE)</f>
        <v>5.5067790021457813E-2</v>
      </c>
      <c r="M5" s="4">
        <f t="shared" si="2"/>
        <v>1.6073801641859232E-3</v>
      </c>
      <c r="N5" s="4">
        <f t="shared" si="2"/>
        <v>3.1278668693435979E-5</v>
      </c>
      <c r="O5" s="4">
        <f t="shared" si="2"/>
        <v>4.56498270317194E-7</v>
      </c>
      <c r="P5" s="4">
        <f t="shared" si="2"/>
        <v>5.3299110003171702E-9</v>
      </c>
      <c r="Q5" s="4">
        <f t="shared" si="2"/>
        <v>5.1858444929830911E-11</v>
      </c>
      <c r="R5" s="4">
        <f t="shared" si="2"/>
        <v>4.3248613572032177E-13</v>
      </c>
      <c r="S5" s="4">
        <f t="shared" si="2"/>
        <v>3.1559702496546641E-15</v>
      </c>
      <c r="T5" s="4">
        <f t="shared" si="2"/>
        <v>2.0471093717869098E-17</v>
      </c>
      <c r="U5" s="4">
        <f t="shared" si="2"/>
        <v>1.195065363419528E-19</v>
      </c>
      <c r="V5" s="4">
        <f t="shared" si="2"/>
        <v>6.3423403614449906E-22</v>
      </c>
      <c r="W5" s="4">
        <f t="shared" si="2"/>
        <v>3.0854522281959319E-24</v>
      </c>
      <c r="X5" s="4">
        <f t="shared" si="2"/>
        <v>1.385561986843477E-26</v>
      </c>
      <c r="Y5" s="4">
        <f t="shared" si="2"/>
        <v>5.7776119225746922E-29</v>
      </c>
      <c r="Z5" s="4">
        <f t="shared" si="2"/>
        <v>2.2485756785185606E-31</v>
      </c>
      <c r="AA5" s="4">
        <f t="shared" si="2"/>
        <v>8.2042310833323658E-34</v>
      </c>
      <c r="AB5" s="4">
        <f t="shared" si="2"/>
        <v>2.8173401126406489E-36</v>
      </c>
      <c r="AC5" s="4">
        <f t="shared" si="2"/>
        <v>9.1372823846899659E-39</v>
      </c>
      <c r="AD5" s="4">
        <f t="shared" si="2"/>
        <v>2.8074606427888586E-41</v>
      </c>
      <c r="AE5" s="4">
        <f t="shared" si="2"/>
        <v>8.1947152889994211E-44</v>
      </c>
      <c r="AF5" s="4"/>
      <c r="AG5" s="4">
        <f>_xlfn.BINOM.DIST(AG$4,$H5,$C5,FALSE)</f>
        <v>0.93049179347219468</v>
      </c>
      <c r="AH5" s="4">
        <f t="shared" ref="AH5:BA17" si="3">_xlfn.BINOM.DIST(AH$4,$H5,$C5,FALSE)</f>
        <v>6.7034510838710273E-2</v>
      </c>
      <c r="AI5" s="4">
        <f t="shared" si="3"/>
        <v>2.4146506820025807E-3</v>
      </c>
      <c r="AJ5" s="4">
        <f t="shared" si="3"/>
        <v>5.798543050203793E-5</v>
      </c>
      <c r="AK5" s="4">
        <f t="shared" si="3"/>
        <v>1.044346675860776E-6</v>
      </c>
      <c r="AL5" s="4">
        <f t="shared" si="3"/>
        <v>1.5047364602301236E-8</v>
      </c>
      <c r="AM5" s="4">
        <f t="shared" si="3"/>
        <v>1.8067369196093789E-10</v>
      </c>
      <c r="AN5" s="4">
        <f t="shared" si="3"/>
        <v>1.8594417167947365E-12</v>
      </c>
      <c r="AO5" s="4">
        <f t="shared" si="3"/>
        <v>1.6744733493802232E-14</v>
      </c>
      <c r="AP5" s="4">
        <f t="shared" si="3"/>
        <v>1.3403596719234781E-16</v>
      </c>
      <c r="AQ5" s="4">
        <f t="shared" si="3"/>
        <v>9.6562152966949274E-19</v>
      </c>
      <c r="AR5" s="4">
        <f t="shared" si="3"/>
        <v>6.32411572551765E-21</v>
      </c>
      <c r="AS5" s="4">
        <f t="shared" si="3"/>
        <v>3.7966807598244743E-23</v>
      </c>
      <c r="AT5" s="4">
        <f t="shared" si="3"/>
        <v>2.1040023168581102E-25</v>
      </c>
      <c r="AU5" s="4">
        <f t="shared" si="3"/>
        <v>1.0826887601320048E-27</v>
      </c>
      <c r="AV5" s="4">
        <f t="shared" si="3"/>
        <v>5.1999334433213101E-30</v>
      </c>
      <c r="AW5" s="4">
        <f t="shared" si="3"/>
        <v>2.3413329852364949E-32</v>
      </c>
      <c r="AX5" s="4">
        <f t="shared" si="3"/>
        <v>9.9220088297606113E-35</v>
      </c>
      <c r="AY5" s="4">
        <f t="shared" si="3"/>
        <v>3.9711145665944786E-37</v>
      </c>
      <c r="AZ5" s="4">
        <f t="shared" si="3"/>
        <v>1.5057195658994259E-39</v>
      </c>
      <c r="BA5" s="4">
        <f t="shared" si="3"/>
        <v>5.4237459882732625E-42</v>
      </c>
    </row>
    <row r="6" spans="1:53">
      <c r="A6" s="1">
        <v>41377</v>
      </c>
      <c r="B6">
        <f>A6-A5</f>
        <v>3</v>
      </c>
      <c r="C6" s="12">
        <f>1/175223510</f>
        <v>5.7069967380518741E-9</v>
      </c>
      <c r="D6" s="3">
        <f t="shared" ref="D6:D69" si="4">E6/2</f>
        <v>19179345</v>
      </c>
      <c r="E6" s="2">
        <v>38358690</v>
      </c>
      <c r="F6" s="2">
        <v>70</v>
      </c>
      <c r="G6" s="3">
        <f t="shared" ref="G6:G69" si="5">1149.1*POWER(F6,2) - 231792*F6 + 20000000</f>
        <v>9405150</v>
      </c>
      <c r="H6" s="3">
        <f t="shared" ref="H6:H69" si="6">1.3825*POWER(F6,3)-92.362*POWER(F6,2)+44289*F6+10000000</f>
        <v>13121853.699999999</v>
      </c>
      <c r="I6" s="7">
        <f t="shared" ref="I6:I69" si="7">F6*1000000*(L6+M6/M$4+N6/N$4+O6/O$4+P6/P$4+Q6/Q$4+R6/R$4+S6/S$4+T6/T$4+U6/U$4+V6/V$4+W6/W$4+X6/X$4+Y6/Y$4+Z6/Z$4+AA6/AA$4+AB6/AB$4+AC6/AC$4+AD6/AD$4+AE6/AE$4)/G6-$B$2</f>
        <v>-1.6162458591323556</v>
      </c>
      <c r="J6" s="8">
        <f t="shared" ref="J6:J69" si="8">F6*1000000*(AH6+AI6/AI$4+AJ6/AJ$4+AK6/AK$4+AL6/AL$4+AM6/AM$4+AN6/AN$4+AO6/AO$4+AP6/AP$4+AQ6/AQ$4+AR6/AR$4+AS6/AS$4+AT6/AT$4+AU6/AU$4+AV6/AV$4+AW6/AW$4+AX6/AX$4+AY6/AY$4+AZ6/AZ$4+BA6/BA$4)/H6-$B$2</f>
        <v>-1.6222772851078502</v>
      </c>
      <c r="K6" s="4">
        <f t="shared" ref="K6:Z69" si="9">_xlfn.BINOM.DIST(K$4,$G6,$C6,FALSE)</f>
        <v>0.94773991984302752</v>
      </c>
      <c r="L6" s="4">
        <f t="shared" si="2"/>
        <v>5.0870092477783013E-2</v>
      </c>
      <c r="M6" s="4">
        <f t="shared" si="2"/>
        <v>1.3652300485471061E-3</v>
      </c>
      <c r="N6" s="4">
        <f t="shared" si="2"/>
        <v>2.442630887813253E-5</v>
      </c>
      <c r="O6" s="4">
        <f t="shared" si="2"/>
        <v>3.2777140889559864E-7</v>
      </c>
      <c r="P6" s="4">
        <f t="shared" si="2"/>
        <v>3.5186351111012265E-9</v>
      </c>
      <c r="Q6" s="4">
        <f t="shared" si="2"/>
        <v>3.1477200758107274E-11</v>
      </c>
      <c r="R6" s="4">
        <f t="shared" si="2"/>
        <v>2.4136324721694018E-13</v>
      </c>
      <c r="S6" s="4">
        <f t="shared" si="2"/>
        <v>1.6194001792160277E-15</v>
      </c>
      <c r="T6" s="4">
        <f t="shared" si="2"/>
        <v>9.6579434316481897E-18</v>
      </c>
      <c r="U6" s="4">
        <f t="shared" si="2"/>
        <v>5.1839116944447952E-20</v>
      </c>
      <c r="V6" s="4">
        <f t="shared" si="2"/>
        <v>2.5295181571830082E-22</v>
      </c>
      <c r="W6" s="4">
        <f t="shared" si="2"/>
        <v>1.1314344560604422E-24</v>
      </c>
      <c r="X6" s="4">
        <f t="shared" si="2"/>
        <v>4.6715268261281361E-27</v>
      </c>
      <c r="Y6" s="4">
        <f t="shared" si="2"/>
        <v>1.7910329029663284E-29</v>
      </c>
      <c r="Z6" s="4">
        <f t="shared" si="2"/>
        <v>6.4089223830017313E-32</v>
      </c>
      <c r="AA6" s="4">
        <f t="shared" si="2"/>
        <v>2.1499961877494278E-34</v>
      </c>
      <c r="AB6" s="4">
        <f t="shared" si="2"/>
        <v>6.788305559559171E-37</v>
      </c>
      <c r="AC6" s="4">
        <f t="shared" si="2"/>
        <v>2.0242374057839199E-39</v>
      </c>
      <c r="AD6" s="4">
        <f t="shared" si="2"/>
        <v>5.7184768453991143E-42</v>
      </c>
      <c r="AE6" s="4">
        <f t="shared" si="2"/>
        <v>1.5346977171723329E-44</v>
      </c>
      <c r="AF6" s="6"/>
      <c r="AG6" s="4">
        <f t="shared" ref="AG6:AV69" si="10">_xlfn.BINOM.DIST(AG$4,$H6,$C6,FALSE)</f>
        <v>0.92784890950772603</v>
      </c>
      <c r="AH6" s="4">
        <f t="shared" si="3"/>
        <v>6.9483239242576142E-2</v>
      </c>
      <c r="AI6" s="4">
        <f t="shared" si="3"/>
        <v>2.6016736767372818E-3</v>
      </c>
      <c r="AJ6" s="4">
        <f t="shared" si="3"/>
        <v>6.4943291630973932E-5</v>
      </c>
      <c r="AK6" s="4">
        <f t="shared" si="3"/>
        <v>1.2158416073152222E-6</v>
      </c>
      <c r="AL6" s="4">
        <f t="shared" si="3"/>
        <v>1.8209987997795033E-8</v>
      </c>
      <c r="AM6" s="4">
        <f t="shared" si="3"/>
        <v>2.2727990472717849E-10</v>
      </c>
      <c r="AN6" s="4">
        <f t="shared" si="3"/>
        <v>2.4314514098713748E-12</v>
      </c>
      <c r="AO6" s="4">
        <f t="shared" si="3"/>
        <v>2.2760309917100602E-14</v>
      </c>
      <c r="AP6" s="4">
        <f t="shared" si="3"/>
        <v>1.8938177910829038E-16</v>
      </c>
      <c r="AQ6" s="4">
        <f t="shared" si="3"/>
        <v>1.4182104764843164E-18</v>
      </c>
      <c r="AR6" s="4">
        <f t="shared" si="3"/>
        <v>9.6549597605040457E-21</v>
      </c>
      <c r="AS6" s="4">
        <f t="shared" si="3"/>
        <v>6.0252025739732949E-23</v>
      </c>
      <c r="AT6" s="4">
        <f t="shared" si="3"/>
        <v>3.4708088683934101E-25</v>
      </c>
      <c r="AU6" s="4">
        <f t="shared" si="3"/>
        <v>1.8565430640783553E-27</v>
      </c>
      <c r="AV6" s="4">
        <f t="shared" si="3"/>
        <v>9.2686418325307537E-30</v>
      </c>
      <c r="AW6" s="4">
        <f t="shared" si="3"/>
        <v>4.3380885825689531E-32</v>
      </c>
      <c r="AX6" s="4">
        <f t="shared" si="3"/>
        <v>1.910960719184367E-34</v>
      </c>
      <c r="AY6" s="4">
        <f t="shared" si="3"/>
        <v>7.9502628457805609E-37</v>
      </c>
      <c r="AZ6" s="4">
        <f t="shared" si="3"/>
        <v>3.1335027884139179E-39</v>
      </c>
      <c r="BA6" s="4">
        <f t="shared" si="3"/>
        <v>1.1732815894042842E-41</v>
      </c>
    </row>
    <row r="7" spans="1:53">
      <c r="A7" s="1">
        <f>A6+B5</f>
        <v>41381</v>
      </c>
      <c r="B7">
        <f>A7-A6</f>
        <v>4</v>
      </c>
      <c r="C7" s="12">
        <f t="shared" ref="C7:C70" si="11">1/175223510</f>
        <v>5.7069967380518741E-9</v>
      </c>
      <c r="D7" s="3">
        <f t="shared" si="4"/>
        <v>17670782</v>
      </c>
      <c r="E7" s="2">
        <v>35341564</v>
      </c>
      <c r="F7" s="2">
        <v>80</v>
      </c>
      <c r="G7" s="3">
        <f t="shared" si="5"/>
        <v>8810880</v>
      </c>
      <c r="H7" s="3">
        <f t="shared" si="6"/>
        <v>13659843.199999999</v>
      </c>
      <c r="I7" s="7">
        <f t="shared" si="7"/>
        <v>-1.560310635682276</v>
      </c>
      <c r="J7" s="8">
        <f t="shared" si="8"/>
        <v>-1.5693048340199043</v>
      </c>
      <c r="K7" s="4">
        <f t="shared" si="9"/>
        <v>0.95095963363979907</v>
      </c>
      <c r="L7" s="4">
        <f t="shared" si="2"/>
        <v>4.7817734416243401E-2</v>
      </c>
      <c r="M7" s="4">
        <f t="shared" si="2"/>
        <v>1.2022253018447891E-3</v>
      </c>
      <c r="N7" s="4">
        <f t="shared" si="2"/>
        <v>2.0150759685006269E-5</v>
      </c>
      <c r="O7" s="4">
        <f t="shared" si="2"/>
        <v>2.5331341960676781E-7</v>
      </c>
      <c r="P7" s="4">
        <f t="shared" si="2"/>
        <v>2.547504204234607E-9</v>
      </c>
      <c r="Q7" s="4">
        <f t="shared" si="2"/>
        <v>2.1349628667202642E-11</v>
      </c>
      <c r="R7" s="4">
        <f t="shared" si="2"/>
        <v>1.5336240244331166E-13</v>
      </c>
      <c r="S7" s="4">
        <f t="shared" si="2"/>
        <v>9.639521678730056E-16</v>
      </c>
      <c r="T7" s="4">
        <f t="shared" si="2"/>
        <v>5.3856669586826379E-18</v>
      </c>
      <c r="U7" s="4">
        <f t="shared" si="2"/>
        <v>2.7081078956086193E-20</v>
      </c>
      <c r="V7" s="4">
        <f t="shared" si="2"/>
        <v>1.2379402922874993E-22</v>
      </c>
      <c r="W7" s="4">
        <f t="shared" si="2"/>
        <v>5.1873413026478448E-25</v>
      </c>
      <c r="X7" s="4">
        <f t="shared" si="2"/>
        <v>2.0064474641741717E-27</v>
      </c>
      <c r="Y7" s="4">
        <f t="shared" si="2"/>
        <v>7.2065271909074216E-30</v>
      </c>
      <c r="Z7" s="4">
        <f t="shared" si="2"/>
        <v>2.4158000931424045E-32</v>
      </c>
      <c r="AA7" s="4">
        <f t="shared" si="2"/>
        <v>7.5921920413035761E-35</v>
      </c>
      <c r="AB7" s="4">
        <f t="shared" si="2"/>
        <v>2.2456619890645799E-37</v>
      </c>
      <c r="AC7" s="4">
        <f t="shared" si="2"/>
        <v>6.2733274658036758E-40</v>
      </c>
      <c r="AD7" s="4">
        <f t="shared" si="2"/>
        <v>1.6602381272458758E-42</v>
      </c>
      <c r="AE7" s="4">
        <f t="shared" si="2"/>
        <v>4.1741337819183251E-45</v>
      </c>
      <c r="AF7" s="6"/>
      <c r="AG7" s="4">
        <f t="shared" si="10"/>
        <v>0.92500449717959687</v>
      </c>
      <c r="AH7" s="4">
        <f t="shared" si="3"/>
        <v>7.2110279481774536E-2</v>
      </c>
      <c r="AI7" s="4">
        <f t="shared" si="3"/>
        <v>2.8107387813380716E-3</v>
      </c>
      <c r="AJ7" s="4">
        <f t="shared" si="3"/>
        <v>7.3038610448121876E-5</v>
      </c>
      <c r="AK7" s="4">
        <f t="shared" si="3"/>
        <v>1.4234615809224451E-6</v>
      </c>
      <c r="AL7" s="4">
        <f t="shared" si="3"/>
        <v>2.2193661260471698E-8</v>
      </c>
      <c r="AM7" s="4">
        <f t="shared" si="3"/>
        <v>2.8835725218899176E-10</v>
      </c>
      <c r="AN7" s="4">
        <f t="shared" si="3"/>
        <v>3.2113377326306671E-12</v>
      </c>
      <c r="AO7" s="4">
        <f t="shared" si="3"/>
        <v>3.1293137418240643E-14</v>
      </c>
      <c r="AP7" s="4">
        <f t="shared" si="3"/>
        <v>2.7105640752139373E-16</v>
      </c>
      <c r="AQ7" s="4">
        <f t="shared" si="3"/>
        <v>2.1130643670528055E-18</v>
      </c>
      <c r="AR7" s="4">
        <f t="shared" si="3"/>
        <v>1.497521471390731E-20</v>
      </c>
      <c r="AS7" s="4">
        <f t="shared" si="3"/>
        <v>9.7284756634217189E-23</v>
      </c>
      <c r="AT7" s="4">
        <f t="shared" si="3"/>
        <v>5.8338384372995967E-25</v>
      </c>
      <c r="AU7" s="4">
        <f t="shared" si="3"/>
        <v>3.2484731625569707E-27</v>
      </c>
      <c r="AV7" s="4">
        <f t="shared" si="3"/>
        <v>1.6882661527500051E-29</v>
      </c>
      <c r="AW7" s="4">
        <f t="shared" si="3"/>
        <v>8.2257174695043819E-32</v>
      </c>
      <c r="AX7" s="4">
        <f t="shared" si="3"/>
        <v>3.7720521912625298E-34</v>
      </c>
      <c r="AY7" s="4">
        <f t="shared" si="3"/>
        <v>1.6336461068628313E-36</v>
      </c>
      <c r="AZ7" s="4">
        <f t="shared" si="3"/>
        <v>6.7028136202880175E-39</v>
      </c>
      <c r="BA7" s="4">
        <f t="shared" si="3"/>
        <v>2.6126418447064307E-41</v>
      </c>
    </row>
    <row r="8" spans="1:53">
      <c r="A8" s="1">
        <f t="shared" ref="A8:A44" si="12">A7+B6</f>
        <v>41384</v>
      </c>
      <c r="B8">
        <f t="shared" ref="B8:B71" si="13">A8-A7</f>
        <v>3</v>
      </c>
      <c r="C8" s="12">
        <f t="shared" si="11"/>
        <v>5.7069967380518741E-9</v>
      </c>
      <c r="D8" s="3">
        <f t="shared" si="4"/>
        <v>20291902</v>
      </c>
      <c r="E8" s="2">
        <v>40583804</v>
      </c>
      <c r="F8" s="2">
        <v>95</v>
      </c>
      <c r="G8" s="3">
        <f t="shared" si="5"/>
        <v>8350387.5</v>
      </c>
      <c r="H8" s="3">
        <f t="shared" si="6"/>
        <v>14559208.887499999</v>
      </c>
      <c r="I8" s="7">
        <f t="shared" si="7"/>
        <v>-1.4768420533625251</v>
      </c>
      <c r="J8" s="8">
        <f t="shared" si="8"/>
        <v>-1.490504236023817</v>
      </c>
      <c r="K8" s="4">
        <f t="shared" si="9"/>
        <v>0.95346207284630002</v>
      </c>
      <c r="L8" s="4">
        <f t="shared" si="2"/>
        <v>4.54378373286018E-2</v>
      </c>
      <c r="M8" s="4">
        <f t="shared" si="2"/>
        <v>1.0826842895237132E-3</v>
      </c>
      <c r="N8" s="4">
        <f t="shared" si="2"/>
        <v>1.7198663776282945E-5</v>
      </c>
      <c r="O8" s="4">
        <f t="shared" si="2"/>
        <v>2.0490322280164559E-7</v>
      </c>
      <c r="P8" s="4">
        <f t="shared" si="2"/>
        <v>1.9529575661312341E-9</v>
      </c>
      <c r="Q8" s="4">
        <f t="shared" si="2"/>
        <v>1.5511561776209323E-11</v>
      </c>
      <c r="R8" s="4">
        <f t="shared" si="2"/>
        <v>1.0560182043705819E-13</v>
      </c>
      <c r="S8" s="4">
        <f t="shared" si="2"/>
        <v>6.2906465460437044E-16</v>
      </c>
      <c r="T8" s="4">
        <f t="shared" si="2"/>
        <v>3.3309383042828785E-18</v>
      </c>
      <c r="U8" s="4">
        <f t="shared" si="2"/>
        <v>1.5873779776571494E-20</v>
      </c>
      <c r="V8" s="4">
        <f t="shared" si="2"/>
        <v>6.8770372353583444E-23</v>
      </c>
      <c r="W8" s="4">
        <f t="shared" si="2"/>
        <v>2.7310760130005638E-25</v>
      </c>
      <c r="X8" s="4">
        <f t="shared" si="2"/>
        <v>1.0011612725242874E-27</v>
      </c>
      <c r="Y8" s="4">
        <f t="shared" si="2"/>
        <v>3.4079213243558458E-30</v>
      </c>
      <c r="Z8" s="4">
        <f t="shared" si="2"/>
        <v>1.0827091400931709E-32</v>
      </c>
      <c r="AA8" s="4">
        <f t="shared" si="2"/>
        <v>3.2248184544326008E-35</v>
      </c>
      <c r="AB8" s="4">
        <f t="shared" si="2"/>
        <v>9.0400274066900852E-38</v>
      </c>
      <c r="AC8" s="4">
        <f t="shared" si="2"/>
        <v>2.3933741059826565E-40</v>
      </c>
      <c r="AD8" s="4">
        <f t="shared" si="2"/>
        <v>6.0030267850345738E-43</v>
      </c>
      <c r="AE8" s="4">
        <f t="shared" si="2"/>
        <v>1.4303869114074252E-45</v>
      </c>
      <c r="AF8" s="6"/>
      <c r="AG8" s="4">
        <f t="shared" si="10"/>
        <v>0.92026891494045682</v>
      </c>
      <c r="AH8" s="4">
        <f t="shared" si="3"/>
        <v>7.6464548764129711E-2</v>
      </c>
      <c r="AI8" s="4">
        <f t="shared" si="3"/>
        <v>3.1766947254165479E-3</v>
      </c>
      <c r="AJ8" s="4">
        <f t="shared" si="3"/>
        <v>8.7983157759295212E-5</v>
      </c>
      <c r="AK8" s="4">
        <f t="shared" si="3"/>
        <v>1.8276155375431423E-6</v>
      </c>
      <c r="AL8" s="4">
        <f t="shared" si="3"/>
        <v>3.0371070179470377E-8</v>
      </c>
      <c r="AM8" s="4">
        <f t="shared" si="3"/>
        <v>4.2058528427841249E-10</v>
      </c>
      <c r="AN8" s="4">
        <f t="shared" si="3"/>
        <v>4.9923063952377012E-12</v>
      </c>
      <c r="AO8" s="4">
        <f t="shared" si="3"/>
        <v>5.1850913639284264E-14</v>
      </c>
      <c r="AP8" s="4">
        <f t="shared" si="3"/>
        <v>4.7869516682837364E-16</v>
      </c>
      <c r="AQ8" s="4">
        <f t="shared" si="3"/>
        <v>3.9774447127368627E-18</v>
      </c>
      <c r="AR8" s="4">
        <f t="shared" si="3"/>
        <v>3.004391644875401E-20</v>
      </c>
      <c r="AS8" s="4">
        <f t="shared" si="3"/>
        <v>2.0802730786776127E-22</v>
      </c>
      <c r="AT8" s="4">
        <f t="shared" si="3"/>
        <v>1.3296030906617934E-24</v>
      </c>
      <c r="AU8" s="4">
        <f t="shared" si="3"/>
        <v>7.8911258540687789E-27</v>
      </c>
      <c r="AV8" s="4">
        <f t="shared" si="3"/>
        <v>4.3711194098505645E-29</v>
      </c>
      <c r="AW8" s="4">
        <f t="shared" si="3"/>
        <v>2.2699569351900252E-31</v>
      </c>
      <c r="AX8" s="4">
        <f t="shared" si="3"/>
        <v>1.1094649758629838E-33</v>
      </c>
      <c r="AY8" s="4">
        <f t="shared" si="3"/>
        <v>5.1213677458084523E-36</v>
      </c>
      <c r="AZ8" s="4">
        <f t="shared" si="3"/>
        <v>2.2396347714511462E-38</v>
      </c>
      <c r="BA8" s="4">
        <f t="shared" si="3"/>
        <v>9.3044780676460646E-41</v>
      </c>
    </row>
    <row r="9" spans="1:53">
      <c r="A9" s="1">
        <f t="shared" si="12"/>
        <v>41388</v>
      </c>
      <c r="B9">
        <f t="shared" si="13"/>
        <v>4</v>
      </c>
      <c r="C9" s="12">
        <f t="shared" si="11"/>
        <v>5.7069967380518741E-9</v>
      </c>
      <c r="D9" s="3">
        <f t="shared" si="4"/>
        <v>22139326</v>
      </c>
      <c r="E9" s="2">
        <v>44278652</v>
      </c>
      <c r="F9" s="2">
        <v>116</v>
      </c>
      <c r="G9" s="3">
        <f t="shared" si="5"/>
        <v>8574417.5999999996</v>
      </c>
      <c r="H9" s="3">
        <f t="shared" si="6"/>
        <v>16052639.648</v>
      </c>
      <c r="I9" s="7">
        <f t="shared" si="7"/>
        <v>-1.3618069509061907</v>
      </c>
      <c r="J9" s="8">
        <f t="shared" si="8"/>
        <v>-1.3818203357229604</v>
      </c>
      <c r="K9" s="4">
        <f t="shared" si="9"/>
        <v>0.95224381385565926</v>
      </c>
      <c r="L9" s="4">
        <f t="shared" si="2"/>
        <v>4.6597260791466054E-2</v>
      </c>
      <c r="M9" s="4">
        <f t="shared" si="2"/>
        <v>1.1400990105914363E-3</v>
      </c>
      <c r="N9" s="4">
        <f t="shared" si="2"/>
        <v>1.859659531168723E-5</v>
      </c>
      <c r="O9" s="4">
        <f t="shared" si="2"/>
        <v>2.2750216010236639E-7</v>
      </c>
      <c r="P9" s="4">
        <f t="shared" si="2"/>
        <v>2.2265248427479146E-9</v>
      </c>
      <c r="Q9" s="4">
        <f t="shared" si="2"/>
        <v>1.8158846986256755E-11</v>
      </c>
      <c r="R9" s="4">
        <f t="shared" si="2"/>
        <v>1.2694106942520266E-13</v>
      </c>
      <c r="S9" s="4">
        <f t="shared" si="2"/>
        <v>7.7646885205494034E-16</v>
      </c>
      <c r="T9" s="4">
        <f t="shared" si="2"/>
        <v>4.2217581617617925E-18</v>
      </c>
      <c r="U9" s="4">
        <f t="shared" si="2"/>
        <v>2.0658801528894879E-20</v>
      </c>
      <c r="V9" s="4">
        <f t="shared" si="2"/>
        <v>9.1901829970755281E-23</v>
      </c>
      <c r="W9" s="4">
        <f t="shared" si="2"/>
        <v>3.7476116780284092E-25</v>
      </c>
      <c r="X9" s="4">
        <f t="shared" si="2"/>
        <v>1.4106616213741606E-27</v>
      </c>
      <c r="Y9" s="4">
        <f t="shared" si="2"/>
        <v>4.9306750797417938E-30</v>
      </c>
      <c r="Z9" s="4">
        <f t="shared" si="2"/>
        <v>1.608520661679146E-32</v>
      </c>
      <c r="AA9" s="4">
        <f t="shared" si="2"/>
        <v>4.9194678760767631E-35</v>
      </c>
      <c r="AB9" s="4">
        <f t="shared" si="2"/>
        <v>1.4160566399159575E-37</v>
      </c>
      <c r="AC9" s="4">
        <f t="shared" si="2"/>
        <v>3.8496343969763907E-40</v>
      </c>
      <c r="AD9" s="4">
        <f t="shared" si="2"/>
        <v>9.9146457399280844E-43</v>
      </c>
      <c r="AE9" s="4">
        <f t="shared" si="2"/>
        <v>2.425819431659353E-45</v>
      </c>
      <c r="AF9" s="6"/>
      <c r="AG9" s="4">
        <f t="shared" si="10"/>
        <v>0.91245878773491584</v>
      </c>
      <c r="AH9" s="4">
        <f t="shared" si="3"/>
        <v>8.359250197350078E-2</v>
      </c>
      <c r="AI9" s="4">
        <f t="shared" si="3"/>
        <v>3.8290529089190064E-3</v>
      </c>
      <c r="AJ9" s="4">
        <f t="shared" si="3"/>
        <v>1.169295085867937E-4</v>
      </c>
      <c r="AK9" s="4">
        <f t="shared" si="3"/>
        <v>2.6780465271396265E-6</v>
      </c>
      <c r="AL9" s="4">
        <f t="shared" si="3"/>
        <v>4.9068419709811801E-8</v>
      </c>
      <c r="AM9" s="4">
        <f t="shared" si="3"/>
        <v>7.4921204642693779E-10</v>
      </c>
      <c r="AN9" s="4">
        <f t="shared" si="3"/>
        <v>9.8052938942363916E-12</v>
      </c>
      <c r="AO9" s="4">
        <f t="shared" si="3"/>
        <v>1.1228571399630501E-13</v>
      </c>
      <c r="AP9" s="4">
        <f t="shared" si="3"/>
        <v>1.142972667462114E-15</v>
      </c>
      <c r="AQ9" s="4">
        <f t="shared" si="3"/>
        <v>1.0471036355562516E-17</v>
      </c>
      <c r="AR9" s="4">
        <f t="shared" si="3"/>
        <v>8.720688576582793E-20</v>
      </c>
      <c r="AS9" s="4">
        <f t="shared" si="3"/>
        <v>6.6576858713506212E-22</v>
      </c>
      <c r="AT9" s="4">
        <f t="shared" si="3"/>
        <v>4.6917373212641664E-24</v>
      </c>
      <c r="AU9" s="4">
        <f t="shared" si="3"/>
        <v>3.0701483957879612E-26</v>
      </c>
      <c r="AV9" s="4">
        <f t="shared" si="3"/>
        <v>1.8750886100919072E-28</v>
      </c>
      <c r="AW9" s="4">
        <f t="shared" si="3"/>
        <v>1.0736320641372987E-30</v>
      </c>
      <c r="AX9" s="4">
        <f t="shared" si="3"/>
        <v>5.7857569403671904E-33</v>
      </c>
      <c r="AY9" s="4">
        <f t="shared" si="3"/>
        <v>2.9447015566206803E-35</v>
      </c>
      <c r="AZ9" s="4">
        <f t="shared" si="3"/>
        <v>1.4198460708332796E-37</v>
      </c>
      <c r="BA9" s="4">
        <f t="shared" si="3"/>
        <v>6.5037646956321869E-40</v>
      </c>
    </row>
    <row r="10" spans="1:53">
      <c r="A10" s="1">
        <f t="shared" si="12"/>
        <v>41391</v>
      </c>
      <c r="B10">
        <f t="shared" si="13"/>
        <v>3</v>
      </c>
      <c r="C10" s="12">
        <f t="shared" si="11"/>
        <v>5.7069967380518741E-9</v>
      </c>
      <c r="D10" s="3">
        <f t="shared" si="4"/>
        <v>25672662</v>
      </c>
      <c r="E10" s="2">
        <v>51345324</v>
      </c>
      <c r="F10" s="2">
        <v>140</v>
      </c>
      <c r="G10" s="3">
        <f t="shared" si="5"/>
        <v>10071480</v>
      </c>
      <c r="H10" s="3">
        <f t="shared" si="6"/>
        <v>18183744.800000001</v>
      </c>
      <c r="I10" s="7">
        <f t="shared" si="7"/>
        <v>-1.234669667782371</v>
      </c>
      <c r="J10" s="8">
        <f t="shared" si="8"/>
        <v>-1.2606524788143239</v>
      </c>
      <c r="K10" s="4">
        <f t="shared" si="9"/>
        <v>0.94414275224446542</v>
      </c>
      <c r="L10" s="4">
        <f t="shared" si="2"/>
        <v>5.4267346320379259E-2</v>
      </c>
      <c r="M10" s="4">
        <f t="shared" si="2"/>
        <v>1.5595865017502496E-3</v>
      </c>
      <c r="N10" s="4">
        <f t="shared" si="2"/>
        <v>2.9880581723149613E-5</v>
      </c>
      <c r="O10" s="4">
        <f t="shared" si="2"/>
        <v>4.2936817281082036E-7</v>
      </c>
      <c r="P10" s="4">
        <f t="shared" si="2"/>
        <v>4.935834549036479E-9</v>
      </c>
      <c r="Q10" s="4">
        <f t="shared" si="2"/>
        <v>4.7283547118818598E-11</v>
      </c>
      <c r="R10" s="4">
        <f t="shared" si="2"/>
        <v>3.8825107931554923E-13</v>
      </c>
      <c r="S10" s="4">
        <f t="shared" si="2"/>
        <v>2.7894803363310395E-15</v>
      </c>
      <c r="T10" s="4">
        <f t="shared" si="2"/>
        <v>1.7814817240653354E-17</v>
      </c>
      <c r="U10" s="4">
        <f t="shared" si="2"/>
        <v>1.0239574371812127E-19</v>
      </c>
      <c r="V10" s="4">
        <f t="shared" si="2"/>
        <v>5.3504426062370127E-22</v>
      </c>
      <c r="W10" s="4">
        <f t="shared" si="2"/>
        <v>2.5627657476122512E-24</v>
      </c>
      <c r="X10" s="4">
        <f t="shared" si="2"/>
        <v>1.1330940591193468E-26</v>
      </c>
      <c r="Y10" s="4">
        <f t="shared" si="2"/>
        <v>4.6519848072263587E-29</v>
      </c>
      <c r="Z10" s="4">
        <f t="shared" si="2"/>
        <v>1.7825730913956086E-31</v>
      </c>
      <c r="AA10" s="4">
        <f t="shared" si="2"/>
        <v>6.4036507581056781E-34</v>
      </c>
      <c r="AB10" s="4">
        <f t="shared" si="2"/>
        <v>2.165104927881973E-36</v>
      </c>
      <c r="AC10" s="4">
        <f t="shared" si="2"/>
        <v>6.9136379323396295E-39</v>
      </c>
      <c r="AD10" s="4">
        <f t="shared" si="2"/>
        <v>2.0914774000930846E-41</v>
      </c>
      <c r="AE10" s="4">
        <f t="shared" si="2"/>
        <v>6.0106755045691342E-44</v>
      </c>
      <c r="AF10" s="6"/>
      <c r="AG10" s="4">
        <f t="shared" si="10"/>
        <v>0.90142848535341535</v>
      </c>
      <c r="AH10" s="4">
        <f t="shared" si="3"/>
        <v>9.354535190808369E-2</v>
      </c>
      <c r="AI10" s="4">
        <f t="shared" si="3"/>
        <v>4.8538139877713311E-3</v>
      </c>
      <c r="AJ10" s="4">
        <f t="shared" si="3"/>
        <v>1.6790079857306717E-4</v>
      </c>
      <c r="AK10" s="4">
        <f t="shared" si="3"/>
        <v>4.3559575030337831E-6</v>
      </c>
      <c r="AL10" s="4">
        <f t="shared" si="3"/>
        <v>9.0407501982185777E-8</v>
      </c>
      <c r="AM10" s="4">
        <f t="shared" si="3"/>
        <v>1.5636661513705691E-9</v>
      </c>
      <c r="AN10" s="4">
        <f t="shared" si="3"/>
        <v>2.3181246608370073E-11</v>
      </c>
      <c r="AO10" s="4">
        <f t="shared" si="3"/>
        <v>3.0070286663043022E-13</v>
      </c>
      <c r="AP10" s="4">
        <f t="shared" si="3"/>
        <v>3.4672551597773881E-15</v>
      </c>
      <c r="AQ10" s="4">
        <f t="shared" si="3"/>
        <v>3.5981272925412188E-17</v>
      </c>
      <c r="AR10" s="4">
        <f t="shared" si="3"/>
        <v>3.3944900097805301E-19</v>
      </c>
      <c r="AS10" s="4">
        <f t="shared" si="3"/>
        <v>2.9355126851640944E-21</v>
      </c>
      <c r="AT10" s="4">
        <f t="shared" si="3"/>
        <v>2.3433181581914902E-23</v>
      </c>
      <c r="AU10" s="4">
        <f t="shared" si="3"/>
        <v>1.7369761169257471E-25</v>
      </c>
      <c r="AV10" s="4">
        <f t="shared" si="3"/>
        <v>1.20169205250597E-27</v>
      </c>
      <c r="AW10" s="4">
        <f t="shared" si="3"/>
        <v>7.794060693156603E-30</v>
      </c>
      <c r="AX10" s="4">
        <f t="shared" si="3"/>
        <v>4.7577915996169724E-32</v>
      </c>
      <c r="AY10" s="4">
        <f t="shared" si="3"/>
        <v>2.7429850424898729E-34</v>
      </c>
      <c r="AZ10" s="4">
        <f t="shared" si="3"/>
        <v>1.49816740433216E-36</v>
      </c>
      <c r="BA10" s="4">
        <f t="shared" si="3"/>
        <v>7.7735756576874276E-39</v>
      </c>
    </row>
    <row r="11" spans="1:53">
      <c r="A11" s="1">
        <f t="shared" si="12"/>
        <v>41395</v>
      </c>
      <c r="B11">
        <f t="shared" si="13"/>
        <v>4</v>
      </c>
      <c r="C11" s="12">
        <f t="shared" si="11"/>
        <v>5.7069967380518741E-9</v>
      </c>
      <c r="D11" s="3">
        <f t="shared" si="4"/>
        <v>26601158</v>
      </c>
      <c r="E11" s="2">
        <v>53202316</v>
      </c>
      <c r="F11" s="2">
        <v>165</v>
      </c>
      <c r="G11" s="3">
        <f t="shared" si="5"/>
        <v>13038567.499999996</v>
      </c>
      <c r="H11" s="3">
        <f t="shared" si="6"/>
        <v>21003492.362500001</v>
      </c>
      <c r="I11" s="7">
        <f t="shared" si="7"/>
        <v>-1.1093376843127665</v>
      </c>
      <c r="J11" s="8">
        <f t="shared" si="8"/>
        <v>-1.1390034891660892</v>
      </c>
      <c r="K11" s="4">
        <f t="shared" si="9"/>
        <v>0.9282900329205882</v>
      </c>
      <c r="L11" s="4">
        <f t="shared" si="2"/>
        <v>6.9075045116618911E-2</v>
      </c>
      <c r="M11" s="4">
        <f t="shared" si="2"/>
        <v>2.5699734580307159E-3</v>
      </c>
      <c r="N11" s="4">
        <f t="shared" si="2"/>
        <v>6.3744806413330147E-5</v>
      </c>
      <c r="O11" s="4">
        <f t="shared" si="2"/>
        <v>1.1858293770498243E-6</v>
      </c>
      <c r="P11" s="4">
        <f t="shared" si="2"/>
        <v>1.7647758714745144E-8</v>
      </c>
      <c r="Q11" s="4">
        <f t="shared" si="2"/>
        <v>2.1886465413652954E-10</v>
      </c>
      <c r="R11" s="4">
        <f t="shared" si="2"/>
        <v>2.3265633377857845E-12</v>
      </c>
      <c r="S11" s="4">
        <f t="shared" si="2"/>
        <v>2.1640243828184306E-14</v>
      </c>
      <c r="T11" s="4">
        <f t="shared" si="2"/>
        <v>1.7891916541871318E-16</v>
      </c>
      <c r="U11" s="4">
        <f t="shared" si="2"/>
        <v>1.3313555520814837E-18</v>
      </c>
      <c r="V11" s="4">
        <f t="shared" si="2"/>
        <v>9.0061365064270727E-21</v>
      </c>
      <c r="W11" s="4">
        <f t="shared" si="2"/>
        <v>5.5846299702615429E-23</v>
      </c>
      <c r="X11" s="4">
        <f t="shared" si="2"/>
        <v>3.1965988616245313E-25</v>
      </c>
      <c r="Y11" s="4">
        <f t="shared" si="2"/>
        <v>1.6990147983604439E-27</v>
      </c>
      <c r="Z11" s="4">
        <f t="shared" si="2"/>
        <v>8.4283570633612824E-30</v>
      </c>
      <c r="AA11" s="4">
        <f t="shared" si="2"/>
        <v>3.919764122704178E-32</v>
      </c>
      <c r="AB11" s="4">
        <f t="shared" si="2"/>
        <v>1.7157261439310673E-34</v>
      </c>
      <c r="AC11" s="4">
        <f t="shared" si="2"/>
        <v>7.0927130096807334E-37</v>
      </c>
      <c r="AD11" s="4">
        <f t="shared" si="2"/>
        <v>2.7777661212433899E-39</v>
      </c>
      <c r="AE11" s="4">
        <f t="shared" si="2"/>
        <v>1.0334810982642329E-41</v>
      </c>
      <c r="AF11" s="6"/>
      <c r="AG11" s="4">
        <f t="shared" si="10"/>
        <v>0.88703852856770982</v>
      </c>
      <c r="AH11" s="4">
        <f t="shared" si="3"/>
        <v>0.10632652401946621</v>
      </c>
      <c r="AI11" s="4">
        <f t="shared" si="3"/>
        <v>6.3725130350635369E-3</v>
      </c>
      <c r="AJ11" s="4">
        <f t="shared" si="3"/>
        <v>2.5461768718645775E-4</v>
      </c>
      <c r="AK11" s="4">
        <f t="shared" si="3"/>
        <v>7.6300546407077975E-6</v>
      </c>
      <c r="AL11" s="4">
        <f t="shared" si="3"/>
        <v>1.8291810499634474E-7</v>
      </c>
      <c r="AM11" s="4">
        <f t="shared" si="3"/>
        <v>3.6543023082169012E-9</v>
      </c>
      <c r="AN11" s="4">
        <f t="shared" si="3"/>
        <v>6.2575660251160359E-11</v>
      </c>
      <c r="AO11" s="4">
        <f t="shared" si="3"/>
        <v>9.3759318380784709E-13</v>
      </c>
      <c r="AP11" s="4">
        <f t="shared" si="3"/>
        <v>1.248736767178957E-14</v>
      </c>
      <c r="AQ11" s="4">
        <f t="shared" si="3"/>
        <v>1.4968209237790156E-16</v>
      </c>
      <c r="AR11" s="4">
        <f t="shared" si="3"/>
        <v>1.6310830928418935E-18</v>
      </c>
      <c r="AS11" s="4">
        <f t="shared" si="3"/>
        <v>1.6292725666701581E-20</v>
      </c>
      <c r="AT11" s="4">
        <f t="shared" si="3"/>
        <v>1.5022744363602536E-22</v>
      </c>
      <c r="AU11" s="4">
        <f t="shared" si="3"/>
        <v>1.286234354396947E-24</v>
      </c>
      <c r="AV11" s="4">
        <f t="shared" si="3"/>
        <v>1.0278451454981552E-26</v>
      </c>
      <c r="AW11" s="4">
        <f t="shared" si="3"/>
        <v>7.7002802007835242E-29</v>
      </c>
      <c r="AX11" s="4">
        <f t="shared" si="3"/>
        <v>5.4294571381311076E-31</v>
      </c>
      <c r="AY11" s="4">
        <f t="shared" si="3"/>
        <v>3.615619207818197E-33</v>
      </c>
      <c r="AZ11" s="4">
        <f t="shared" si="3"/>
        <v>2.2810134402717689E-35</v>
      </c>
      <c r="BA11" s="4">
        <f t="shared" si="3"/>
        <v>1.3670883684159394E-37</v>
      </c>
    </row>
    <row r="12" spans="1:53">
      <c r="A12" s="1">
        <f t="shared" si="12"/>
        <v>41398</v>
      </c>
      <c r="B12">
        <f t="shared" si="13"/>
        <v>3</v>
      </c>
      <c r="C12" s="12">
        <f t="shared" si="11"/>
        <v>5.7069967380518741E-9</v>
      </c>
      <c r="D12" s="3">
        <f t="shared" si="4"/>
        <v>32117305</v>
      </c>
      <c r="E12" s="2">
        <v>64234610</v>
      </c>
      <c r="F12" s="2">
        <v>191</v>
      </c>
      <c r="G12" s="3">
        <f t="shared" si="5"/>
        <v>17648045.099999994</v>
      </c>
      <c r="H12" s="3">
        <f t="shared" si="6"/>
        <v>24722822.535500001</v>
      </c>
      <c r="I12" s="7">
        <f t="shared" si="7"/>
        <v>-0.98901874757928665</v>
      </c>
      <c r="J12" s="8">
        <f t="shared" si="8"/>
        <v>-1.0189383807299248</v>
      </c>
      <c r="K12" s="4">
        <f t="shared" si="9"/>
        <v>0.90418857874781422</v>
      </c>
      <c r="L12" s="4">
        <f t="shared" si="2"/>
        <v>9.1067464732871417E-2</v>
      </c>
      <c r="M12" s="4">
        <f t="shared" si="2"/>
        <v>4.5860359541543038E-3</v>
      </c>
      <c r="N12" s="4">
        <f t="shared" si="2"/>
        <v>1.5396442364831538E-4</v>
      </c>
      <c r="O12" s="4">
        <f t="shared" si="2"/>
        <v>3.876720981331429E-6</v>
      </c>
      <c r="P12" s="4">
        <f t="shared" si="2"/>
        <v>7.8090584094052336E-8</v>
      </c>
      <c r="Q12" s="4">
        <f t="shared" si="2"/>
        <v>1.310845559080769E-9</v>
      </c>
      <c r="R12" s="4">
        <f t="shared" si="2"/>
        <v>1.8860689642828288E-11</v>
      </c>
      <c r="S12" s="4">
        <f t="shared" si="2"/>
        <v>2.3744970739260178E-13</v>
      </c>
      <c r="T12" s="4">
        <f t="shared" si="2"/>
        <v>2.6572545643872636E-15</v>
      </c>
      <c r="U12" s="4">
        <f t="shared" si="2"/>
        <v>2.6763146384353431E-17</v>
      </c>
      <c r="V12" s="4">
        <f t="shared" si="2"/>
        <v>2.4504647951776487E-19</v>
      </c>
      <c r="W12" s="4">
        <f t="shared" si="2"/>
        <v>2.0567010988756558E-21</v>
      </c>
      <c r="X12" s="4">
        <f t="shared" si="2"/>
        <v>1.5934254954731926E-23</v>
      </c>
      <c r="Y12" s="4">
        <f t="shared" si="2"/>
        <v>1.1463246608457176E-25</v>
      </c>
      <c r="Z12" s="4">
        <f t="shared" si="2"/>
        <v>7.6969782826228857E-28</v>
      </c>
      <c r="AA12" s="4">
        <f t="shared" si="2"/>
        <v>4.8451155475759997E-30</v>
      </c>
      <c r="AB12" s="4">
        <f t="shared" si="2"/>
        <v>2.8705099252263178E-32</v>
      </c>
      <c r="AC12" s="4">
        <f t="shared" si="2"/>
        <v>1.6061657423767639E-34</v>
      </c>
      <c r="AD12" s="4">
        <f t="shared" si="2"/>
        <v>8.5141352351118963E-37</v>
      </c>
      <c r="AE12" s="4">
        <f t="shared" si="2"/>
        <v>4.2876004725133657E-39</v>
      </c>
      <c r="AF12" s="6"/>
      <c r="AG12" s="4">
        <f t="shared" si="10"/>
        <v>0.86840848957717198</v>
      </c>
      <c r="AH12" s="4">
        <f t="shared" si="3"/>
        <v>0.12252641573971271</v>
      </c>
      <c r="AI12" s="4">
        <f t="shared" si="3"/>
        <v>8.6438134397379823E-3</v>
      </c>
      <c r="AJ12" s="4">
        <f t="shared" si="3"/>
        <v>4.0652734518673754E-4</v>
      </c>
      <c r="AK12" s="4">
        <f t="shared" si="3"/>
        <v>1.4339545576618713E-5</v>
      </c>
      <c r="AL12" s="4">
        <f t="shared" si="3"/>
        <v>4.0464202265627359E-7</v>
      </c>
      <c r="AM12" s="4">
        <f t="shared" si="3"/>
        <v>9.5153619642069924E-9</v>
      </c>
      <c r="AN12" s="4">
        <f t="shared" si="3"/>
        <v>1.917930373262296E-10</v>
      </c>
      <c r="AO12" s="4">
        <f t="shared" si="3"/>
        <v>3.3825824850537508E-12</v>
      </c>
      <c r="AP12" s="4">
        <f t="shared" si="3"/>
        <v>5.3028753006755205E-14</v>
      </c>
      <c r="AQ12" s="4">
        <f t="shared" si="3"/>
        <v>7.4819865878224464E-16</v>
      </c>
      <c r="AR12" s="4">
        <f t="shared" si="3"/>
        <v>9.596872684747935E-18</v>
      </c>
      <c r="AS12" s="4">
        <f t="shared" si="3"/>
        <v>1.1283763183858703E-19</v>
      </c>
      <c r="AT12" s="4">
        <f t="shared" si="3"/>
        <v>1.2246615101065124E-21</v>
      </c>
      <c r="AU12" s="4">
        <f t="shared" si="3"/>
        <v>1.2342225398213675E-23</v>
      </c>
      <c r="AV12" s="4">
        <f t="shared" si="3"/>
        <v>1.1609342854131902E-25</v>
      </c>
      <c r="AW12" s="4">
        <f t="shared" si="3"/>
        <v>1.0237479848506377E-27</v>
      </c>
      <c r="AX12" s="4">
        <f t="shared" si="3"/>
        <v>8.4966851654032222E-30</v>
      </c>
      <c r="AY12" s="4">
        <f t="shared" si="3"/>
        <v>6.6601251703381028E-32</v>
      </c>
      <c r="AZ12" s="4">
        <f t="shared" si="3"/>
        <v>4.9457725868139761E-34</v>
      </c>
      <c r="BA12" s="4">
        <f t="shared" si="3"/>
        <v>3.4890683916906531E-36</v>
      </c>
    </row>
    <row r="13" spans="1:53">
      <c r="A13" s="1">
        <f t="shared" si="12"/>
        <v>41402</v>
      </c>
      <c r="B13">
        <f t="shared" si="13"/>
        <v>4</v>
      </c>
      <c r="C13" s="12">
        <f t="shared" si="11"/>
        <v>5.7069967380518741E-9</v>
      </c>
      <c r="D13" s="3">
        <f t="shared" si="4"/>
        <v>38955958</v>
      </c>
      <c r="E13" s="2">
        <v>77911916</v>
      </c>
      <c r="F13" s="2">
        <v>222</v>
      </c>
      <c r="G13" s="3">
        <f t="shared" si="5"/>
        <v>25174420.399999999</v>
      </c>
      <c r="H13" s="3">
        <f t="shared" si="6"/>
        <v>30406188.052000001</v>
      </c>
      <c r="I13" s="7">
        <f t="shared" si="7"/>
        <v>-0.86188986516832289</v>
      </c>
      <c r="J13" s="8">
        <f t="shared" si="8"/>
        <v>-0.88683202206299838</v>
      </c>
      <c r="K13" s="4">
        <f t="shared" si="9"/>
        <v>0.86617324953187746</v>
      </c>
      <c r="L13" s="4">
        <f t="shared" si="2"/>
        <v>0.12444339975225753</v>
      </c>
      <c r="M13" s="4">
        <f t="shared" si="2"/>
        <v>8.9394120258938191E-3</v>
      </c>
      <c r="N13" s="4">
        <f t="shared" si="2"/>
        <v>4.2810940209717557E-4</v>
      </c>
      <c r="O13" s="4">
        <f t="shared" si="2"/>
        <v>1.5376653326259669E-5</v>
      </c>
      <c r="P13" s="4">
        <f t="shared" si="2"/>
        <v>4.4183371253345441E-7</v>
      </c>
      <c r="Q13" s="4">
        <f t="shared" si="2"/>
        <v>1.0579730714394646E-8</v>
      </c>
      <c r="R13" s="4">
        <f t="shared" si="2"/>
        <v>2.1714186847308029E-10</v>
      </c>
      <c r="S13" s="4">
        <f t="shared" si="2"/>
        <v>3.8996045020798368E-12</v>
      </c>
      <c r="T13" s="4">
        <f t="shared" si="2"/>
        <v>6.2250811316275805E-14</v>
      </c>
      <c r="U13" s="4">
        <f t="shared" si="2"/>
        <v>8.9435916339249253E-16</v>
      </c>
      <c r="V13" s="4">
        <f t="shared" si="2"/>
        <v>1.1681166214506991E-17</v>
      </c>
      <c r="W13" s="4">
        <f t="shared" si="2"/>
        <v>1.3985302617174212E-19</v>
      </c>
      <c r="X13" s="4">
        <f t="shared" si="2"/>
        <v>1.5455939502528314E-21</v>
      </c>
      <c r="Y13" s="4">
        <f t="shared" si="2"/>
        <v>1.5861134559943503E-23</v>
      </c>
      <c r="Z13" s="4">
        <f t="shared" si="2"/>
        <v>1.519182151266577E-25</v>
      </c>
      <c r="AA13" s="4">
        <f t="shared" si="2"/>
        <v>1.3641329780396455E-27</v>
      </c>
      <c r="AB13" s="4">
        <f t="shared" si="2"/>
        <v>1.1528547972102545E-29</v>
      </c>
      <c r="AC13" s="4">
        <f t="shared" si="2"/>
        <v>9.2017178615297838E-32</v>
      </c>
      <c r="AD13" s="4">
        <f t="shared" si="2"/>
        <v>6.9579627894363632E-34</v>
      </c>
      <c r="AE13" s="4">
        <f t="shared" si="2"/>
        <v>4.9982604047825163E-36</v>
      </c>
      <c r="AF13" s="6"/>
      <c r="AG13" s="4">
        <f t="shared" si="10"/>
        <v>0.84069359776863783</v>
      </c>
      <c r="AH13" s="4">
        <f t="shared" si="3"/>
        <v>0.14588389269244442</v>
      </c>
      <c r="AI13" s="4">
        <f t="shared" si="3"/>
        <v>1.2657470869089832E-2</v>
      </c>
      <c r="AJ13" s="4">
        <f t="shared" si="3"/>
        <v>7.3214189072298241E-4</v>
      </c>
      <c r="AK13" s="4">
        <f t="shared" si="3"/>
        <v>3.1761779430482765E-5</v>
      </c>
      <c r="AL13" s="4">
        <f t="shared" si="3"/>
        <v>1.1023115734209785E-6</v>
      </c>
      <c r="AM13" s="4">
        <f t="shared" si="3"/>
        <v>3.1880318282002567E-8</v>
      </c>
      <c r="AN13" s="4">
        <f t="shared" si="3"/>
        <v>7.9030390176085737E-10</v>
      </c>
      <c r="AO13" s="4">
        <f t="shared" si="3"/>
        <v>1.7142479638638849E-11</v>
      </c>
      <c r="AP13" s="4">
        <f t="shared" si="3"/>
        <v>3.3052219008326237E-13</v>
      </c>
      <c r="AQ13" s="4">
        <f t="shared" si="3"/>
        <v>5.735484315146108E-15</v>
      </c>
      <c r="AR13" s="4">
        <f t="shared" si="3"/>
        <v>9.0478808257162759E-17</v>
      </c>
      <c r="AS13" s="4">
        <f t="shared" si="3"/>
        <v>1.3083835393611344E-18</v>
      </c>
      <c r="AT13" s="4">
        <f t="shared" si="3"/>
        <v>1.7464700853458416E-20</v>
      </c>
      <c r="AU13" s="4">
        <f t="shared" si="3"/>
        <v>2.1647240043119634E-22</v>
      </c>
      <c r="AV13" s="4">
        <f t="shared" si="3"/>
        <v>2.5042672684248449E-24</v>
      </c>
      <c r="AW13" s="4">
        <f t="shared" si="3"/>
        <v>2.7160019878512447E-26</v>
      </c>
      <c r="AX13" s="4">
        <f t="shared" si="3"/>
        <v>2.7723658256699027E-28</v>
      </c>
      <c r="AY13" s="4">
        <f t="shared" si="3"/>
        <v>2.6726826354826439E-30</v>
      </c>
      <c r="AZ13" s="4">
        <f t="shared" si="3"/>
        <v>2.4409739079538913E-32</v>
      </c>
      <c r="BA13" s="4">
        <f t="shared" si="3"/>
        <v>2.1178854821882851E-34</v>
      </c>
    </row>
    <row r="14" spans="1:53">
      <c r="A14" s="1">
        <f t="shared" si="12"/>
        <v>41405</v>
      </c>
      <c r="B14">
        <f t="shared" si="13"/>
        <v>3</v>
      </c>
      <c r="C14" s="12">
        <f t="shared" si="11"/>
        <v>5.7069967380518741E-9</v>
      </c>
      <c r="D14" s="3">
        <f t="shared" si="4"/>
        <v>46814428</v>
      </c>
      <c r="E14" s="2">
        <v>93628856</v>
      </c>
      <c r="F14" s="2">
        <v>270</v>
      </c>
      <c r="G14" s="3">
        <f t="shared" si="5"/>
        <v>41185550</v>
      </c>
      <c r="H14" s="3">
        <f t="shared" si="6"/>
        <v>42436587.700000003</v>
      </c>
      <c r="I14" s="7">
        <f t="shared" si="7"/>
        <v>-0.70638499154839152</v>
      </c>
      <c r="J14" s="8">
        <f t="shared" si="8"/>
        <v>-0.71318418833721231</v>
      </c>
      <c r="K14" s="4">
        <f t="shared" si="9"/>
        <v>0.79053464217417813</v>
      </c>
      <c r="L14" s="4">
        <f t="shared" si="2"/>
        <v>0.18581184806655549</v>
      </c>
      <c r="M14" s="4">
        <f t="shared" si="2"/>
        <v>2.1837146787551422E-2</v>
      </c>
      <c r="N14" s="4">
        <f t="shared" si="2"/>
        <v>1.7109098018762319E-3</v>
      </c>
      <c r="O14" s="4">
        <f t="shared" si="2"/>
        <v>1.0053553381631884E-4</v>
      </c>
      <c r="P14" s="4">
        <f t="shared" si="2"/>
        <v>4.7260905528681689E-6</v>
      </c>
      <c r="Q14" s="4">
        <f t="shared" si="2"/>
        <v>1.8514126733533552E-7</v>
      </c>
      <c r="R14" s="4">
        <f t="shared" si="2"/>
        <v>6.2166673015607221E-9</v>
      </c>
      <c r="S14" s="4">
        <f t="shared" si="2"/>
        <v>1.8265016201758815E-10</v>
      </c>
      <c r="T14" s="4">
        <f t="shared" si="2"/>
        <v>4.7701272518950716E-12</v>
      </c>
      <c r="U14" s="4">
        <f t="shared" si="2"/>
        <v>1.1211981350524205E-13</v>
      </c>
      <c r="V14" s="4">
        <f t="shared" si="2"/>
        <v>2.3957531779455287E-15</v>
      </c>
      <c r="W14" s="4">
        <f t="shared" si="2"/>
        <v>4.6925964495175599E-17</v>
      </c>
      <c r="X14" s="4">
        <f t="shared" si="2"/>
        <v>8.484421301212821E-19</v>
      </c>
      <c r="Y14" s="4">
        <f t="shared" si="2"/>
        <v>1.4244478357095937E-20</v>
      </c>
      <c r="Z14" s="4">
        <f t="shared" si="2"/>
        <v>2.2320691233176229E-22</v>
      </c>
      <c r="AA14" s="4">
        <f t="shared" si="2"/>
        <v>3.2789892722391664E-24</v>
      </c>
      <c r="AB14" s="4">
        <f t="shared" si="2"/>
        <v>4.5336021179347697E-26</v>
      </c>
      <c r="AC14" s="4">
        <f t="shared" si="2"/>
        <v>5.9200205593503271E-28</v>
      </c>
      <c r="AD14" s="4">
        <f t="shared" si="2"/>
        <v>7.3235545539959579E-30</v>
      </c>
      <c r="AE14" s="4">
        <f t="shared" si="2"/>
        <v>8.6068497553543392E-32</v>
      </c>
      <c r="AF14" s="6"/>
      <c r="AG14" s="4">
        <f t="shared" si="10"/>
        <v>0.78491059117866113</v>
      </c>
      <c r="AH14" s="4">
        <f t="shared" si="3"/>
        <v>0.19009393648071882</v>
      </c>
      <c r="AI14" s="4">
        <f t="shared" si="3"/>
        <v>2.3018993654391882E-2</v>
      </c>
      <c r="AJ14" s="4">
        <f t="shared" si="3"/>
        <v>1.858288472827128E-3</v>
      </c>
      <c r="AK14" s="4">
        <f t="shared" si="3"/>
        <v>1.1251260650384553E-4</v>
      </c>
      <c r="AL14" s="4">
        <f t="shared" si="3"/>
        <v>5.4497830704289558E-6</v>
      </c>
      <c r="AM14" s="4">
        <f t="shared" si="3"/>
        <v>2.1997634856031235E-7</v>
      </c>
      <c r="AN14" s="4">
        <f t="shared" si="3"/>
        <v>7.6107238178573595E-9</v>
      </c>
      <c r="AO14" s="4">
        <f t="shared" si="3"/>
        <v>2.3040079781361481E-10</v>
      </c>
      <c r="AP14" s="4">
        <f t="shared" si="3"/>
        <v>6.1999682030746461E-12</v>
      </c>
      <c r="AQ14" s="4">
        <f t="shared" si="3"/>
        <v>1.5015418635823505E-13</v>
      </c>
      <c r="AR14" s="4">
        <f t="shared" si="3"/>
        <v>3.3059229882133442E-15</v>
      </c>
      <c r="AS14" s="4">
        <f t="shared" si="3"/>
        <v>6.6720524041983818E-17</v>
      </c>
      <c r="AT14" s="4">
        <f t="shared" si="3"/>
        <v>1.2429797360418729E-18</v>
      </c>
      <c r="AU14" s="4">
        <f t="shared" si="3"/>
        <v>2.1502252364126364E-20</v>
      </c>
      <c r="AV14" s="4">
        <f t="shared" si="3"/>
        <v>3.4716875124128069E-22</v>
      </c>
      <c r="AW14" s="4">
        <f t="shared" si="3"/>
        <v>5.2549497325872388E-24</v>
      </c>
      <c r="AX14" s="4">
        <f t="shared" si="3"/>
        <v>7.4863056736218408E-26</v>
      </c>
      <c r="AY14" s="4">
        <f t="shared" si="3"/>
        <v>1.007263163402389E-27</v>
      </c>
      <c r="AZ14" s="4">
        <f t="shared" si="3"/>
        <v>1.2839178636782851E-29</v>
      </c>
      <c r="BA14" s="4">
        <f t="shared" si="3"/>
        <v>1.5547305278653889E-31</v>
      </c>
    </row>
    <row r="15" spans="1:53">
      <c r="A15" s="1">
        <f t="shared" si="12"/>
        <v>41409</v>
      </c>
      <c r="B15">
        <f t="shared" si="13"/>
        <v>4</v>
      </c>
      <c r="C15" s="12">
        <f t="shared" si="11"/>
        <v>5.7069967380518741E-9</v>
      </c>
      <c r="D15" s="3">
        <f t="shared" si="4"/>
        <v>90135085</v>
      </c>
      <c r="E15" s="2">
        <v>180270170</v>
      </c>
      <c r="F15" s="2">
        <v>350</v>
      </c>
      <c r="G15" s="3">
        <f t="shared" si="5"/>
        <v>79637550</v>
      </c>
      <c r="H15" s="3">
        <f t="shared" si="6"/>
        <v>73461492.5</v>
      </c>
      <c r="I15" s="7">
        <f t="shared" si="7"/>
        <v>-0.57212643146649156</v>
      </c>
      <c r="J15" s="8">
        <f t="shared" si="8"/>
        <v>-0.53502567815273427</v>
      </c>
      <c r="K15" s="4">
        <f t="shared" si="9"/>
        <v>0.63477083221733899</v>
      </c>
      <c r="L15" s="4">
        <f t="shared" si="2"/>
        <v>0.2884977830757281</v>
      </c>
      <c r="M15" s="4">
        <f t="shared" si="2"/>
        <v>6.555985685712036E-2</v>
      </c>
      <c r="N15" s="4">
        <f t="shared" si="2"/>
        <v>9.9321266442850172E-3</v>
      </c>
      <c r="O15" s="4">
        <f t="shared" si="2"/>
        <v>1.1285160977517587E-3</v>
      </c>
      <c r="P15" s="4">
        <f t="shared" si="2"/>
        <v>1.0258013112435287E-4</v>
      </c>
      <c r="Q15" s="4">
        <f t="shared" si="2"/>
        <v>7.7702946892831602E-6</v>
      </c>
      <c r="R15" s="4">
        <f t="shared" si="2"/>
        <v>5.0450437251932456E-7</v>
      </c>
      <c r="S15" s="4">
        <f t="shared" si="2"/>
        <v>2.8661599754428311E-8</v>
      </c>
      <c r="T15" s="4">
        <f t="shared" si="2"/>
        <v>1.4473827470455771E-9</v>
      </c>
      <c r="U15" s="4">
        <f t="shared" si="2"/>
        <v>6.5782270608754275E-11</v>
      </c>
      <c r="V15" s="4">
        <f t="shared" si="2"/>
        <v>2.7179510935349853E-12</v>
      </c>
      <c r="W15" s="4">
        <f t="shared" si="2"/>
        <v>1.0294039949641609E-13</v>
      </c>
      <c r="X15" s="4">
        <f t="shared" si="2"/>
        <v>3.5988848332652228E-15</v>
      </c>
      <c r="Y15" s="4">
        <f t="shared" si="2"/>
        <v>1.1683295470680405E-16</v>
      </c>
      <c r="Z15" s="4">
        <f t="shared" si="2"/>
        <v>3.5399696800766098E-18</v>
      </c>
      <c r="AA15" s="4">
        <f t="shared" si="2"/>
        <v>1.0055530679962908E-19</v>
      </c>
      <c r="AB15" s="4">
        <f t="shared" si="2"/>
        <v>2.688323350672768E-21</v>
      </c>
      <c r="AC15" s="4">
        <f t="shared" si="2"/>
        <v>6.7878841897317558E-23</v>
      </c>
      <c r="AD15" s="4">
        <f t="shared" si="2"/>
        <v>1.6237016892764064E-24</v>
      </c>
      <c r="AE15" s="4">
        <f t="shared" si="2"/>
        <v>3.6897900958741155E-26</v>
      </c>
      <c r="AF15" s="6"/>
      <c r="AG15" s="4">
        <f t="shared" si="10"/>
        <v>0.65754340860811344</v>
      </c>
      <c r="AH15" s="4">
        <f t="shared" si="3"/>
        <v>0.27567145599805137</v>
      </c>
      <c r="AI15" s="4">
        <f t="shared" si="3"/>
        <v>5.7786869750901235E-2</v>
      </c>
      <c r="AJ15" s="4">
        <f t="shared" si="3"/>
        <v>8.0756088391790957E-3</v>
      </c>
      <c r="AK15" s="4">
        <f t="shared" si="3"/>
        <v>8.4641360810160733E-4</v>
      </c>
      <c r="AL15" s="4">
        <f t="shared" si="3"/>
        <v>7.0970845715220734E-5</v>
      </c>
      <c r="AM15" s="4">
        <f t="shared" si="3"/>
        <v>4.959022421935859E-6</v>
      </c>
      <c r="AN15" s="4">
        <f t="shared" si="3"/>
        <v>2.9700609915853997E-7</v>
      </c>
      <c r="AO15" s="4">
        <f t="shared" si="3"/>
        <v>1.5564770120431955E-8</v>
      </c>
      <c r="AP15" s="4">
        <f t="shared" si="3"/>
        <v>7.2504927987956425E-10</v>
      </c>
      <c r="AQ15" s="4">
        <f t="shared" si="3"/>
        <v>3.0397288384422843E-11</v>
      </c>
      <c r="AR15" s="4">
        <f t="shared" si="3"/>
        <v>1.1585358329665947E-12</v>
      </c>
      <c r="AS15" s="4">
        <f t="shared" si="3"/>
        <v>4.0475808377066386E-14</v>
      </c>
      <c r="AT15" s="4">
        <f t="shared" si="3"/>
        <v>1.3053274751092076E-15</v>
      </c>
      <c r="AU15" s="4">
        <f t="shared" si="3"/>
        <v>3.9089376048139701E-17</v>
      </c>
      <c r="AV15" s="4">
        <f t="shared" si="3"/>
        <v>1.0925335133328322E-18</v>
      </c>
      <c r="AW15" s="4">
        <f t="shared" si="3"/>
        <v>2.8627410649499722E-20</v>
      </c>
      <c r="AX15" s="4">
        <f t="shared" si="3"/>
        <v>7.0599304597487241E-22</v>
      </c>
      <c r="AY15" s="4">
        <f t="shared" si="3"/>
        <v>1.6443535076695464E-23</v>
      </c>
      <c r="AZ15" s="4">
        <f t="shared" si="3"/>
        <v>3.6283473226148983E-25</v>
      </c>
      <c r="BA15" s="4">
        <f t="shared" si="3"/>
        <v>7.6058212849423816E-27</v>
      </c>
    </row>
    <row r="16" spans="1:53">
      <c r="A16" s="1">
        <f t="shared" si="12"/>
        <v>41412</v>
      </c>
      <c r="B16">
        <f t="shared" si="13"/>
        <v>3</v>
      </c>
      <c r="C16" s="12">
        <f t="shared" si="11"/>
        <v>5.7069967380518741E-9</v>
      </c>
      <c r="D16" s="3">
        <f t="shared" si="4"/>
        <v>232268274</v>
      </c>
      <c r="E16" s="2">
        <v>464536548</v>
      </c>
      <c r="F16" s="2">
        <v>590.5</v>
      </c>
      <c r="G16" s="3">
        <f t="shared" si="5"/>
        <v>283806790.27499998</v>
      </c>
      <c r="H16" s="3">
        <f t="shared" si="6"/>
        <v>288605877.43356252</v>
      </c>
      <c r="I16" s="7">
        <f t="shared" si="7"/>
        <v>-0.92619819034745565</v>
      </c>
      <c r="J16" s="8">
        <f t="shared" si="8"/>
        <v>-0.94534857354492052</v>
      </c>
      <c r="K16" s="4">
        <f t="shared" si="9"/>
        <v>0.19796115995194091</v>
      </c>
      <c r="L16" s="4">
        <f t="shared" si="2"/>
        <v>0.32063460931282289</v>
      </c>
      <c r="M16" s="4">
        <f t="shared" si="2"/>
        <v>0.25966344193957958</v>
      </c>
      <c r="N16" s="4">
        <f t="shared" si="2"/>
        <v>0.14019094400911028</v>
      </c>
      <c r="O16" s="4">
        <f t="shared" si="2"/>
        <v>5.6766271850146703E-2</v>
      </c>
      <c r="P16" s="4">
        <f t="shared" si="2"/>
        <v>1.8388689119326361E-2</v>
      </c>
      <c r="Q16" s="4">
        <f t="shared" si="2"/>
        <v>4.963978833951721E-3</v>
      </c>
      <c r="R16" s="4">
        <f t="shared" si="2"/>
        <v>1.1485827254475354E-3</v>
      </c>
      <c r="S16" s="4">
        <f t="shared" si="2"/>
        <v>2.3254268946200441E-4</v>
      </c>
      <c r="T16" s="4">
        <f t="shared" si="2"/>
        <v>4.1849529305287153E-5</v>
      </c>
      <c r="U16" s="4">
        <f t="shared" si="2"/>
        <v>6.7783029036924054E-6</v>
      </c>
      <c r="V16" s="4">
        <f t="shared" si="2"/>
        <v>9.9806466502557368E-7</v>
      </c>
      <c r="W16" s="4">
        <f t="shared" si="2"/>
        <v>1.3471247828519709E-7</v>
      </c>
      <c r="X16" s="4">
        <f t="shared" si="2"/>
        <v>1.6783976532297489E-8</v>
      </c>
      <c r="Y16" s="4">
        <f t="shared" si="2"/>
        <v>1.9417674489243257E-9</v>
      </c>
      <c r="Z16" s="4">
        <f t="shared" si="2"/>
        <v>2.0967002375651783E-10</v>
      </c>
      <c r="AA16" s="4">
        <f t="shared" si="2"/>
        <v>2.1224953488015822E-11</v>
      </c>
      <c r="AB16" s="4">
        <f t="shared" si="2"/>
        <v>2.0222191081790946E-12</v>
      </c>
      <c r="AC16" s="4">
        <f t="shared" si="2"/>
        <v>1.8196425641570693E-13</v>
      </c>
      <c r="AD16" s="4">
        <f t="shared" si="2"/>
        <v>1.5511823945808709E-14</v>
      </c>
      <c r="AE16" s="4">
        <f t="shared" si="2"/>
        <v>1.2562129053072602E-15</v>
      </c>
      <c r="AF16" s="6"/>
      <c r="AG16" s="4">
        <f t="shared" si="10"/>
        <v>0.19261290006671816</v>
      </c>
      <c r="AH16" s="4">
        <f t="shared" si="3"/>
        <v>0.31724747017404242</v>
      </c>
      <c r="AI16" s="4">
        <f t="shared" si="3"/>
        <v>0.26126483986336341</v>
      </c>
      <c r="AJ16" s="4">
        <f t="shared" si="3"/>
        <v>0.14344073681631547</v>
      </c>
      <c r="AK16" s="4">
        <f t="shared" si="3"/>
        <v>5.9064333679216416E-2</v>
      </c>
      <c r="AL16" s="4">
        <f t="shared" si="3"/>
        <v>1.9456651315724469E-2</v>
      </c>
      <c r="AM16" s="4">
        <f t="shared" si="3"/>
        <v>5.341086793681519E-3</v>
      </c>
      <c r="AN16" s="4">
        <f t="shared" si="3"/>
        <v>1.2567369486094098E-3</v>
      </c>
      <c r="AO16" s="4">
        <f t="shared" si="3"/>
        <v>2.5874215058562986E-4</v>
      </c>
      <c r="AP16" s="4">
        <f t="shared" si="3"/>
        <v>4.7351905411717261E-5</v>
      </c>
      <c r="AQ16" s="4">
        <f t="shared" si="3"/>
        <v>7.7992033379507923E-6</v>
      </c>
      <c r="AR16" s="4">
        <f t="shared" si="3"/>
        <v>1.1678050270062301E-6</v>
      </c>
      <c r="AS16" s="4">
        <f t="shared" si="3"/>
        <v>1.6028831931178733E-7</v>
      </c>
      <c r="AT16" s="4">
        <f t="shared" si="3"/>
        <v>2.0308193938824929E-8</v>
      </c>
      <c r="AU16" s="4">
        <f t="shared" si="3"/>
        <v>2.3892194649985596E-9</v>
      </c>
      <c r="AV16" s="4">
        <f t="shared" si="3"/>
        <v>2.6234788148672914E-10</v>
      </c>
      <c r="AW16" s="4">
        <f t="shared" si="3"/>
        <v>2.7006627461284109E-11</v>
      </c>
      <c r="AX16" s="4">
        <f t="shared" si="3"/>
        <v>2.6165811330481305E-12</v>
      </c>
      <c r="AY16" s="4">
        <f t="shared" si="3"/>
        <v>2.3942774335375219E-13</v>
      </c>
      <c r="AZ16" s="4">
        <f t="shared" si="3"/>
        <v>2.0755521103603132E-14</v>
      </c>
      <c r="BA16" s="4">
        <f t="shared" si="3"/>
        <v>1.7092926087738926E-15</v>
      </c>
    </row>
    <row r="17" spans="1:53">
      <c r="A17" s="1">
        <f t="shared" si="12"/>
        <v>41416</v>
      </c>
      <c r="B17">
        <f t="shared" si="13"/>
        <v>4</v>
      </c>
      <c r="C17" s="12">
        <f t="shared" si="11"/>
        <v>5.7069967380518741E-9</v>
      </c>
      <c r="D17" s="3">
        <f t="shared" si="4"/>
        <v>16459483</v>
      </c>
      <c r="E17" s="2">
        <v>32918966</v>
      </c>
      <c r="F17" s="2">
        <v>40</v>
      </c>
      <c r="G17" s="3">
        <f t="shared" si="5"/>
        <v>12566880</v>
      </c>
      <c r="H17" s="3">
        <f t="shared" si="6"/>
        <v>11712260.800000001</v>
      </c>
      <c r="I17" s="7">
        <f t="shared" si="7"/>
        <v>-1.7836475738544293</v>
      </c>
      <c r="J17" s="8">
        <f t="shared" si="8"/>
        <v>-1.7828583187288558</v>
      </c>
      <c r="K17" s="4">
        <f t="shared" si="9"/>
        <v>0.93079227828450484</v>
      </c>
      <c r="L17" s="4">
        <f t="shared" si="2"/>
        <v>6.6755625046454145E-2</v>
      </c>
      <c r="M17" s="4">
        <f t="shared" si="2"/>
        <v>2.3938279381454444E-3</v>
      </c>
      <c r="N17" s="4">
        <f t="shared" si="2"/>
        <v>5.7227754090282974E-5</v>
      </c>
      <c r="O17" s="4">
        <f t="shared" si="2"/>
        <v>1.0260811330956043E-6</v>
      </c>
      <c r="P17" s="4">
        <f t="shared" si="2"/>
        <v>1.4717927336510498E-8</v>
      </c>
      <c r="Q17" s="4">
        <f t="shared" si="2"/>
        <v>1.7592612063735664E-10</v>
      </c>
      <c r="R17" s="4">
        <f t="shared" si="2"/>
        <v>1.8024663829770853E-12</v>
      </c>
      <c r="S17" s="4">
        <f t="shared" si="2"/>
        <v>1.6158909163297803E-14</v>
      </c>
      <c r="T17" s="4">
        <f t="shared" si="2"/>
        <v>1.2876693206401303E-16</v>
      </c>
      <c r="U17" s="4">
        <f t="shared" si="2"/>
        <v>9.2350474747895821E-19</v>
      </c>
      <c r="V17" s="4">
        <f t="shared" si="2"/>
        <v>6.0211742612641037E-21</v>
      </c>
      <c r="W17" s="4">
        <f t="shared" si="2"/>
        <v>3.5986090279452187E-23</v>
      </c>
      <c r="X17" s="4">
        <f t="shared" si="2"/>
        <v>1.9852993161918214E-25</v>
      </c>
      <c r="Y17" s="4">
        <f t="shared" si="2"/>
        <v>1.0170272814971855E-27</v>
      </c>
      <c r="Z17" s="4">
        <f t="shared" si="2"/>
        <v>4.8626829576540187E-30</v>
      </c>
      <c r="AA17" s="4">
        <f t="shared" ref="AA17:AE80" si="14">_xlfn.BINOM.DIST(AA$4,$G17,$C17,FALSE)</f>
        <v>2.1796690058666265E-32</v>
      </c>
      <c r="AB17" s="4">
        <f t="shared" si="14"/>
        <v>9.1955173736355809E-35</v>
      </c>
      <c r="AC17" s="4">
        <f t="shared" si="14"/>
        <v>3.6638541035735779E-37</v>
      </c>
      <c r="AD17" s="4">
        <f t="shared" si="14"/>
        <v>1.3829900111881042E-39</v>
      </c>
      <c r="AE17" s="4">
        <f t="shared" si="14"/>
        <v>4.9593354607998209E-42</v>
      </c>
      <c r="AF17" s="6"/>
      <c r="AG17" s="4">
        <f t="shared" si="10"/>
        <v>0.9353431330421329</v>
      </c>
      <c r="AH17" s="4">
        <f t="shared" si="3"/>
        <v>6.2520046687365785E-2</v>
      </c>
      <c r="AI17" s="4">
        <f t="shared" si="3"/>
        <v>2.0894769876298913E-3</v>
      </c>
      <c r="AJ17" s="4">
        <f t="shared" si="3"/>
        <v>4.6554813913286278E-5</v>
      </c>
      <c r="AK17" s="4">
        <f t="shared" si="3"/>
        <v>7.7795204001362811E-7</v>
      </c>
      <c r="AL17" s="4">
        <f t="shared" si="3"/>
        <v>1.0399944049016674E-8</v>
      </c>
      <c r="AM17" s="4">
        <f t="shared" si="3"/>
        <v>1.1585849922285624E-10</v>
      </c>
      <c r="AN17" s="4">
        <f t="shared" si="3"/>
        <v>1.1063128773571891E-12</v>
      </c>
      <c r="AO17" s="4">
        <f t="shared" si="3"/>
        <v>9.243491634422611E-15</v>
      </c>
      <c r="AP17" s="4">
        <f t="shared" si="3"/>
        <v>6.8650163820356901E-17</v>
      </c>
      <c r="AQ17" s="4">
        <f t="shared" si="3"/>
        <v>4.5886990532482112E-19</v>
      </c>
      <c r="AR17" s="4">
        <f t="shared" si="3"/>
        <v>2.7883343649658591E-21</v>
      </c>
      <c r="AS17" s="4">
        <f t="shared" si="3"/>
        <v>1.5531433046148865E-23</v>
      </c>
      <c r="AT17" s="4">
        <f t="shared" si="3"/>
        <v>7.9857564893959522E-26</v>
      </c>
      <c r="AU17" s="4">
        <f t="shared" si="3"/>
        <v>3.8127284656297846E-28</v>
      </c>
      <c r="AV17" s="4">
        <f t="shared" si="3"/>
        <v>1.6989962886261727E-30</v>
      </c>
      <c r="AW17" s="4">
        <f t="shared" ref="AW17:BA80" si="15">_xlfn.BINOM.DIST(AW$4,$H17,$C17,FALSE)</f>
        <v>7.097742227928057E-33</v>
      </c>
      <c r="AX17" s="4">
        <f t="shared" si="15"/>
        <v>2.7907378308868284E-35</v>
      </c>
      <c r="AY17" s="4">
        <f t="shared" si="15"/>
        <v>1.0363208494611463E-37</v>
      </c>
      <c r="AZ17" s="4">
        <f t="shared" si="15"/>
        <v>3.6457618728770422E-40</v>
      </c>
      <c r="BA17" s="4">
        <f t="shared" si="15"/>
        <v>1.2184449999727731E-42</v>
      </c>
    </row>
    <row r="18" spans="1:53">
      <c r="A18" s="1">
        <f t="shared" si="12"/>
        <v>41419</v>
      </c>
      <c r="B18">
        <f t="shared" si="13"/>
        <v>3</v>
      </c>
      <c r="C18" s="12">
        <f t="shared" si="11"/>
        <v>5.7069967380518741E-9</v>
      </c>
      <c r="D18" s="3">
        <f t="shared" si="4"/>
        <v>18245160</v>
      </c>
      <c r="E18" s="2">
        <v>36490320</v>
      </c>
      <c r="F18" s="2">
        <v>50</v>
      </c>
      <c r="G18" s="3">
        <f t="shared" si="5"/>
        <v>11283150</v>
      </c>
      <c r="H18" s="3">
        <f t="shared" si="6"/>
        <v>12156357.5</v>
      </c>
      <c r="I18" s="7">
        <f t="shared" si="7"/>
        <v>-1.7280760314503862</v>
      </c>
      <c r="J18" s="8">
        <f t="shared" si="8"/>
        <v>-1.7290860519788958</v>
      </c>
      <c r="K18" s="4">
        <f t="shared" si="9"/>
        <v>0.93763652935508079</v>
      </c>
      <c r="L18" s="4">
        <f t="shared" si="9"/>
        <v>6.0377135845354986E-2</v>
      </c>
      <c r="M18" s="4">
        <f t="shared" si="9"/>
        <v>1.9439292815908095E-3</v>
      </c>
      <c r="N18" s="4">
        <f t="shared" si="9"/>
        <v>4.1725074279697605E-5</v>
      </c>
      <c r="O18" s="4">
        <f t="shared" si="9"/>
        <v>6.7169946169116344E-7</v>
      </c>
      <c r="P18" s="4">
        <f t="shared" si="9"/>
        <v>8.6505322689123844E-9</v>
      </c>
      <c r="Q18" s="4">
        <f t="shared" si="9"/>
        <v>9.2838769632329967E-11</v>
      </c>
      <c r="R18" s="4">
        <f t="shared" si="9"/>
        <v>8.5402206956179085E-13</v>
      </c>
      <c r="S18" s="4">
        <f t="shared" si="9"/>
        <v>6.8741155161017789E-15</v>
      </c>
      <c r="T18" s="4">
        <f t="shared" si="9"/>
        <v>4.9182658153592252E-17</v>
      </c>
      <c r="U18" s="4">
        <f t="shared" si="9"/>
        <v>3.1670114921724439E-19</v>
      </c>
      <c r="V18" s="4">
        <f t="shared" si="9"/>
        <v>1.8539352319333786E-21</v>
      </c>
      <c r="W18" s="4">
        <f t="shared" si="9"/>
        <v>9.9483458956136684E-24</v>
      </c>
      <c r="X18" s="4">
        <f t="shared" si="9"/>
        <v>4.9277089785560006E-26</v>
      </c>
      <c r="Y18" s="4">
        <f t="shared" si="9"/>
        <v>2.2664936350838022E-28</v>
      </c>
      <c r="Z18" s="4">
        <f t="shared" si="9"/>
        <v>9.7297278862982897E-31</v>
      </c>
      <c r="AA18" s="4">
        <f t="shared" si="14"/>
        <v>3.9157785490975577E-33</v>
      </c>
      <c r="AB18" s="4">
        <f t="shared" si="14"/>
        <v>1.4832234198529287E-35</v>
      </c>
      <c r="AC18" s="4">
        <f t="shared" si="14"/>
        <v>5.3060507977701391E-38</v>
      </c>
      <c r="AD18" s="4">
        <f t="shared" si="14"/>
        <v>1.7982708241910678E-40</v>
      </c>
      <c r="AE18" s="4">
        <f t="shared" si="14"/>
        <v>5.7897839732297691E-43</v>
      </c>
      <c r="AF18" s="6"/>
      <c r="AG18" s="4">
        <f t="shared" si="10"/>
        <v>0.93297554470293154</v>
      </c>
      <c r="AH18" s="4">
        <f t="shared" si="10"/>
        <v>6.4726382084257267E-2</v>
      </c>
      <c r="AI18" s="4">
        <f t="shared" si="10"/>
        <v>2.2452379469476715E-3</v>
      </c>
      <c r="AJ18" s="4">
        <f t="shared" si="10"/>
        <v>5.1922084539023428E-5</v>
      </c>
      <c r="AK18" s="4">
        <f t="shared" si="10"/>
        <v>9.0054017819363485E-7</v>
      </c>
      <c r="AL18" s="4">
        <f t="shared" si="10"/>
        <v>1.2495223225788402E-8</v>
      </c>
      <c r="AM18" s="4">
        <f t="shared" si="10"/>
        <v>1.444786458907363E-10</v>
      </c>
      <c r="AN18" s="4">
        <f t="shared" si="10"/>
        <v>1.4319125013336193E-12</v>
      </c>
      <c r="AO18" s="4">
        <f t="shared" si="10"/>
        <v>1.2417589993294593E-14</v>
      </c>
      <c r="AP18" s="4">
        <f t="shared" si="10"/>
        <v>9.5720639921791148E-17</v>
      </c>
      <c r="AQ18" s="4">
        <f t="shared" si="10"/>
        <v>6.6407379712501561E-19</v>
      </c>
      <c r="AR18" s="4">
        <f t="shared" si="10"/>
        <v>4.1882671387325864E-21</v>
      </c>
      <c r="AS18" s="4">
        <f t="shared" si="10"/>
        <v>2.4213847773352379E-23</v>
      </c>
      <c r="AT18" s="4">
        <f t="shared" si="10"/>
        <v>1.2922040540819829E-25</v>
      </c>
      <c r="AU18" s="4">
        <f t="shared" si="10"/>
        <v>6.4034448220135601E-28</v>
      </c>
      <c r="AV18" s="4">
        <f t="shared" si="10"/>
        <v>2.9616448950340261E-30</v>
      </c>
      <c r="AW18" s="4">
        <f t="shared" si="15"/>
        <v>1.284173012516122E-32</v>
      </c>
      <c r="AX18" s="4">
        <f t="shared" si="15"/>
        <v>5.2406495439938047E-35</v>
      </c>
      <c r="AY18" s="4">
        <f t="shared" si="15"/>
        <v>2.0198684158436806E-37</v>
      </c>
      <c r="AZ18" s="4">
        <f t="shared" si="15"/>
        <v>7.3753036722308188E-40</v>
      </c>
      <c r="BA18" s="4">
        <f t="shared" si="15"/>
        <v>2.5583520386034942E-42</v>
      </c>
    </row>
    <row r="19" spans="1:53">
      <c r="A19" s="1">
        <f t="shared" si="12"/>
        <v>41423</v>
      </c>
      <c r="B19">
        <f t="shared" si="13"/>
        <v>4</v>
      </c>
      <c r="C19" s="12">
        <f t="shared" si="11"/>
        <v>5.7069967380518741E-9</v>
      </c>
      <c r="D19" s="3">
        <f t="shared" si="4"/>
        <v>14702362</v>
      </c>
      <c r="E19" s="2">
        <v>29404724</v>
      </c>
      <c r="F19" s="2">
        <v>40</v>
      </c>
      <c r="G19" s="3">
        <f t="shared" si="5"/>
        <v>12566880</v>
      </c>
      <c r="H19" s="3">
        <f t="shared" si="6"/>
        <v>11712260.800000001</v>
      </c>
      <c r="I19" s="7">
        <f t="shared" si="7"/>
        <v>-1.7836475738544293</v>
      </c>
      <c r="J19" s="8">
        <f t="shared" si="8"/>
        <v>-1.7828583187288558</v>
      </c>
      <c r="K19" s="4">
        <f t="shared" si="9"/>
        <v>0.93079227828450484</v>
      </c>
      <c r="L19" s="4">
        <f t="shared" si="9"/>
        <v>6.6755625046454145E-2</v>
      </c>
      <c r="M19" s="4">
        <f t="shared" si="9"/>
        <v>2.3938279381454444E-3</v>
      </c>
      <c r="N19" s="4">
        <f t="shared" si="9"/>
        <v>5.7227754090282974E-5</v>
      </c>
      <c r="O19" s="4">
        <f t="shared" si="9"/>
        <v>1.0260811330956043E-6</v>
      </c>
      <c r="P19" s="4">
        <f t="shared" si="9"/>
        <v>1.4717927336510498E-8</v>
      </c>
      <c r="Q19" s="4">
        <f t="shared" si="9"/>
        <v>1.7592612063735664E-10</v>
      </c>
      <c r="R19" s="4">
        <f t="shared" si="9"/>
        <v>1.8024663829770853E-12</v>
      </c>
      <c r="S19" s="4">
        <f t="shared" si="9"/>
        <v>1.6158909163297803E-14</v>
      </c>
      <c r="T19" s="4">
        <f t="shared" si="9"/>
        <v>1.2876693206401303E-16</v>
      </c>
      <c r="U19" s="4">
        <f t="shared" si="9"/>
        <v>9.2350474747895821E-19</v>
      </c>
      <c r="V19" s="4">
        <f t="shared" si="9"/>
        <v>6.0211742612641037E-21</v>
      </c>
      <c r="W19" s="4">
        <f t="shared" si="9"/>
        <v>3.5986090279452187E-23</v>
      </c>
      <c r="X19" s="4">
        <f t="shared" si="9"/>
        <v>1.9852993161918214E-25</v>
      </c>
      <c r="Y19" s="4">
        <f t="shared" si="9"/>
        <v>1.0170272814971855E-27</v>
      </c>
      <c r="Z19" s="4">
        <f t="shared" si="9"/>
        <v>4.8626829576540187E-30</v>
      </c>
      <c r="AA19" s="4">
        <f t="shared" si="14"/>
        <v>2.1796690058666265E-32</v>
      </c>
      <c r="AB19" s="4">
        <f t="shared" si="14"/>
        <v>9.1955173736355809E-35</v>
      </c>
      <c r="AC19" s="4">
        <f t="shared" si="14"/>
        <v>3.6638541035735779E-37</v>
      </c>
      <c r="AD19" s="4">
        <f t="shared" si="14"/>
        <v>1.3829900111881042E-39</v>
      </c>
      <c r="AE19" s="4">
        <f t="shared" si="14"/>
        <v>4.9593354607998209E-42</v>
      </c>
      <c r="AF19" s="6"/>
      <c r="AG19" s="4">
        <f t="shared" si="10"/>
        <v>0.9353431330421329</v>
      </c>
      <c r="AH19" s="4">
        <f t="shared" si="10"/>
        <v>6.2520046687365785E-2</v>
      </c>
      <c r="AI19" s="4">
        <f t="shared" si="10"/>
        <v>2.0894769876298913E-3</v>
      </c>
      <c r="AJ19" s="4">
        <f t="shared" si="10"/>
        <v>4.6554813913286278E-5</v>
      </c>
      <c r="AK19" s="4">
        <f t="shared" si="10"/>
        <v>7.7795204001362811E-7</v>
      </c>
      <c r="AL19" s="4">
        <f t="shared" si="10"/>
        <v>1.0399944049016674E-8</v>
      </c>
      <c r="AM19" s="4">
        <f t="shared" si="10"/>
        <v>1.1585849922285624E-10</v>
      </c>
      <c r="AN19" s="4">
        <f t="shared" si="10"/>
        <v>1.1063128773571891E-12</v>
      </c>
      <c r="AO19" s="4">
        <f t="shared" si="10"/>
        <v>9.243491634422611E-15</v>
      </c>
      <c r="AP19" s="4">
        <f t="shared" si="10"/>
        <v>6.8650163820356901E-17</v>
      </c>
      <c r="AQ19" s="4">
        <f t="shared" si="10"/>
        <v>4.5886990532482112E-19</v>
      </c>
      <c r="AR19" s="4">
        <f t="shared" si="10"/>
        <v>2.7883343649658591E-21</v>
      </c>
      <c r="AS19" s="4">
        <f t="shared" si="10"/>
        <v>1.5531433046148865E-23</v>
      </c>
      <c r="AT19" s="4">
        <f t="shared" si="10"/>
        <v>7.9857564893959522E-26</v>
      </c>
      <c r="AU19" s="4">
        <f t="shared" si="10"/>
        <v>3.8127284656297846E-28</v>
      </c>
      <c r="AV19" s="4">
        <f t="shared" si="10"/>
        <v>1.6989962886261727E-30</v>
      </c>
      <c r="AW19" s="4">
        <f t="shared" si="15"/>
        <v>7.097742227928057E-33</v>
      </c>
      <c r="AX19" s="4">
        <f t="shared" si="15"/>
        <v>2.7907378308868284E-35</v>
      </c>
      <c r="AY19" s="4">
        <f t="shared" si="15"/>
        <v>1.0363208494611463E-37</v>
      </c>
      <c r="AZ19" s="4">
        <f t="shared" si="15"/>
        <v>3.6457618728770422E-40</v>
      </c>
      <c r="BA19" s="4">
        <f t="shared" si="15"/>
        <v>1.2184449999727731E-42</v>
      </c>
    </row>
    <row r="20" spans="1:53">
      <c r="A20" s="1">
        <f t="shared" si="12"/>
        <v>41426</v>
      </c>
      <c r="B20">
        <f t="shared" si="13"/>
        <v>3</v>
      </c>
      <c r="C20" s="12">
        <f t="shared" si="11"/>
        <v>5.7069967380518741E-9</v>
      </c>
      <c r="D20" s="3">
        <f t="shared" si="4"/>
        <v>17234496</v>
      </c>
      <c r="E20" s="2">
        <v>34468992</v>
      </c>
      <c r="F20" s="2">
        <v>40</v>
      </c>
      <c r="G20" s="3">
        <f t="shared" si="5"/>
        <v>12566880</v>
      </c>
      <c r="H20" s="3">
        <f t="shared" si="6"/>
        <v>11712260.800000001</v>
      </c>
      <c r="I20" s="7">
        <f t="shared" si="7"/>
        <v>-1.7836475738544293</v>
      </c>
      <c r="J20" s="8">
        <f t="shared" si="8"/>
        <v>-1.7828583187288558</v>
      </c>
      <c r="K20" s="4">
        <f t="shared" si="9"/>
        <v>0.93079227828450484</v>
      </c>
      <c r="L20" s="4">
        <f t="shared" si="9"/>
        <v>6.6755625046454145E-2</v>
      </c>
      <c r="M20" s="4">
        <f t="shared" si="9"/>
        <v>2.3938279381454444E-3</v>
      </c>
      <c r="N20" s="4">
        <f t="shared" si="9"/>
        <v>5.7227754090282974E-5</v>
      </c>
      <c r="O20" s="4">
        <f t="shared" si="9"/>
        <v>1.0260811330956043E-6</v>
      </c>
      <c r="P20" s="4">
        <f t="shared" si="9"/>
        <v>1.4717927336510498E-8</v>
      </c>
      <c r="Q20" s="4">
        <f t="shared" si="9"/>
        <v>1.7592612063735664E-10</v>
      </c>
      <c r="R20" s="4">
        <f t="shared" si="9"/>
        <v>1.8024663829770853E-12</v>
      </c>
      <c r="S20" s="4">
        <f t="shared" si="9"/>
        <v>1.6158909163297803E-14</v>
      </c>
      <c r="T20" s="4">
        <f t="shared" si="9"/>
        <v>1.2876693206401303E-16</v>
      </c>
      <c r="U20" s="4">
        <f t="shared" si="9"/>
        <v>9.2350474747895821E-19</v>
      </c>
      <c r="V20" s="4">
        <f t="shared" si="9"/>
        <v>6.0211742612641037E-21</v>
      </c>
      <c r="W20" s="4">
        <f t="shared" si="9"/>
        <v>3.5986090279452187E-23</v>
      </c>
      <c r="X20" s="4">
        <f t="shared" si="9"/>
        <v>1.9852993161918214E-25</v>
      </c>
      <c r="Y20" s="4">
        <f t="shared" si="9"/>
        <v>1.0170272814971855E-27</v>
      </c>
      <c r="Z20" s="4">
        <f t="shared" si="9"/>
        <v>4.8626829576540187E-30</v>
      </c>
      <c r="AA20" s="4">
        <f t="shared" si="14"/>
        <v>2.1796690058666265E-32</v>
      </c>
      <c r="AB20" s="4">
        <f t="shared" si="14"/>
        <v>9.1955173736355809E-35</v>
      </c>
      <c r="AC20" s="4">
        <f t="shared" si="14"/>
        <v>3.6638541035735779E-37</v>
      </c>
      <c r="AD20" s="4">
        <f t="shared" si="14"/>
        <v>1.3829900111881042E-39</v>
      </c>
      <c r="AE20" s="4">
        <f t="shared" si="14"/>
        <v>4.9593354607998209E-42</v>
      </c>
      <c r="AF20" s="6"/>
      <c r="AG20" s="4">
        <f t="shared" si="10"/>
        <v>0.9353431330421329</v>
      </c>
      <c r="AH20" s="4">
        <f t="shared" si="10"/>
        <v>6.2520046687365785E-2</v>
      </c>
      <c r="AI20" s="4">
        <f t="shared" si="10"/>
        <v>2.0894769876298913E-3</v>
      </c>
      <c r="AJ20" s="4">
        <f t="shared" si="10"/>
        <v>4.6554813913286278E-5</v>
      </c>
      <c r="AK20" s="4">
        <f t="shared" si="10"/>
        <v>7.7795204001362811E-7</v>
      </c>
      <c r="AL20" s="4">
        <f t="shared" si="10"/>
        <v>1.0399944049016674E-8</v>
      </c>
      <c r="AM20" s="4">
        <f t="shared" si="10"/>
        <v>1.1585849922285624E-10</v>
      </c>
      <c r="AN20" s="4">
        <f t="shared" si="10"/>
        <v>1.1063128773571891E-12</v>
      </c>
      <c r="AO20" s="4">
        <f t="shared" si="10"/>
        <v>9.243491634422611E-15</v>
      </c>
      <c r="AP20" s="4">
        <f t="shared" si="10"/>
        <v>6.8650163820356901E-17</v>
      </c>
      <c r="AQ20" s="4">
        <f t="shared" si="10"/>
        <v>4.5886990532482112E-19</v>
      </c>
      <c r="AR20" s="4">
        <f t="shared" si="10"/>
        <v>2.7883343649658591E-21</v>
      </c>
      <c r="AS20" s="4">
        <f t="shared" si="10"/>
        <v>1.5531433046148865E-23</v>
      </c>
      <c r="AT20" s="4">
        <f t="shared" si="10"/>
        <v>7.9857564893959522E-26</v>
      </c>
      <c r="AU20" s="4">
        <f t="shared" si="10"/>
        <v>3.8127284656297846E-28</v>
      </c>
      <c r="AV20" s="4">
        <f t="shared" si="10"/>
        <v>1.6989962886261727E-30</v>
      </c>
      <c r="AW20" s="4">
        <f t="shared" si="15"/>
        <v>7.097742227928057E-33</v>
      </c>
      <c r="AX20" s="4">
        <f t="shared" si="15"/>
        <v>2.7907378308868284E-35</v>
      </c>
      <c r="AY20" s="4">
        <f t="shared" si="15"/>
        <v>1.0363208494611463E-37</v>
      </c>
      <c r="AZ20" s="4">
        <f t="shared" si="15"/>
        <v>3.6457618728770422E-40</v>
      </c>
      <c r="BA20" s="4">
        <f t="shared" si="15"/>
        <v>1.2184449999727731E-42</v>
      </c>
    </row>
    <row r="21" spans="1:53">
      <c r="A21" s="1">
        <f t="shared" si="12"/>
        <v>41430</v>
      </c>
      <c r="B21">
        <f t="shared" si="13"/>
        <v>4</v>
      </c>
      <c r="C21" s="12">
        <f t="shared" si="11"/>
        <v>5.7069967380518741E-9</v>
      </c>
      <c r="D21" s="3">
        <f t="shared" si="4"/>
        <v>15678200</v>
      </c>
      <c r="E21" s="2">
        <v>31356400</v>
      </c>
      <c r="F21" s="2">
        <v>50</v>
      </c>
      <c r="G21" s="3">
        <f t="shared" si="5"/>
        <v>11283150</v>
      </c>
      <c r="H21" s="3">
        <f t="shared" si="6"/>
        <v>12156357.5</v>
      </c>
      <c r="I21" s="7">
        <f t="shared" si="7"/>
        <v>-1.7280760314503862</v>
      </c>
      <c r="J21" s="8">
        <f t="shared" si="8"/>
        <v>-1.7290860519788958</v>
      </c>
      <c r="K21" s="4">
        <f t="shared" si="9"/>
        <v>0.93763652935508079</v>
      </c>
      <c r="L21" s="4">
        <f t="shared" si="9"/>
        <v>6.0377135845354986E-2</v>
      </c>
      <c r="M21" s="4">
        <f t="shared" si="9"/>
        <v>1.9439292815908095E-3</v>
      </c>
      <c r="N21" s="4">
        <f t="shared" si="9"/>
        <v>4.1725074279697605E-5</v>
      </c>
      <c r="O21" s="4">
        <f t="shared" si="9"/>
        <v>6.7169946169116344E-7</v>
      </c>
      <c r="P21" s="4">
        <f t="shared" si="9"/>
        <v>8.6505322689123844E-9</v>
      </c>
      <c r="Q21" s="4">
        <f t="shared" si="9"/>
        <v>9.2838769632329967E-11</v>
      </c>
      <c r="R21" s="4">
        <f t="shared" si="9"/>
        <v>8.5402206956179085E-13</v>
      </c>
      <c r="S21" s="4">
        <f t="shared" si="9"/>
        <v>6.8741155161017789E-15</v>
      </c>
      <c r="T21" s="4">
        <f t="shared" si="9"/>
        <v>4.9182658153592252E-17</v>
      </c>
      <c r="U21" s="4">
        <f t="shared" si="9"/>
        <v>3.1670114921724439E-19</v>
      </c>
      <c r="V21" s="4">
        <f t="shared" si="9"/>
        <v>1.8539352319333786E-21</v>
      </c>
      <c r="W21" s="4">
        <f t="shared" si="9"/>
        <v>9.9483458956136684E-24</v>
      </c>
      <c r="X21" s="4">
        <f t="shared" si="9"/>
        <v>4.9277089785560006E-26</v>
      </c>
      <c r="Y21" s="4">
        <f t="shared" si="9"/>
        <v>2.2664936350838022E-28</v>
      </c>
      <c r="Z21" s="4">
        <f t="shared" si="9"/>
        <v>9.7297278862982897E-31</v>
      </c>
      <c r="AA21" s="4">
        <f t="shared" si="14"/>
        <v>3.9157785490975577E-33</v>
      </c>
      <c r="AB21" s="4">
        <f t="shared" si="14"/>
        <v>1.4832234198529287E-35</v>
      </c>
      <c r="AC21" s="4">
        <f t="shared" si="14"/>
        <v>5.3060507977701391E-38</v>
      </c>
      <c r="AD21" s="4">
        <f t="shared" si="14"/>
        <v>1.7982708241910678E-40</v>
      </c>
      <c r="AE21" s="4">
        <f t="shared" si="14"/>
        <v>5.7897839732297691E-43</v>
      </c>
      <c r="AF21" s="6"/>
      <c r="AG21" s="4">
        <f t="shared" si="10"/>
        <v>0.93297554470293154</v>
      </c>
      <c r="AH21" s="4">
        <f t="shared" si="10"/>
        <v>6.4726382084257267E-2</v>
      </c>
      <c r="AI21" s="4">
        <f t="shared" si="10"/>
        <v>2.2452379469476715E-3</v>
      </c>
      <c r="AJ21" s="4">
        <f t="shared" si="10"/>
        <v>5.1922084539023428E-5</v>
      </c>
      <c r="AK21" s="4">
        <f t="shared" si="10"/>
        <v>9.0054017819363485E-7</v>
      </c>
      <c r="AL21" s="4">
        <f t="shared" si="10"/>
        <v>1.2495223225788402E-8</v>
      </c>
      <c r="AM21" s="4">
        <f t="shared" si="10"/>
        <v>1.444786458907363E-10</v>
      </c>
      <c r="AN21" s="4">
        <f t="shared" si="10"/>
        <v>1.4319125013336193E-12</v>
      </c>
      <c r="AO21" s="4">
        <f t="shared" si="10"/>
        <v>1.2417589993294593E-14</v>
      </c>
      <c r="AP21" s="4">
        <f t="shared" si="10"/>
        <v>9.5720639921791148E-17</v>
      </c>
      <c r="AQ21" s="4">
        <f t="shared" si="10"/>
        <v>6.6407379712501561E-19</v>
      </c>
      <c r="AR21" s="4">
        <f t="shared" si="10"/>
        <v>4.1882671387325864E-21</v>
      </c>
      <c r="AS21" s="4">
        <f t="shared" si="10"/>
        <v>2.4213847773352379E-23</v>
      </c>
      <c r="AT21" s="4">
        <f t="shared" si="10"/>
        <v>1.2922040540819829E-25</v>
      </c>
      <c r="AU21" s="4">
        <f t="shared" si="10"/>
        <v>6.4034448220135601E-28</v>
      </c>
      <c r="AV21" s="4">
        <f t="shared" si="10"/>
        <v>2.9616448950340261E-30</v>
      </c>
      <c r="AW21" s="4">
        <f t="shared" si="15"/>
        <v>1.284173012516122E-32</v>
      </c>
      <c r="AX21" s="4">
        <f t="shared" si="15"/>
        <v>5.2406495439938047E-35</v>
      </c>
      <c r="AY21" s="4">
        <f t="shared" si="15"/>
        <v>2.0198684158436806E-37</v>
      </c>
      <c r="AZ21" s="4">
        <f t="shared" si="15"/>
        <v>7.3753036722308188E-40</v>
      </c>
      <c r="BA21" s="4">
        <f t="shared" si="15"/>
        <v>2.5583520386034942E-42</v>
      </c>
    </row>
    <row r="22" spans="1:53">
      <c r="A22" s="1">
        <f t="shared" si="12"/>
        <v>41433</v>
      </c>
      <c r="B22">
        <f t="shared" si="13"/>
        <v>3</v>
      </c>
      <c r="C22" s="12">
        <f t="shared" si="11"/>
        <v>5.7069967380518741E-9</v>
      </c>
      <c r="D22" s="3">
        <f t="shared" si="4"/>
        <v>18281058</v>
      </c>
      <c r="E22" s="2">
        <v>36562116</v>
      </c>
      <c r="F22" s="2">
        <v>60</v>
      </c>
      <c r="G22" s="3">
        <f t="shared" si="5"/>
        <v>10229240</v>
      </c>
      <c r="H22" s="3">
        <f t="shared" si="6"/>
        <v>12623456.800000001</v>
      </c>
      <c r="I22" s="7">
        <f t="shared" si="7"/>
        <v>-1.6722218569960019</v>
      </c>
      <c r="J22" s="8">
        <f t="shared" si="8"/>
        <v>-1.6755495905856745</v>
      </c>
      <c r="K22" s="4">
        <f t="shared" si="9"/>
        <v>0.9432930892651874</v>
      </c>
      <c r="L22" s="4">
        <f t="shared" si="9"/>
        <v>5.5067790021457813E-2</v>
      </c>
      <c r="M22" s="4">
        <f t="shared" si="9"/>
        <v>1.6073801641859232E-3</v>
      </c>
      <c r="N22" s="4">
        <f t="shared" si="9"/>
        <v>3.1278668693435979E-5</v>
      </c>
      <c r="O22" s="4">
        <f t="shared" si="9"/>
        <v>4.56498270317194E-7</v>
      </c>
      <c r="P22" s="4">
        <f t="shared" si="9"/>
        <v>5.3299110003171702E-9</v>
      </c>
      <c r="Q22" s="4">
        <f t="shared" si="9"/>
        <v>5.1858444929830911E-11</v>
      </c>
      <c r="R22" s="4">
        <f t="shared" si="9"/>
        <v>4.3248613572032177E-13</v>
      </c>
      <c r="S22" s="4">
        <f t="shared" si="9"/>
        <v>3.1559702496546641E-15</v>
      </c>
      <c r="T22" s="4">
        <f t="shared" si="9"/>
        <v>2.0471093717869098E-17</v>
      </c>
      <c r="U22" s="4">
        <f t="shared" si="9"/>
        <v>1.195065363419528E-19</v>
      </c>
      <c r="V22" s="4">
        <f t="shared" si="9"/>
        <v>6.3423403614449906E-22</v>
      </c>
      <c r="W22" s="4">
        <f t="shared" si="9"/>
        <v>3.0854522281959319E-24</v>
      </c>
      <c r="X22" s="4">
        <f t="shared" si="9"/>
        <v>1.385561986843477E-26</v>
      </c>
      <c r="Y22" s="4">
        <f t="shared" si="9"/>
        <v>5.7776119225746922E-29</v>
      </c>
      <c r="Z22" s="4">
        <f t="shared" si="9"/>
        <v>2.2485756785185606E-31</v>
      </c>
      <c r="AA22" s="4">
        <f t="shared" si="14"/>
        <v>8.2042310833323658E-34</v>
      </c>
      <c r="AB22" s="4">
        <f t="shared" si="14"/>
        <v>2.8173401126406489E-36</v>
      </c>
      <c r="AC22" s="4">
        <f t="shared" si="14"/>
        <v>9.1372823846899659E-39</v>
      </c>
      <c r="AD22" s="4">
        <f t="shared" si="14"/>
        <v>2.8074606427888586E-41</v>
      </c>
      <c r="AE22" s="4">
        <f t="shared" si="14"/>
        <v>8.1947152889994211E-44</v>
      </c>
      <c r="AF22" s="6"/>
      <c r="AG22" s="4">
        <f t="shared" si="10"/>
        <v>0.93049179347219468</v>
      </c>
      <c r="AH22" s="4">
        <f t="shared" si="10"/>
        <v>6.7034510838710273E-2</v>
      </c>
      <c r="AI22" s="4">
        <f t="shared" si="10"/>
        <v>2.4146506820025807E-3</v>
      </c>
      <c r="AJ22" s="4">
        <f t="shared" si="10"/>
        <v>5.798543050203793E-5</v>
      </c>
      <c r="AK22" s="4">
        <f t="shared" si="10"/>
        <v>1.044346675860776E-6</v>
      </c>
      <c r="AL22" s="4">
        <f t="shared" si="10"/>
        <v>1.5047364602301236E-8</v>
      </c>
      <c r="AM22" s="4">
        <f t="shared" si="10"/>
        <v>1.8067369196093789E-10</v>
      </c>
      <c r="AN22" s="4">
        <f t="shared" si="10"/>
        <v>1.8594417167947365E-12</v>
      </c>
      <c r="AO22" s="4">
        <f t="shared" si="10"/>
        <v>1.6744733493802232E-14</v>
      </c>
      <c r="AP22" s="4">
        <f t="shared" si="10"/>
        <v>1.3403596719234781E-16</v>
      </c>
      <c r="AQ22" s="4">
        <f t="shared" si="10"/>
        <v>9.6562152966949274E-19</v>
      </c>
      <c r="AR22" s="4">
        <f t="shared" si="10"/>
        <v>6.32411572551765E-21</v>
      </c>
      <c r="AS22" s="4">
        <f t="shared" si="10"/>
        <v>3.7966807598244743E-23</v>
      </c>
      <c r="AT22" s="4">
        <f t="shared" si="10"/>
        <v>2.1040023168581102E-25</v>
      </c>
      <c r="AU22" s="4">
        <f t="shared" si="10"/>
        <v>1.0826887601320048E-27</v>
      </c>
      <c r="AV22" s="4">
        <f t="shared" si="10"/>
        <v>5.1999334433213101E-30</v>
      </c>
      <c r="AW22" s="4">
        <f t="shared" si="15"/>
        <v>2.3413329852364949E-32</v>
      </c>
      <c r="AX22" s="4">
        <f t="shared" si="15"/>
        <v>9.9220088297606113E-35</v>
      </c>
      <c r="AY22" s="4">
        <f t="shared" si="15"/>
        <v>3.9711145665944786E-37</v>
      </c>
      <c r="AZ22" s="4">
        <f t="shared" si="15"/>
        <v>1.5057195658994259E-39</v>
      </c>
      <c r="BA22" s="4">
        <f t="shared" si="15"/>
        <v>5.4237459882732625E-42</v>
      </c>
    </row>
    <row r="23" spans="1:53">
      <c r="A23" s="1">
        <f t="shared" si="12"/>
        <v>41437</v>
      </c>
      <c r="B23">
        <f t="shared" si="13"/>
        <v>4</v>
      </c>
      <c r="C23" s="12">
        <f t="shared" si="11"/>
        <v>5.7069967380518741E-9</v>
      </c>
      <c r="D23" s="3">
        <f t="shared" si="4"/>
        <v>16431347</v>
      </c>
      <c r="E23" s="2">
        <v>32862694</v>
      </c>
      <c r="F23" s="2">
        <v>70</v>
      </c>
      <c r="G23" s="3">
        <f t="shared" si="5"/>
        <v>9405150</v>
      </c>
      <c r="H23" s="3">
        <f t="shared" si="6"/>
        <v>13121853.699999999</v>
      </c>
      <c r="I23" s="7">
        <f t="shared" si="7"/>
        <v>-1.6162458591323556</v>
      </c>
      <c r="J23" s="8">
        <f t="shared" si="8"/>
        <v>-1.6222772851078502</v>
      </c>
      <c r="K23" s="4">
        <f t="shared" si="9"/>
        <v>0.94773991984302752</v>
      </c>
      <c r="L23" s="4">
        <f t="shared" si="9"/>
        <v>5.0870092477783013E-2</v>
      </c>
      <c r="M23" s="4">
        <f t="shared" si="9"/>
        <v>1.3652300485471061E-3</v>
      </c>
      <c r="N23" s="4">
        <f t="shared" si="9"/>
        <v>2.442630887813253E-5</v>
      </c>
      <c r="O23" s="4">
        <f t="shared" si="9"/>
        <v>3.2777140889559864E-7</v>
      </c>
      <c r="P23" s="4">
        <f t="shared" si="9"/>
        <v>3.5186351111012265E-9</v>
      </c>
      <c r="Q23" s="4">
        <f t="shared" si="9"/>
        <v>3.1477200758107274E-11</v>
      </c>
      <c r="R23" s="4">
        <f t="shared" si="9"/>
        <v>2.4136324721694018E-13</v>
      </c>
      <c r="S23" s="4">
        <f t="shared" si="9"/>
        <v>1.6194001792160277E-15</v>
      </c>
      <c r="T23" s="4">
        <f t="shared" si="9"/>
        <v>9.6579434316481897E-18</v>
      </c>
      <c r="U23" s="4">
        <f t="shared" si="9"/>
        <v>5.1839116944447952E-20</v>
      </c>
      <c r="V23" s="4">
        <f t="shared" si="9"/>
        <v>2.5295181571830082E-22</v>
      </c>
      <c r="W23" s="4">
        <f t="shared" si="9"/>
        <v>1.1314344560604422E-24</v>
      </c>
      <c r="X23" s="4">
        <f t="shared" si="9"/>
        <v>4.6715268261281361E-27</v>
      </c>
      <c r="Y23" s="4">
        <f t="shared" si="9"/>
        <v>1.7910329029663284E-29</v>
      </c>
      <c r="Z23" s="4">
        <f t="shared" si="9"/>
        <v>6.4089223830017313E-32</v>
      </c>
      <c r="AA23" s="4">
        <f t="shared" si="14"/>
        <v>2.1499961877494278E-34</v>
      </c>
      <c r="AB23" s="4">
        <f t="shared" si="14"/>
        <v>6.788305559559171E-37</v>
      </c>
      <c r="AC23" s="4">
        <f t="shared" si="14"/>
        <v>2.0242374057839199E-39</v>
      </c>
      <c r="AD23" s="4">
        <f t="shared" si="14"/>
        <v>5.7184768453991143E-42</v>
      </c>
      <c r="AE23" s="4">
        <f t="shared" si="14"/>
        <v>1.5346977171723329E-44</v>
      </c>
      <c r="AF23" s="6"/>
      <c r="AG23" s="4">
        <f t="shared" si="10"/>
        <v>0.92784890950772603</v>
      </c>
      <c r="AH23" s="4">
        <f t="shared" si="10"/>
        <v>6.9483239242576142E-2</v>
      </c>
      <c r="AI23" s="4">
        <f t="shared" si="10"/>
        <v>2.6016736767372818E-3</v>
      </c>
      <c r="AJ23" s="4">
        <f t="shared" si="10"/>
        <v>6.4943291630973932E-5</v>
      </c>
      <c r="AK23" s="4">
        <f t="shared" si="10"/>
        <v>1.2158416073152222E-6</v>
      </c>
      <c r="AL23" s="4">
        <f t="shared" si="10"/>
        <v>1.8209987997795033E-8</v>
      </c>
      <c r="AM23" s="4">
        <f t="shared" si="10"/>
        <v>2.2727990472717849E-10</v>
      </c>
      <c r="AN23" s="4">
        <f t="shared" si="10"/>
        <v>2.4314514098713748E-12</v>
      </c>
      <c r="AO23" s="4">
        <f t="shared" si="10"/>
        <v>2.2760309917100602E-14</v>
      </c>
      <c r="AP23" s="4">
        <f t="shared" si="10"/>
        <v>1.8938177910829038E-16</v>
      </c>
      <c r="AQ23" s="4">
        <f t="shared" si="10"/>
        <v>1.4182104764843164E-18</v>
      </c>
      <c r="AR23" s="4">
        <f t="shared" si="10"/>
        <v>9.6549597605040457E-21</v>
      </c>
      <c r="AS23" s="4">
        <f t="shared" si="10"/>
        <v>6.0252025739732949E-23</v>
      </c>
      <c r="AT23" s="4">
        <f t="shared" si="10"/>
        <v>3.4708088683934101E-25</v>
      </c>
      <c r="AU23" s="4">
        <f t="shared" si="10"/>
        <v>1.8565430640783553E-27</v>
      </c>
      <c r="AV23" s="4">
        <f t="shared" si="10"/>
        <v>9.2686418325307537E-30</v>
      </c>
      <c r="AW23" s="4">
        <f t="shared" si="15"/>
        <v>4.3380885825689531E-32</v>
      </c>
      <c r="AX23" s="4">
        <f t="shared" si="15"/>
        <v>1.910960719184367E-34</v>
      </c>
      <c r="AY23" s="4">
        <f t="shared" si="15"/>
        <v>7.9502628457805609E-37</v>
      </c>
      <c r="AZ23" s="4">
        <f t="shared" si="15"/>
        <v>3.1335027884139179E-39</v>
      </c>
      <c r="BA23" s="4">
        <f t="shared" si="15"/>
        <v>1.1732815894042842E-41</v>
      </c>
    </row>
    <row r="24" spans="1:53">
      <c r="A24" s="1">
        <f t="shared" si="12"/>
        <v>41440</v>
      </c>
      <c r="B24">
        <f t="shared" si="13"/>
        <v>3</v>
      </c>
      <c r="C24" s="12">
        <f t="shared" si="11"/>
        <v>5.7069967380518741E-9</v>
      </c>
      <c r="D24" s="3">
        <f t="shared" si="4"/>
        <v>19156543</v>
      </c>
      <c r="E24" s="2">
        <v>38313086</v>
      </c>
      <c r="F24" s="2">
        <v>85</v>
      </c>
      <c r="G24" s="3">
        <f t="shared" si="5"/>
        <v>8599927.5</v>
      </c>
      <c r="H24" s="3">
        <f t="shared" si="6"/>
        <v>13946277.362500001</v>
      </c>
      <c r="I24" s="7">
        <f t="shared" si="7"/>
        <v>-1.5324094316232502</v>
      </c>
      <c r="J24" s="8">
        <f t="shared" si="8"/>
        <v>-1.5429442005320968</v>
      </c>
      <c r="K24" s="4">
        <f t="shared" si="9"/>
        <v>0.95210519106706093</v>
      </c>
      <c r="L24" s="4">
        <f t="shared" si="9"/>
        <v>4.672909009885072E-2</v>
      </c>
      <c r="M24" s="4">
        <f t="shared" si="9"/>
        <v>1.1467260277770396E-3</v>
      </c>
      <c r="N24" s="4">
        <f t="shared" si="9"/>
        <v>1.8760340037915912E-5</v>
      </c>
      <c r="O24" s="4">
        <f t="shared" si="9"/>
        <v>2.3018814578732413E-7</v>
      </c>
      <c r="P24" s="4">
        <f t="shared" si="9"/>
        <v>2.2595145372688189E-9</v>
      </c>
      <c r="Q24" s="4">
        <f t="shared" si="9"/>
        <v>1.8482726137676278E-11</v>
      </c>
      <c r="R24" s="4">
        <f t="shared" si="9"/>
        <v>1.295895784400308E-13</v>
      </c>
      <c r="S24" s="4">
        <f t="shared" si="9"/>
        <v>7.9502745791518576E-16</v>
      </c>
      <c r="T24" s="4">
        <f t="shared" si="9"/>
        <v>4.3355241161329821E-18</v>
      </c>
      <c r="U24" s="4">
        <f t="shared" si="9"/>
        <v>2.1278624140420676E-20</v>
      </c>
      <c r="V24" s="4">
        <f t="shared" si="9"/>
        <v>9.4940768936232441E-23</v>
      </c>
      <c r="W24" s="4">
        <f t="shared" si="9"/>
        <v>3.8830531477895023E-25</v>
      </c>
      <c r="X24" s="4">
        <f t="shared" si="9"/>
        <v>1.4659925662526854E-27</v>
      </c>
      <c r="Y24" s="4">
        <f t="shared" si="9"/>
        <v>5.139317723143939E-30</v>
      </c>
      <c r="Z24" s="4">
        <f t="shared" si="9"/>
        <v>1.6815736484459751E-32</v>
      </c>
      <c r="AA24" s="4">
        <f t="shared" si="14"/>
        <v>5.1581924853739778E-35</v>
      </c>
      <c r="AB24" s="4">
        <f t="shared" si="14"/>
        <v>1.4891903270637719E-37</v>
      </c>
      <c r="AC24" s="4">
        <f t="shared" si="14"/>
        <v>4.0604973799551021E-40</v>
      </c>
      <c r="AD24" s="4">
        <f t="shared" si="14"/>
        <v>1.0488831682713358E-42</v>
      </c>
      <c r="AE24" s="4">
        <f t="shared" si="14"/>
        <v>2.5739407917809256E-45</v>
      </c>
      <c r="AF24" s="6"/>
      <c r="AG24" s="4">
        <f t="shared" si="10"/>
        <v>0.92349364797529587</v>
      </c>
      <c r="AH24" s="4">
        <f t="shared" si="10"/>
        <v>7.3502113363132962E-2</v>
      </c>
      <c r="AI24" s="4">
        <f t="shared" si="10"/>
        <v>2.9250662921764172E-3</v>
      </c>
      <c r="AJ24" s="4">
        <f t="shared" si="10"/>
        <v>7.7603321488713765E-5</v>
      </c>
      <c r="AK24" s="4">
        <f t="shared" si="10"/>
        <v>1.5441380996309254E-6</v>
      </c>
      <c r="AL24" s="4">
        <f t="shared" si="10"/>
        <v>2.4580002546523687E-8</v>
      </c>
      <c r="AM24" s="4">
        <f t="shared" si="10"/>
        <v>3.2605917934078144E-10</v>
      </c>
      <c r="AN24" s="4">
        <f t="shared" si="10"/>
        <v>3.7073545203377416E-12</v>
      </c>
      <c r="AO24" s="4">
        <f t="shared" si="10"/>
        <v>3.6884154002382625E-14</v>
      </c>
      <c r="AP24" s="4">
        <f t="shared" si="10"/>
        <v>3.2618424604622237E-16</v>
      </c>
      <c r="AQ24" s="4">
        <f t="shared" si="10"/>
        <v>2.5961430282386121E-18</v>
      </c>
      <c r="AR24" s="4">
        <f t="shared" si="10"/>
        <v>1.8784581863801825E-20</v>
      </c>
      <c r="AS24" s="4">
        <f t="shared" si="10"/>
        <v>1.2459076641905727E-22</v>
      </c>
      <c r="AT24" s="4">
        <f t="shared" si="10"/>
        <v>7.6279536433193049E-25</v>
      </c>
      <c r="AU24" s="4">
        <f t="shared" si="10"/>
        <v>4.3365615842227218E-27</v>
      </c>
      <c r="AV24" s="4">
        <f t="shared" si="10"/>
        <v>2.3010165212959194E-29</v>
      </c>
      <c r="AW24" s="4">
        <f t="shared" si="15"/>
        <v>1.1446302017157191E-31</v>
      </c>
      <c r="AX24" s="4">
        <f t="shared" si="15"/>
        <v>5.35897455390562E-34</v>
      </c>
      <c r="AY24" s="4">
        <f t="shared" si="15"/>
        <v>2.3695974513630288E-36</v>
      </c>
      <c r="AZ24" s="4">
        <f t="shared" si="15"/>
        <v>9.9262755356371586E-39</v>
      </c>
      <c r="BA24" s="4">
        <f t="shared" si="15"/>
        <v>3.9502233572746857E-41</v>
      </c>
    </row>
    <row r="25" spans="1:53">
      <c r="A25" s="1">
        <f t="shared" si="12"/>
        <v>41444</v>
      </c>
      <c r="B25">
        <f t="shared" si="13"/>
        <v>4</v>
      </c>
      <c r="C25" s="12">
        <f t="shared" si="11"/>
        <v>5.7069967380518741E-9</v>
      </c>
      <c r="D25" s="3">
        <f t="shared" si="4"/>
        <v>19604424</v>
      </c>
      <c r="E25" s="2">
        <v>39208848</v>
      </c>
      <c r="F25" s="2">
        <v>105</v>
      </c>
      <c r="G25" s="3">
        <f t="shared" si="5"/>
        <v>8330667.4999999981</v>
      </c>
      <c r="H25" s="3">
        <f t="shared" si="6"/>
        <v>15232470.512499999</v>
      </c>
      <c r="I25" s="7">
        <f t="shared" si="7"/>
        <v>-1.4217241390747519</v>
      </c>
      <c r="J25" s="8">
        <f t="shared" si="8"/>
        <v>-1.4384845331986056</v>
      </c>
      <c r="K25" s="4">
        <f t="shared" si="9"/>
        <v>0.95356938339037201</v>
      </c>
      <c r="L25" s="4">
        <f t="shared" si="9"/>
        <v>4.5335634697399665E-2</v>
      </c>
      <c r="M25" s="4">
        <f t="shared" si="9"/>
        <v>1.0776979433794118E-3</v>
      </c>
      <c r="N25" s="4">
        <f t="shared" si="9"/>
        <v>1.7079025884749351E-5</v>
      </c>
      <c r="O25" s="4">
        <f t="shared" si="9"/>
        <v>2.0299734165971655E-7</v>
      </c>
      <c r="P25" s="4">
        <f t="shared" si="9"/>
        <v>1.9302232364984398E-9</v>
      </c>
      <c r="Q25" s="4">
        <f t="shared" si="9"/>
        <v>1.5294786888265564E-11</v>
      </c>
      <c r="R25" s="4">
        <f t="shared" si="9"/>
        <v>1.0388012867561125E-13</v>
      </c>
      <c r="S25" s="4">
        <f t="shared" si="9"/>
        <v>6.1734726528102722E-16</v>
      </c>
      <c r="T25" s="4">
        <f t="shared" si="9"/>
        <v>3.2611742447558275E-18</v>
      </c>
      <c r="U25" s="4">
        <f t="shared" si="9"/>
        <v>1.5504613203168339E-20</v>
      </c>
      <c r="V25" s="4">
        <f t="shared" si="9"/>
        <v>6.7012393719003944E-23</v>
      </c>
      <c r="W25" s="4">
        <f t="shared" si="9"/>
        <v>2.654976697074633E-25</v>
      </c>
      <c r="X25" s="4">
        <f t="shared" si="9"/>
        <v>9.7096625651668193E-28</v>
      </c>
      <c r="Y25" s="4">
        <f t="shared" si="9"/>
        <v>3.297333125674107E-30</v>
      </c>
      <c r="Z25" s="4">
        <f t="shared" si="9"/>
        <v>1.0451009400188977E-32</v>
      </c>
      <c r="AA25" s="4">
        <f t="shared" si="14"/>
        <v>3.1054523897283754E-35</v>
      </c>
      <c r="AB25" s="4">
        <f t="shared" si="14"/>
        <v>8.684853991401739E-38</v>
      </c>
      <c r="AC25" s="4">
        <f t="shared" si="14"/>
        <v>2.2939108303058096E-40</v>
      </c>
      <c r="AD25" s="4">
        <f t="shared" si="14"/>
        <v>5.7399669814301433E-43</v>
      </c>
      <c r="AE25" s="4">
        <f t="shared" si="14"/>
        <v>1.3644757123861886E-45</v>
      </c>
      <c r="AF25" s="6"/>
      <c r="AG25" s="4">
        <f t="shared" si="10"/>
        <v>0.91673974637376276</v>
      </c>
      <c r="AH25" s="4">
        <f t="shared" si="10"/>
        <v>7.9693705280413779E-2</v>
      </c>
      <c r="AI25" s="4">
        <f t="shared" si="10"/>
        <v>3.4639527027707242E-3</v>
      </c>
      <c r="AJ25" s="4">
        <f t="shared" si="10"/>
        <v>1.0037570300849019E-4</v>
      </c>
      <c r="AK25" s="4">
        <f t="shared" si="10"/>
        <v>2.1814561191081796E-6</v>
      </c>
      <c r="AL25" s="4">
        <f t="shared" si="10"/>
        <v>3.7927509104736907E-8</v>
      </c>
      <c r="AM25" s="4">
        <f t="shared" si="10"/>
        <v>5.4951668897264346E-10</v>
      </c>
      <c r="AN25" s="4">
        <f t="shared" si="10"/>
        <v>6.824339651311884E-12</v>
      </c>
      <c r="AO25" s="4">
        <f t="shared" si="10"/>
        <v>7.4156360233347538E-14</v>
      </c>
      <c r="AP25" s="4">
        <f t="shared" si="10"/>
        <v>7.162813215337957E-16</v>
      </c>
      <c r="AQ25" s="4">
        <f t="shared" si="10"/>
        <v>6.2267485439364613E-18</v>
      </c>
      <c r="AR25" s="4">
        <f t="shared" si="10"/>
        <v>4.9209201263664126E-20</v>
      </c>
      <c r="AS25" s="4">
        <f t="shared" si="10"/>
        <v>3.5648619342867729E-22</v>
      </c>
      <c r="AT25" s="4">
        <f t="shared" si="10"/>
        <v>2.3838393164567601E-24</v>
      </c>
      <c r="AU25" s="4">
        <f t="shared" si="10"/>
        <v>1.4802208941216843E-26</v>
      </c>
      <c r="AV25" s="4">
        <f t="shared" si="10"/>
        <v>8.5785291287557284E-29</v>
      </c>
      <c r="AW25" s="4">
        <f t="shared" si="15"/>
        <v>4.6609063641668948E-31</v>
      </c>
      <c r="AX25" s="4">
        <f t="shared" si="15"/>
        <v>2.3834111071879592E-33</v>
      </c>
      <c r="AY25" s="4">
        <f t="shared" si="15"/>
        <v>1.1510758103278117E-35</v>
      </c>
      <c r="AZ25" s="4">
        <f t="shared" si="15"/>
        <v>5.266568915397592E-38</v>
      </c>
      <c r="BA25" s="4">
        <f t="shared" si="15"/>
        <v>2.2891549598495499E-40</v>
      </c>
    </row>
    <row r="26" spans="1:53">
      <c r="A26" s="1">
        <f t="shared" si="12"/>
        <v>41447</v>
      </c>
      <c r="B26">
        <f t="shared" si="13"/>
        <v>3</v>
      </c>
      <c r="C26" s="12">
        <f t="shared" si="11"/>
        <v>5.7069967380518741E-9</v>
      </c>
      <c r="D26" s="3">
        <f t="shared" si="4"/>
        <v>22740644</v>
      </c>
      <c r="E26" s="2">
        <v>45481288</v>
      </c>
      <c r="F26" s="2">
        <v>127</v>
      </c>
      <c r="G26" s="3">
        <f t="shared" si="5"/>
        <v>9096249.8999999985</v>
      </c>
      <c r="H26" s="3">
        <f t="shared" si="6"/>
        <v>16966885.7995</v>
      </c>
      <c r="I26" s="7">
        <f t="shared" si="7"/>
        <v>-1.302842427432632</v>
      </c>
      <c r="J26" s="8">
        <f t="shared" si="8"/>
        <v>-1.3258268596942901</v>
      </c>
      <c r="K26" s="4">
        <f t="shared" si="9"/>
        <v>0.94941216127029782</v>
      </c>
      <c r="L26" s="4">
        <f t="shared" si="9"/>
        <v>4.9286134445251782E-2</v>
      </c>
      <c r="M26" s="4">
        <f t="shared" si="9"/>
        <v>1.2792772626056487E-3</v>
      </c>
      <c r="N26" s="4">
        <f t="shared" si="9"/>
        <v>2.2136721319635386E-5</v>
      </c>
      <c r="O26" s="4">
        <f t="shared" si="9"/>
        <v>2.8729173372057009E-7</v>
      </c>
      <c r="P26" s="4">
        <f t="shared" si="9"/>
        <v>2.9827915344362488E-9</v>
      </c>
      <c r="Q26" s="4">
        <f t="shared" si="9"/>
        <v>2.580722924795691E-11</v>
      </c>
      <c r="R26" s="4">
        <f t="shared" si="9"/>
        <v>1.9138725793769794E-13</v>
      </c>
      <c r="S26" s="4">
        <f t="shared" si="9"/>
        <v>1.2419172688735376E-15</v>
      </c>
      <c r="T26" s="4">
        <f t="shared" si="9"/>
        <v>7.1634088904864127E-18</v>
      </c>
      <c r="U26" s="4">
        <f t="shared" si="9"/>
        <v>3.718684031490188E-20</v>
      </c>
      <c r="V26" s="4">
        <f t="shared" si="9"/>
        <v>1.7549553974060871E-22</v>
      </c>
      <c r="W26" s="4">
        <f t="shared" si="9"/>
        <v>7.5919664287124936E-25</v>
      </c>
      <c r="X26" s="4">
        <f t="shared" si="9"/>
        <v>3.0316587928942562E-27</v>
      </c>
      <c r="Y26" s="4">
        <f t="shared" si="9"/>
        <v>1.1241431834698049E-29</v>
      </c>
      <c r="Z26" s="4">
        <f t="shared" si="9"/>
        <v>3.8904485015913523E-32</v>
      </c>
      <c r="AA26" s="4">
        <f t="shared" si="14"/>
        <v>1.2622603459927475E-34</v>
      </c>
      <c r="AB26" s="4">
        <f t="shared" si="14"/>
        <v>3.8545103905349897E-37</v>
      </c>
      <c r="AC26" s="4">
        <f t="shared" si="14"/>
        <v>1.1116443652393608E-39</v>
      </c>
      <c r="AD26" s="4">
        <f t="shared" si="14"/>
        <v>3.037255852546458E-42</v>
      </c>
      <c r="AE26" s="4">
        <f t="shared" si="14"/>
        <v>7.883524865264697E-45</v>
      </c>
      <c r="AF26" s="6"/>
      <c r="AG26" s="4">
        <f t="shared" si="10"/>
        <v>0.90771034223237357</v>
      </c>
      <c r="AH26" s="4">
        <f t="shared" si="10"/>
        <v>8.7893554226033302E-2</v>
      </c>
      <c r="AI26" s="4">
        <f t="shared" si="10"/>
        <v>4.2553643270002561E-3</v>
      </c>
      <c r="AJ26" s="4">
        <f t="shared" si="10"/>
        <v>1.3734890002419141E-4</v>
      </c>
      <c r="AK26" s="4">
        <f t="shared" si="10"/>
        <v>3.324871463937317E-6</v>
      </c>
      <c r="AL26" s="4">
        <f t="shared" si="10"/>
        <v>6.4389417596836698E-8</v>
      </c>
      <c r="AM26" s="4">
        <f t="shared" si="10"/>
        <v>1.039137126319635E-9</v>
      </c>
      <c r="AN26" s="4">
        <f t="shared" si="10"/>
        <v>1.4374224087764454E-11</v>
      </c>
      <c r="AO26" s="4">
        <f t="shared" si="10"/>
        <v>1.7398186738298932E-13</v>
      </c>
      <c r="AP26" s="4">
        <f t="shared" si="10"/>
        <v>1.8718498834648071E-15</v>
      </c>
      <c r="AQ26" s="4">
        <f t="shared" si="10"/>
        <v>1.8125104927194136E-17</v>
      </c>
      <c r="AR26" s="4">
        <f t="shared" si="10"/>
        <v>1.5955019206178413E-19</v>
      </c>
      <c r="AS26" s="4">
        <f t="shared" si="10"/>
        <v>1.287435697050276E-21</v>
      </c>
      <c r="AT26" s="4">
        <f t="shared" si="10"/>
        <v>9.5894043214515992E-24</v>
      </c>
      <c r="AU26" s="4">
        <f t="shared" si="10"/>
        <v>6.6324350379228038E-26</v>
      </c>
      <c r="AV26" s="4">
        <f t="shared" si="10"/>
        <v>4.2814525039680659E-28</v>
      </c>
      <c r="AW26" s="4">
        <f t="shared" si="15"/>
        <v>2.5910781200455995E-30</v>
      </c>
      <c r="AX26" s="4">
        <f t="shared" si="15"/>
        <v>1.4758455805278239E-32</v>
      </c>
      <c r="AY26" s="4">
        <f t="shared" si="15"/>
        <v>7.9392179026741876E-35</v>
      </c>
      <c r="AZ26" s="4">
        <f t="shared" si="15"/>
        <v>4.0460701038481984E-37</v>
      </c>
      <c r="BA26" s="4">
        <f t="shared" si="15"/>
        <v>1.9589017954947577E-39</v>
      </c>
    </row>
    <row r="27" spans="1:53">
      <c r="A27" s="1">
        <f t="shared" si="12"/>
        <v>41451</v>
      </c>
      <c r="B27">
        <f t="shared" si="13"/>
        <v>4</v>
      </c>
      <c r="C27" s="12">
        <f t="shared" si="11"/>
        <v>5.7069967380518741E-9</v>
      </c>
      <c r="D27" s="3">
        <f t="shared" si="4"/>
        <v>13850110</v>
      </c>
      <c r="E27" s="2">
        <v>27700220</v>
      </c>
      <c r="F27" s="2">
        <v>40</v>
      </c>
      <c r="G27" s="3">
        <f t="shared" si="5"/>
        <v>12566880</v>
      </c>
      <c r="H27" s="3">
        <f t="shared" si="6"/>
        <v>11712260.800000001</v>
      </c>
      <c r="I27" s="7">
        <f t="shared" si="7"/>
        <v>-1.7836475738544293</v>
      </c>
      <c r="J27" s="8">
        <f t="shared" si="8"/>
        <v>-1.7828583187288558</v>
      </c>
      <c r="K27" s="4">
        <f t="shared" si="9"/>
        <v>0.93079227828450484</v>
      </c>
      <c r="L27" s="4">
        <f t="shared" si="9"/>
        <v>6.6755625046454145E-2</v>
      </c>
      <c r="M27" s="4">
        <f t="shared" si="9"/>
        <v>2.3938279381454444E-3</v>
      </c>
      <c r="N27" s="4">
        <f t="shared" si="9"/>
        <v>5.7227754090282974E-5</v>
      </c>
      <c r="O27" s="4">
        <f t="shared" si="9"/>
        <v>1.0260811330956043E-6</v>
      </c>
      <c r="P27" s="4">
        <f t="shared" si="9"/>
        <v>1.4717927336510498E-8</v>
      </c>
      <c r="Q27" s="4">
        <f t="shared" si="9"/>
        <v>1.7592612063735664E-10</v>
      </c>
      <c r="R27" s="4">
        <f t="shared" si="9"/>
        <v>1.8024663829770853E-12</v>
      </c>
      <c r="S27" s="4">
        <f t="shared" si="9"/>
        <v>1.6158909163297803E-14</v>
      </c>
      <c r="T27" s="4">
        <f t="shared" si="9"/>
        <v>1.2876693206401303E-16</v>
      </c>
      <c r="U27" s="4">
        <f t="shared" si="9"/>
        <v>9.2350474747895821E-19</v>
      </c>
      <c r="V27" s="4">
        <f t="shared" si="9"/>
        <v>6.0211742612641037E-21</v>
      </c>
      <c r="W27" s="4">
        <f t="shared" si="9"/>
        <v>3.5986090279452187E-23</v>
      </c>
      <c r="X27" s="4">
        <f t="shared" si="9"/>
        <v>1.9852993161918214E-25</v>
      </c>
      <c r="Y27" s="4">
        <f t="shared" si="9"/>
        <v>1.0170272814971855E-27</v>
      </c>
      <c r="Z27" s="4">
        <f t="shared" si="9"/>
        <v>4.8626829576540187E-30</v>
      </c>
      <c r="AA27" s="4">
        <f t="shared" si="14"/>
        <v>2.1796690058666265E-32</v>
      </c>
      <c r="AB27" s="4">
        <f t="shared" si="14"/>
        <v>9.1955173736355809E-35</v>
      </c>
      <c r="AC27" s="4">
        <f t="shared" si="14"/>
        <v>3.6638541035735779E-37</v>
      </c>
      <c r="AD27" s="4">
        <f t="shared" si="14"/>
        <v>1.3829900111881042E-39</v>
      </c>
      <c r="AE27" s="4">
        <f t="shared" si="14"/>
        <v>4.9593354607998209E-42</v>
      </c>
      <c r="AF27" s="6"/>
      <c r="AG27" s="4">
        <f t="shared" si="10"/>
        <v>0.9353431330421329</v>
      </c>
      <c r="AH27" s="4">
        <f t="shared" si="10"/>
        <v>6.2520046687365785E-2</v>
      </c>
      <c r="AI27" s="4">
        <f t="shared" si="10"/>
        <v>2.0894769876298913E-3</v>
      </c>
      <c r="AJ27" s="4">
        <f t="shared" si="10"/>
        <v>4.6554813913286278E-5</v>
      </c>
      <c r="AK27" s="4">
        <f t="shared" si="10"/>
        <v>7.7795204001362811E-7</v>
      </c>
      <c r="AL27" s="4">
        <f t="shared" si="10"/>
        <v>1.0399944049016674E-8</v>
      </c>
      <c r="AM27" s="4">
        <f t="shared" si="10"/>
        <v>1.1585849922285624E-10</v>
      </c>
      <c r="AN27" s="4">
        <f t="shared" si="10"/>
        <v>1.1063128773571891E-12</v>
      </c>
      <c r="AO27" s="4">
        <f t="shared" si="10"/>
        <v>9.243491634422611E-15</v>
      </c>
      <c r="AP27" s="4">
        <f t="shared" si="10"/>
        <v>6.8650163820356901E-17</v>
      </c>
      <c r="AQ27" s="4">
        <f t="shared" si="10"/>
        <v>4.5886990532482112E-19</v>
      </c>
      <c r="AR27" s="4">
        <f t="shared" si="10"/>
        <v>2.7883343649658591E-21</v>
      </c>
      <c r="AS27" s="4">
        <f t="shared" si="10"/>
        <v>1.5531433046148865E-23</v>
      </c>
      <c r="AT27" s="4">
        <f t="shared" si="10"/>
        <v>7.9857564893959522E-26</v>
      </c>
      <c r="AU27" s="4">
        <f t="shared" si="10"/>
        <v>3.8127284656297846E-28</v>
      </c>
      <c r="AV27" s="4">
        <f t="shared" si="10"/>
        <v>1.6989962886261727E-30</v>
      </c>
      <c r="AW27" s="4">
        <f t="shared" si="15"/>
        <v>7.097742227928057E-33</v>
      </c>
      <c r="AX27" s="4">
        <f t="shared" si="15"/>
        <v>2.7907378308868284E-35</v>
      </c>
      <c r="AY27" s="4">
        <f t="shared" si="15"/>
        <v>1.0363208494611463E-37</v>
      </c>
      <c r="AZ27" s="4">
        <f t="shared" si="15"/>
        <v>3.6457618728770422E-40</v>
      </c>
      <c r="BA27" s="4">
        <f t="shared" si="15"/>
        <v>1.2184449999727731E-42</v>
      </c>
    </row>
    <row r="28" spans="1:53">
      <c r="A28" s="1">
        <f t="shared" si="12"/>
        <v>41454</v>
      </c>
      <c r="B28">
        <f t="shared" si="13"/>
        <v>3</v>
      </c>
      <c r="C28" s="12">
        <f t="shared" si="11"/>
        <v>5.7069967380518741E-9</v>
      </c>
      <c r="D28" s="3">
        <f t="shared" si="4"/>
        <v>15902896</v>
      </c>
      <c r="E28" s="2">
        <v>31805792</v>
      </c>
      <c r="F28" s="2">
        <v>50</v>
      </c>
      <c r="G28" s="3">
        <f t="shared" si="5"/>
        <v>11283150</v>
      </c>
      <c r="H28" s="3">
        <f t="shared" si="6"/>
        <v>12156357.5</v>
      </c>
      <c r="I28" s="7">
        <f t="shared" si="7"/>
        <v>-1.7280760314503862</v>
      </c>
      <c r="J28" s="8">
        <f t="shared" si="8"/>
        <v>-1.7290860519788958</v>
      </c>
      <c r="K28" s="4">
        <f t="shared" si="9"/>
        <v>0.93763652935508079</v>
      </c>
      <c r="L28" s="4">
        <f t="shared" si="9"/>
        <v>6.0377135845354986E-2</v>
      </c>
      <c r="M28" s="4">
        <f t="shared" si="9"/>
        <v>1.9439292815908095E-3</v>
      </c>
      <c r="N28" s="4">
        <f t="shared" si="9"/>
        <v>4.1725074279697605E-5</v>
      </c>
      <c r="O28" s="4">
        <f t="shared" si="9"/>
        <v>6.7169946169116344E-7</v>
      </c>
      <c r="P28" s="4">
        <f t="shared" si="9"/>
        <v>8.6505322689123844E-9</v>
      </c>
      <c r="Q28" s="4">
        <f t="shared" si="9"/>
        <v>9.2838769632329967E-11</v>
      </c>
      <c r="R28" s="4">
        <f t="shared" si="9"/>
        <v>8.5402206956179085E-13</v>
      </c>
      <c r="S28" s="4">
        <f t="shared" si="9"/>
        <v>6.8741155161017789E-15</v>
      </c>
      <c r="T28" s="4">
        <f t="shared" si="9"/>
        <v>4.9182658153592252E-17</v>
      </c>
      <c r="U28" s="4">
        <f t="shared" si="9"/>
        <v>3.1670114921724439E-19</v>
      </c>
      <c r="V28" s="4">
        <f t="shared" si="9"/>
        <v>1.8539352319333786E-21</v>
      </c>
      <c r="W28" s="4">
        <f t="shared" si="9"/>
        <v>9.9483458956136684E-24</v>
      </c>
      <c r="X28" s="4">
        <f t="shared" si="9"/>
        <v>4.9277089785560006E-26</v>
      </c>
      <c r="Y28" s="4">
        <f t="shared" si="9"/>
        <v>2.2664936350838022E-28</v>
      </c>
      <c r="Z28" s="4">
        <f t="shared" si="9"/>
        <v>9.7297278862982897E-31</v>
      </c>
      <c r="AA28" s="4">
        <f t="shared" si="14"/>
        <v>3.9157785490975577E-33</v>
      </c>
      <c r="AB28" s="4">
        <f t="shared" si="14"/>
        <v>1.4832234198529287E-35</v>
      </c>
      <c r="AC28" s="4">
        <f t="shared" si="14"/>
        <v>5.3060507977701391E-38</v>
      </c>
      <c r="AD28" s="4">
        <f t="shared" si="14"/>
        <v>1.7982708241910678E-40</v>
      </c>
      <c r="AE28" s="4">
        <f t="shared" si="14"/>
        <v>5.7897839732297691E-43</v>
      </c>
      <c r="AF28" s="6"/>
      <c r="AG28" s="4">
        <f t="shared" si="10"/>
        <v>0.93297554470293154</v>
      </c>
      <c r="AH28" s="4">
        <f t="shared" si="10"/>
        <v>6.4726382084257267E-2</v>
      </c>
      <c r="AI28" s="4">
        <f t="shared" si="10"/>
        <v>2.2452379469476715E-3</v>
      </c>
      <c r="AJ28" s="4">
        <f t="shared" si="10"/>
        <v>5.1922084539023428E-5</v>
      </c>
      <c r="AK28" s="4">
        <f t="shared" si="10"/>
        <v>9.0054017819363485E-7</v>
      </c>
      <c r="AL28" s="4">
        <f t="shared" si="10"/>
        <v>1.2495223225788402E-8</v>
      </c>
      <c r="AM28" s="4">
        <f t="shared" si="10"/>
        <v>1.444786458907363E-10</v>
      </c>
      <c r="AN28" s="4">
        <f t="shared" si="10"/>
        <v>1.4319125013336193E-12</v>
      </c>
      <c r="AO28" s="4">
        <f t="shared" si="10"/>
        <v>1.2417589993294593E-14</v>
      </c>
      <c r="AP28" s="4">
        <f t="shared" si="10"/>
        <v>9.5720639921791148E-17</v>
      </c>
      <c r="AQ28" s="4">
        <f t="shared" si="10"/>
        <v>6.6407379712501561E-19</v>
      </c>
      <c r="AR28" s="4">
        <f t="shared" si="10"/>
        <v>4.1882671387325864E-21</v>
      </c>
      <c r="AS28" s="4">
        <f t="shared" si="10"/>
        <v>2.4213847773352379E-23</v>
      </c>
      <c r="AT28" s="4">
        <f t="shared" si="10"/>
        <v>1.2922040540819829E-25</v>
      </c>
      <c r="AU28" s="4">
        <f t="shared" si="10"/>
        <v>6.4034448220135601E-28</v>
      </c>
      <c r="AV28" s="4">
        <f t="shared" si="10"/>
        <v>2.9616448950340261E-30</v>
      </c>
      <c r="AW28" s="4">
        <f t="shared" si="15"/>
        <v>1.284173012516122E-32</v>
      </c>
      <c r="AX28" s="4">
        <f t="shared" si="15"/>
        <v>5.2406495439938047E-35</v>
      </c>
      <c r="AY28" s="4">
        <f t="shared" si="15"/>
        <v>2.0198684158436806E-37</v>
      </c>
      <c r="AZ28" s="4">
        <f t="shared" si="15"/>
        <v>7.3753036722308188E-40</v>
      </c>
      <c r="BA28" s="4">
        <f t="shared" si="15"/>
        <v>2.5583520386034942E-42</v>
      </c>
    </row>
    <row r="29" spans="1:53">
      <c r="A29" s="1">
        <f t="shared" si="12"/>
        <v>41458</v>
      </c>
      <c r="B29">
        <f t="shared" si="13"/>
        <v>4</v>
      </c>
      <c r="C29" s="12">
        <f t="shared" si="11"/>
        <v>5.7069967380518741E-9</v>
      </c>
      <c r="D29" s="3">
        <f t="shared" si="4"/>
        <v>14927436</v>
      </c>
      <c r="E29" s="2">
        <v>29854872</v>
      </c>
      <c r="F29" s="2">
        <v>60</v>
      </c>
      <c r="G29" s="3">
        <f t="shared" si="5"/>
        <v>10229240</v>
      </c>
      <c r="H29" s="3">
        <f t="shared" si="6"/>
        <v>12623456.800000001</v>
      </c>
      <c r="I29" s="7">
        <f t="shared" si="7"/>
        <v>-1.6722218569960019</v>
      </c>
      <c r="J29" s="8">
        <f t="shared" si="8"/>
        <v>-1.6755495905856745</v>
      </c>
      <c r="K29" s="4">
        <f t="shared" si="9"/>
        <v>0.9432930892651874</v>
      </c>
      <c r="L29" s="4">
        <f t="shared" si="9"/>
        <v>5.5067790021457813E-2</v>
      </c>
      <c r="M29" s="4">
        <f t="shared" si="9"/>
        <v>1.6073801641859232E-3</v>
      </c>
      <c r="N29" s="4">
        <f t="shared" si="9"/>
        <v>3.1278668693435979E-5</v>
      </c>
      <c r="O29" s="4">
        <f t="shared" si="9"/>
        <v>4.56498270317194E-7</v>
      </c>
      <c r="P29" s="4">
        <f t="shared" si="9"/>
        <v>5.3299110003171702E-9</v>
      </c>
      <c r="Q29" s="4">
        <f t="shared" si="9"/>
        <v>5.1858444929830911E-11</v>
      </c>
      <c r="R29" s="4">
        <f t="shared" si="9"/>
        <v>4.3248613572032177E-13</v>
      </c>
      <c r="S29" s="4">
        <f t="shared" si="9"/>
        <v>3.1559702496546641E-15</v>
      </c>
      <c r="T29" s="4">
        <f t="shared" si="9"/>
        <v>2.0471093717869098E-17</v>
      </c>
      <c r="U29" s="4">
        <f t="shared" si="9"/>
        <v>1.195065363419528E-19</v>
      </c>
      <c r="V29" s="4">
        <f t="shared" si="9"/>
        <v>6.3423403614449906E-22</v>
      </c>
      <c r="W29" s="4">
        <f t="shared" si="9"/>
        <v>3.0854522281959319E-24</v>
      </c>
      <c r="X29" s="4">
        <f t="shared" si="9"/>
        <v>1.385561986843477E-26</v>
      </c>
      <c r="Y29" s="4">
        <f t="shared" si="9"/>
        <v>5.7776119225746922E-29</v>
      </c>
      <c r="Z29" s="4">
        <f t="shared" si="9"/>
        <v>2.2485756785185606E-31</v>
      </c>
      <c r="AA29" s="4">
        <f t="shared" si="14"/>
        <v>8.2042310833323658E-34</v>
      </c>
      <c r="AB29" s="4">
        <f t="shared" si="14"/>
        <v>2.8173401126406489E-36</v>
      </c>
      <c r="AC29" s="4">
        <f t="shared" si="14"/>
        <v>9.1372823846899659E-39</v>
      </c>
      <c r="AD29" s="4">
        <f t="shared" si="14"/>
        <v>2.8074606427888586E-41</v>
      </c>
      <c r="AE29" s="4">
        <f t="shared" si="14"/>
        <v>8.1947152889994211E-44</v>
      </c>
      <c r="AF29" s="6"/>
      <c r="AG29" s="4">
        <f t="shared" si="10"/>
        <v>0.93049179347219468</v>
      </c>
      <c r="AH29" s="4">
        <f t="shared" si="10"/>
        <v>6.7034510838710273E-2</v>
      </c>
      <c r="AI29" s="4">
        <f t="shared" si="10"/>
        <v>2.4146506820025807E-3</v>
      </c>
      <c r="AJ29" s="4">
        <f t="shared" si="10"/>
        <v>5.798543050203793E-5</v>
      </c>
      <c r="AK29" s="4">
        <f t="shared" si="10"/>
        <v>1.044346675860776E-6</v>
      </c>
      <c r="AL29" s="4">
        <f t="shared" si="10"/>
        <v>1.5047364602301236E-8</v>
      </c>
      <c r="AM29" s="4">
        <f t="shared" si="10"/>
        <v>1.8067369196093789E-10</v>
      </c>
      <c r="AN29" s="4">
        <f t="shared" si="10"/>
        <v>1.8594417167947365E-12</v>
      </c>
      <c r="AO29" s="4">
        <f t="shared" si="10"/>
        <v>1.6744733493802232E-14</v>
      </c>
      <c r="AP29" s="4">
        <f t="shared" si="10"/>
        <v>1.3403596719234781E-16</v>
      </c>
      <c r="AQ29" s="4">
        <f t="shared" si="10"/>
        <v>9.6562152966949274E-19</v>
      </c>
      <c r="AR29" s="4">
        <f t="shared" si="10"/>
        <v>6.32411572551765E-21</v>
      </c>
      <c r="AS29" s="4">
        <f t="shared" si="10"/>
        <v>3.7966807598244743E-23</v>
      </c>
      <c r="AT29" s="4">
        <f t="shared" si="10"/>
        <v>2.1040023168581102E-25</v>
      </c>
      <c r="AU29" s="4">
        <f t="shared" si="10"/>
        <v>1.0826887601320048E-27</v>
      </c>
      <c r="AV29" s="4">
        <f t="shared" si="10"/>
        <v>5.1999334433213101E-30</v>
      </c>
      <c r="AW29" s="4">
        <f t="shared" si="15"/>
        <v>2.3413329852364949E-32</v>
      </c>
      <c r="AX29" s="4">
        <f t="shared" si="15"/>
        <v>9.9220088297606113E-35</v>
      </c>
      <c r="AY29" s="4">
        <f t="shared" si="15"/>
        <v>3.9711145665944786E-37</v>
      </c>
      <c r="AZ29" s="4">
        <f t="shared" si="15"/>
        <v>1.5057195658994259E-39</v>
      </c>
      <c r="BA29" s="4">
        <f t="shared" si="15"/>
        <v>5.4237459882732625E-42</v>
      </c>
    </row>
    <row r="30" spans="1:53">
      <c r="A30" s="1">
        <f t="shared" si="12"/>
        <v>41461</v>
      </c>
      <c r="B30">
        <f t="shared" si="13"/>
        <v>3</v>
      </c>
      <c r="C30" s="12">
        <f t="shared" si="11"/>
        <v>5.7069967380518741E-9</v>
      </c>
      <c r="D30" s="3">
        <f t="shared" si="4"/>
        <v>15864688</v>
      </c>
      <c r="E30" s="2">
        <v>31729376</v>
      </c>
      <c r="F30" s="2">
        <v>70</v>
      </c>
      <c r="G30" s="3">
        <f t="shared" si="5"/>
        <v>9405150</v>
      </c>
      <c r="H30" s="3">
        <f t="shared" si="6"/>
        <v>13121853.699999999</v>
      </c>
      <c r="I30" s="7">
        <f t="shared" si="7"/>
        <v>-1.6162458591323556</v>
      </c>
      <c r="J30" s="8">
        <f t="shared" si="8"/>
        <v>-1.6222772851078502</v>
      </c>
      <c r="K30" s="4">
        <f t="shared" si="9"/>
        <v>0.94773991984302752</v>
      </c>
      <c r="L30" s="4">
        <f t="shared" si="9"/>
        <v>5.0870092477783013E-2</v>
      </c>
      <c r="M30" s="4">
        <f t="shared" si="9"/>
        <v>1.3652300485471061E-3</v>
      </c>
      <c r="N30" s="4">
        <f t="shared" si="9"/>
        <v>2.442630887813253E-5</v>
      </c>
      <c r="O30" s="4">
        <f t="shared" si="9"/>
        <v>3.2777140889559864E-7</v>
      </c>
      <c r="P30" s="4">
        <f t="shared" si="9"/>
        <v>3.5186351111012265E-9</v>
      </c>
      <c r="Q30" s="4">
        <f t="shared" si="9"/>
        <v>3.1477200758107274E-11</v>
      </c>
      <c r="R30" s="4">
        <f t="shared" si="9"/>
        <v>2.4136324721694018E-13</v>
      </c>
      <c r="S30" s="4">
        <f t="shared" si="9"/>
        <v>1.6194001792160277E-15</v>
      </c>
      <c r="T30" s="4">
        <f t="shared" si="9"/>
        <v>9.6579434316481897E-18</v>
      </c>
      <c r="U30" s="4">
        <f t="shared" si="9"/>
        <v>5.1839116944447952E-20</v>
      </c>
      <c r="V30" s="4">
        <f t="shared" si="9"/>
        <v>2.5295181571830082E-22</v>
      </c>
      <c r="W30" s="4">
        <f t="shared" si="9"/>
        <v>1.1314344560604422E-24</v>
      </c>
      <c r="X30" s="4">
        <f t="shared" si="9"/>
        <v>4.6715268261281361E-27</v>
      </c>
      <c r="Y30" s="4">
        <f t="shared" si="9"/>
        <v>1.7910329029663284E-29</v>
      </c>
      <c r="Z30" s="4">
        <f t="shared" si="9"/>
        <v>6.4089223830017313E-32</v>
      </c>
      <c r="AA30" s="4">
        <f t="shared" si="14"/>
        <v>2.1499961877494278E-34</v>
      </c>
      <c r="AB30" s="4">
        <f t="shared" si="14"/>
        <v>6.788305559559171E-37</v>
      </c>
      <c r="AC30" s="4">
        <f t="shared" si="14"/>
        <v>2.0242374057839199E-39</v>
      </c>
      <c r="AD30" s="4">
        <f t="shared" si="14"/>
        <v>5.7184768453991143E-42</v>
      </c>
      <c r="AE30" s="4">
        <f t="shared" si="14"/>
        <v>1.5346977171723329E-44</v>
      </c>
      <c r="AF30" s="6"/>
      <c r="AG30" s="4">
        <f t="shared" si="10"/>
        <v>0.92784890950772603</v>
      </c>
      <c r="AH30" s="4">
        <f t="shared" si="10"/>
        <v>6.9483239242576142E-2</v>
      </c>
      <c r="AI30" s="4">
        <f t="shared" si="10"/>
        <v>2.6016736767372818E-3</v>
      </c>
      <c r="AJ30" s="4">
        <f t="shared" si="10"/>
        <v>6.4943291630973932E-5</v>
      </c>
      <c r="AK30" s="4">
        <f t="shared" si="10"/>
        <v>1.2158416073152222E-6</v>
      </c>
      <c r="AL30" s="4">
        <f t="shared" si="10"/>
        <v>1.8209987997795033E-8</v>
      </c>
      <c r="AM30" s="4">
        <f t="shared" si="10"/>
        <v>2.2727990472717849E-10</v>
      </c>
      <c r="AN30" s="4">
        <f t="shared" si="10"/>
        <v>2.4314514098713748E-12</v>
      </c>
      <c r="AO30" s="4">
        <f t="shared" si="10"/>
        <v>2.2760309917100602E-14</v>
      </c>
      <c r="AP30" s="4">
        <f t="shared" si="10"/>
        <v>1.8938177910829038E-16</v>
      </c>
      <c r="AQ30" s="4">
        <f t="shared" si="10"/>
        <v>1.4182104764843164E-18</v>
      </c>
      <c r="AR30" s="4">
        <f t="shared" si="10"/>
        <v>9.6549597605040457E-21</v>
      </c>
      <c r="AS30" s="4">
        <f t="shared" si="10"/>
        <v>6.0252025739732949E-23</v>
      </c>
      <c r="AT30" s="4">
        <f t="shared" si="10"/>
        <v>3.4708088683934101E-25</v>
      </c>
      <c r="AU30" s="4">
        <f t="shared" si="10"/>
        <v>1.8565430640783553E-27</v>
      </c>
      <c r="AV30" s="4">
        <f t="shared" si="10"/>
        <v>9.2686418325307537E-30</v>
      </c>
      <c r="AW30" s="4">
        <f t="shared" si="15"/>
        <v>4.3380885825689531E-32</v>
      </c>
      <c r="AX30" s="4">
        <f t="shared" si="15"/>
        <v>1.910960719184367E-34</v>
      </c>
      <c r="AY30" s="4">
        <f t="shared" si="15"/>
        <v>7.9502628457805609E-37</v>
      </c>
      <c r="AZ30" s="4">
        <f t="shared" si="15"/>
        <v>3.1335027884139179E-39</v>
      </c>
      <c r="BA30" s="4">
        <f t="shared" si="15"/>
        <v>1.1732815894042842E-41</v>
      </c>
    </row>
    <row r="31" spans="1:53">
      <c r="A31" s="1">
        <f t="shared" si="12"/>
        <v>41465</v>
      </c>
      <c r="B31">
        <f t="shared" si="13"/>
        <v>4</v>
      </c>
      <c r="C31" s="12">
        <f t="shared" si="11"/>
        <v>5.7069967380518741E-9</v>
      </c>
      <c r="D31" s="3">
        <f t="shared" si="4"/>
        <v>15717670</v>
      </c>
      <c r="E31" s="2">
        <v>31435340</v>
      </c>
      <c r="F31" s="2">
        <v>80</v>
      </c>
      <c r="G31" s="3">
        <f t="shared" si="5"/>
        <v>8810880</v>
      </c>
      <c r="H31" s="3">
        <f t="shared" si="6"/>
        <v>13659843.199999999</v>
      </c>
      <c r="I31" s="7">
        <f t="shared" si="7"/>
        <v>-1.560310635682276</v>
      </c>
      <c r="J31" s="8">
        <f t="shared" si="8"/>
        <v>-1.5693048340199043</v>
      </c>
      <c r="K31" s="4">
        <f t="shared" si="9"/>
        <v>0.95095963363979907</v>
      </c>
      <c r="L31" s="4">
        <f t="shared" si="9"/>
        <v>4.7817734416243401E-2</v>
      </c>
      <c r="M31" s="4">
        <f t="shared" si="9"/>
        <v>1.2022253018447891E-3</v>
      </c>
      <c r="N31" s="4">
        <f t="shared" si="9"/>
        <v>2.0150759685006269E-5</v>
      </c>
      <c r="O31" s="4">
        <f t="shared" si="9"/>
        <v>2.5331341960676781E-7</v>
      </c>
      <c r="P31" s="4">
        <f t="shared" si="9"/>
        <v>2.547504204234607E-9</v>
      </c>
      <c r="Q31" s="4">
        <f t="shared" si="9"/>
        <v>2.1349628667202642E-11</v>
      </c>
      <c r="R31" s="4">
        <f t="shared" si="9"/>
        <v>1.5336240244331166E-13</v>
      </c>
      <c r="S31" s="4">
        <f t="shared" si="9"/>
        <v>9.639521678730056E-16</v>
      </c>
      <c r="T31" s="4">
        <f t="shared" si="9"/>
        <v>5.3856669586826379E-18</v>
      </c>
      <c r="U31" s="4">
        <f t="shared" si="9"/>
        <v>2.7081078956086193E-20</v>
      </c>
      <c r="V31" s="4">
        <f t="shared" si="9"/>
        <v>1.2379402922874993E-22</v>
      </c>
      <c r="W31" s="4">
        <f t="shared" si="9"/>
        <v>5.1873413026478448E-25</v>
      </c>
      <c r="X31" s="4">
        <f t="shared" si="9"/>
        <v>2.0064474641741717E-27</v>
      </c>
      <c r="Y31" s="4">
        <f t="shared" si="9"/>
        <v>7.2065271909074216E-30</v>
      </c>
      <c r="Z31" s="4">
        <f t="shared" si="9"/>
        <v>2.4158000931424045E-32</v>
      </c>
      <c r="AA31" s="4">
        <f t="shared" si="14"/>
        <v>7.5921920413035761E-35</v>
      </c>
      <c r="AB31" s="4">
        <f t="shared" si="14"/>
        <v>2.2456619890645799E-37</v>
      </c>
      <c r="AC31" s="4">
        <f t="shared" si="14"/>
        <v>6.2733274658036758E-40</v>
      </c>
      <c r="AD31" s="4">
        <f t="shared" si="14"/>
        <v>1.6602381272458758E-42</v>
      </c>
      <c r="AE31" s="4">
        <f t="shared" si="14"/>
        <v>4.1741337819183251E-45</v>
      </c>
      <c r="AF31" s="6"/>
      <c r="AG31" s="4">
        <f t="shared" si="10"/>
        <v>0.92500449717959687</v>
      </c>
      <c r="AH31" s="4">
        <f t="shared" si="10"/>
        <v>7.2110279481774536E-2</v>
      </c>
      <c r="AI31" s="4">
        <f t="shared" si="10"/>
        <v>2.8107387813380716E-3</v>
      </c>
      <c r="AJ31" s="4">
        <f t="shared" si="10"/>
        <v>7.3038610448121876E-5</v>
      </c>
      <c r="AK31" s="4">
        <f t="shared" si="10"/>
        <v>1.4234615809224451E-6</v>
      </c>
      <c r="AL31" s="4">
        <f t="shared" si="10"/>
        <v>2.2193661260471698E-8</v>
      </c>
      <c r="AM31" s="4">
        <f t="shared" si="10"/>
        <v>2.8835725218899176E-10</v>
      </c>
      <c r="AN31" s="4">
        <f t="shared" si="10"/>
        <v>3.2113377326306671E-12</v>
      </c>
      <c r="AO31" s="4">
        <f t="shared" si="10"/>
        <v>3.1293137418240643E-14</v>
      </c>
      <c r="AP31" s="4">
        <f t="shared" si="10"/>
        <v>2.7105640752139373E-16</v>
      </c>
      <c r="AQ31" s="4">
        <f t="shared" si="10"/>
        <v>2.1130643670528055E-18</v>
      </c>
      <c r="AR31" s="4">
        <f t="shared" si="10"/>
        <v>1.497521471390731E-20</v>
      </c>
      <c r="AS31" s="4">
        <f t="shared" si="10"/>
        <v>9.7284756634217189E-23</v>
      </c>
      <c r="AT31" s="4">
        <f t="shared" si="10"/>
        <v>5.8338384372995967E-25</v>
      </c>
      <c r="AU31" s="4">
        <f t="shared" si="10"/>
        <v>3.2484731625569707E-27</v>
      </c>
      <c r="AV31" s="4">
        <f t="shared" si="10"/>
        <v>1.6882661527500051E-29</v>
      </c>
      <c r="AW31" s="4">
        <f t="shared" si="15"/>
        <v>8.2257174695043819E-32</v>
      </c>
      <c r="AX31" s="4">
        <f t="shared" si="15"/>
        <v>3.7720521912625298E-34</v>
      </c>
      <c r="AY31" s="4">
        <f t="shared" si="15"/>
        <v>1.6336461068628313E-36</v>
      </c>
      <c r="AZ31" s="4">
        <f t="shared" si="15"/>
        <v>6.7028136202880175E-39</v>
      </c>
      <c r="BA31" s="4">
        <f t="shared" si="15"/>
        <v>2.6126418447064307E-41</v>
      </c>
    </row>
    <row r="32" spans="1:53">
      <c r="A32" s="1">
        <f t="shared" si="12"/>
        <v>41468</v>
      </c>
      <c r="B32">
        <f t="shared" si="13"/>
        <v>3</v>
      </c>
      <c r="C32" s="12">
        <f t="shared" si="11"/>
        <v>5.7069967380518741E-9</v>
      </c>
      <c r="D32" s="3">
        <f t="shared" si="4"/>
        <v>18655734</v>
      </c>
      <c r="E32" s="2">
        <v>37311468</v>
      </c>
      <c r="F32" s="2">
        <v>94</v>
      </c>
      <c r="G32" s="3">
        <f t="shared" si="5"/>
        <v>8364999.5999999996</v>
      </c>
      <c r="H32" s="3">
        <f t="shared" si="6"/>
        <v>14495337.748</v>
      </c>
      <c r="I32" s="7">
        <f t="shared" si="7"/>
        <v>-1.4823812590801544</v>
      </c>
      <c r="J32" s="8">
        <f t="shared" si="8"/>
        <v>-1.4957302515126587</v>
      </c>
      <c r="K32" s="4">
        <f t="shared" si="9"/>
        <v>0.95338256635219054</v>
      </c>
      <c r="L32" s="4">
        <f t="shared" si="9"/>
        <v>4.5513551575739199E-2</v>
      </c>
      <c r="M32" s="4">
        <f t="shared" si="9"/>
        <v>1.0863860964682418E-3</v>
      </c>
      <c r="N32" s="4">
        <f t="shared" si="9"/>
        <v>1.728766588772164E-5</v>
      </c>
      <c r="O32" s="4">
        <f t="shared" si="9"/>
        <v>2.0632399274706875E-7</v>
      </c>
      <c r="P32" s="4">
        <f t="shared" si="9"/>
        <v>1.9699401953070921E-9</v>
      </c>
      <c r="Q32" s="4">
        <f t="shared" si="9"/>
        <v>1.5673827110058372E-11</v>
      </c>
      <c r="R32" s="4">
        <f t="shared" si="9"/>
        <v>1.0689323498648064E-13</v>
      </c>
      <c r="S32" s="4">
        <f t="shared" si="9"/>
        <v>6.3787178203070361E-16</v>
      </c>
      <c r="T32" s="4">
        <f t="shared" si="9"/>
        <v>3.38348289900149E-18</v>
      </c>
      <c r="U32" s="4">
        <f t="shared" si="9"/>
        <v>1.6152399171117287E-20</v>
      </c>
      <c r="V32" s="4">
        <f t="shared" si="9"/>
        <v>7.0099892916042967E-23</v>
      </c>
      <c r="W32" s="4">
        <f t="shared" si="9"/>
        <v>2.7887466241948129E-25</v>
      </c>
      <c r="X32" s="4">
        <f t="shared" si="9"/>
        <v>1.0240911249170307E-27</v>
      </c>
      <c r="Y32" s="4">
        <f t="shared" si="9"/>
        <v>3.4920737892926696E-30</v>
      </c>
      <c r="Z32" s="4">
        <f t="shared" si="9"/>
        <v>1.111386062788585E-32</v>
      </c>
      <c r="AA32" s="4">
        <f t="shared" si="14"/>
        <v>3.3160243045103993E-35</v>
      </c>
      <c r="AB32" s="4">
        <f t="shared" si="14"/>
        <v>9.3119679622899639E-38</v>
      </c>
      <c r="AC32" s="4">
        <f t="shared" si="14"/>
        <v>2.4696852365453207E-40</v>
      </c>
      <c r="AD32" s="4">
        <f t="shared" si="14"/>
        <v>6.2052686752335371E-43</v>
      </c>
      <c r="AE32" s="4">
        <f t="shared" si="14"/>
        <v>1.481163933401054E-45</v>
      </c>
      <c r="AF32" s="6"/>
      <c r="AG32" s="4">
        <f t="shared" si="10"/>
        <v>0.92060442477048565</v>
      </c>
      <c r="AH32" s="4">
        <f t="shared" si="10"/>
        <v>7.615685507553295E-2</v>
      </c>
      <c r="AI32" s="4">
        <f t="shared" si="10"/>
        <v>3.1500316633402037E-3</v>
      </c>
      <c r="AJ32" s="4">
        <f t="shared" si="10"/>
        <v>8.6861944650595751E-5</v>
      </c>
      <c r="AK32" s="4">
        <f t="shared" si="10"/>
        <v>1.796409777982333E-6</v>
      </c>
      <c r="AL32" s="4">
        <f t="shared" si="10"/>
        <v>2.9721534610187355E-8</v>
      </c>
      <c r="AM32" s="4">
        <f t="shared" si="10"/>
        <v>4.0978473168627777E-10</v>
      </c>
      <c r="AN32" s="4">
        <f t="shared" si="10"/>
        <v>4.8427661321067797E-12</v>
      </c>
      <c r="AO32" s="4">
        <f t="shared" si="10"/>
        <v>5.0077108373134543E-14</v>
      </c>
      <c r="AP32" s="4">
        <f t="shared" si="10"/>
        <v>4.602909515584848E-16</v>
      </c>
      <c r="AQ32" s="4">
        <f t="shared" si="10"/>
        <v>3.8077472345747554E-18</v>
      </c>
      <c r="AR32" s="4">
        <f t="shared" si="10"/>
        <v>2.8635915358774784E-20</v>
      </c>
      <c r="AS32" s="4">
        <f t="shared" si="10"/>
        <v>1.9740831334160401E-22</v>
      </c>
      <c r="AT32" s="4">
        <f t="shared" si="10"/>
        <v>1.2561967617240468E-24</v>
      </c>
      <c r="AU32" s="4">
        <f t="shared" si="10"/>
        <v>7.4227560530543925E-27</v>
      </c>
      <c r="AV32" s="4">
        <f t="shared" si="10"/>
        <v>4.0936381635575118E-29</v>
      </c>
      <c r="AW32" s="4">
        <f t="shared" si="15"/>
        <v>2.1165326099398658E-31</v>
      </c>
      <c r="AX32" s="4">
        <f t="shared" si="15"/>
        <v>1.0299390077190397E-33</v>
      </c>
      <c r="AY32" s="4">
        <f t="shared" si="15"/>
        <v>4.7334133995081498E-36</v>
      </c>
      <c r="AZ32" s="4">
        <f t="shared" si="15"/>
        <v>2.0608967723060488E-38</v>
      </c>
      <c r="BA32" s="4">
        <f t="shared" si="15"/>
        <v>8.5243567630385035E-41</v>
      </c>
    </row>
    <row r="33" spans="1:53">
      <c r="A33" s="1">
        <f t="shared" si="12"/>
        <v>41472</v>
      </c>
      <c r="B33">
        <f t="shared" si="13"/>
        <v>4</v>
      </c>
      <c r="C33" s="12">
        <f t="shared" si="11"/>
        <v>5.7069967380518741E-9</v>
      </c>
      <c r="D33" s="3">
        <f t="shared" si="4"/>
        <v>19846437</v>
      </c>
      <c r="E33" s="2">
        <v>39692874</v>
      </c>
      <c r="F33" s="2">
        <v>116</v>
      </c>
      <c r="G33" s="3">
        <f t="shared" si="5"/>
        <v>8574417.5999999996</v>
      </c>
      <c r="H33" s="3">
        <f t="shared" si="6"/>
        <v>16052639.648</v>
      </c>
      <c r="I33" s="7">
        <f t="shared" si="7"/>
        <v>-1.3618069509061907</v>
      </c>
      <c r="J33" s="8">
        <f t="shared" si="8"/>
        <v>-1.3818203357229604</v>
      </c>
      <c r="K33" s="4">
        <f t="shared" si="9"/>
        <v>0.95224381385565926</v>
      </c>
      <c r="L33" s="4">
        <f t="shared" si="9"/>
        <v>4.6597260791466054E-2</v>
      </c>
      <c r="M33" s="4">
        <f t="shared" si="9"/>
        <v>1.1400990105914363E-3</v>
      </c>
      <c r="N33" s="4">
        <f t="shared" ref="N33:AC96" si="16">_xlfn.BINOM.DIST(N$4,$G33,$C33,FALSE)</f>
        <v>1.859659531168723E-5</v>
      </c>
      <c r="O33" s="4">
        <f t="shared" si="16"/>
        <v>2.2750216010236639E-7</v>
      </c>
      <c r="P33" s="4">
        <f t="shared" si="16"/>
        <v>2.2265248427479146E-9</v>
      </c>
      <c r="Q33" s="4">
        <f t="shared" si="16"/>
        <v>1.8158846986256755E-11</v>
      </c>
      <c r="R33" s="4">
        <f t="shared" si="16"/>
        <v>1.2694106942520266E-13</v>
      </c>
      <c r="S33" s="4">
        <f t="shared" si="16"/>
        <v>7.7646885205494034E-16</v>
      </c>
      <c r="T33" s="4">
        <f t="shared" si="16"/>
        <v>4.2217581617617925E-18</v>
      </c>
      <c r="U33" s="4">
        <f t="shared" si="16"/>
        <v>2.0658801528894879E-20</v>
      </c>
      <c r="V33" s="4">
        <f t="shared" si="16"/>
        <v>9.1901829970755281E-23</v>
      </c>
      <c r="W33" s="4">
        <f t="shared" si="16"/>
        <v>3.7476116780284092E-25</v>
      </c>
      <c r="X33" s="4">
        <f t="shared" si="16"/>
        <v>1.4106616213741606E-27</v>
      </c>
      <c r="Y33" s="4">
        <f t="shared" si="16"/>
        <v>4.9306750797417938E-30</v>
      </c>
      <c r="Z33" s="4">
        <f t="shared" si="16"/>
        <v>1.608520661679146E-32</v>
      </c>
      <c r="AA33" s="4">
        <f t="shared" si="16"/>
        <v>4.9194678760767631E-35</v>
      </c>
      <c r="AB33" s="4">
        <f t="shared" si="16"/>
        <v>1.4160566399159575E-37</v>
      </c>
      <c r="AC33" s="4">
        <f t="shared" si="16"/>
        <v>3.8496343969763907E-40</v>
      </c>
      <c r="AD33" s="4">
        <f t="shared" si="14"/>
        <v>9.9146457399280844E-43</v>
      </c>
      <c r="AE33" s="4">
        <f t="shared" si="14"/>
        <v>2.425819431659353E-45</v>
      </c>
      <c r="AF33" s="6"/>
      <c r="AG33" s="4">
        <f t="shared" si="10"/>
        <v>0.91245878773491584</v>
      </c>
      <c r="AH33" s="4">
        <f t="shared" si="10"/>
        <v>8.359250197350078E-2</v>
      </c>
      <c r="AI33" s="4">
        <f t="shared" si="10"/>
        <v>3.8290529089190064E-3</v>
      </c>
      <c r="AJ33" s="4">
        <f t="shared" ref="AJ33:AY96" si="17">_xlfn.BINOM.DIST(AJ$4,$H33,$C33,FALSE)</f>
        <v>1.169295085867937E-4</v>
      </c>
      <c r="AK33" s="4">
        <f t="shared" si="17"/>
        <v>2.6780465271396265E-6</v>
      </c>
      <c r="AL33" s="4">
        <f t="shared" si="17"/>
        <v>4.9068419709811801E-8</v>
      </c>
      <c r="AM33" s="4">
        <f t="shared" si="17"/>
        <v>7.4921204642693779E-10</v>
      </c>
      <c r="AN33" s="4">
        <f t="shared" si="17"/>
        <v>9.8052938942363916E-12</v>
      </c>
      <c r="AO33" s="4">
        <f t="shared" si="17"/>
        <v>1.1228571399630501E-13</v>
      </c>
      <c r="AP33" s="4">
        <f t="shared" si="17"/>
        <v>1.142972667462114E-15</v>
      </c>
      <c r="AQ33" s="4">
        <f t="shared" si="17"/>
        <v>1.0471036355562516E-17</v>
      </c>
      <c r="AR33" s="4">
        <f t="shared" si="17"/>
        <v>8.720688576582793E-20</v>
      </c>
      <c r="AS33" s="4">
        <f t="shared" si="17"/>
        <v>6.6576858713506212E-22</v>
      </c>
      <c r="AT33" s="4">
        <f t="shared" si="17"/>
        <v>4.6917373212641664E-24</v>
      </c>
      <c r="AU33" s="4">
        <f t="shared" si="17"/>
        <v>3.0701483957879612E-26</v>
      </c>
      <c r="AV33" s="4">
        <f t="shared" si="17"/>
        <v>1.8750886100919072E-28</v>
      </c>
      <c r="AW33" s="4">
        <f t="shared" si="17"/>
        <v>1.0736320641372987E-30</v>
      </c>
      <c r="AX33" s="4">
        <f t="shared" si="17"/>
        <v>5.7857569403671904E-33</v>
      </c>
      <c r="AY33" s="4">
        <f t="shared" si="17"/>
        <v>2.9447015566206803E-35</v>
      </c>
      <c r="AZ33" s="4">
        <f t="shared" si="15"/>
        <v>1.4198460708332796E-37</v>
      </c>
      <c r="BA33" s="4">
        <f t="shared" si="15"/>
        <v>6.5037646956321869E-40</v>
      </c>
    </row>
    <row r="34" spans="1:53">
      <c r="A34" s="1">
        <f t="shared" si="12"/>
        <v>41475</v>
      </c>
      <c r="B34">
        <f t="shared" si="13"/>
        <v>3</v>
      </c>
      <c r="C34" s="12">
        <f t="shared" si="11"/>
        <v>5.7069967380518741E-9</v>
      </c>
      <c r="D34" s="3">
        <f t="shared" si="4"/>
        <v>23872913</v>
      </c>
      <c r="E34" s="2">
        <v>47745826</v>
      </c>
      <c r="F34" s="2">
        <v>141</v>
      </c>
      <c r="G34" s="3">
        <f t="shared" si="5"/>
        <v>10162585.099999998</v>
      </c>
      <c r="H34" s="3">
        <f t="shared" si="6"/>
        <v>18283953.1105</v>
      </c>
      <c r="I34" s="7">
        <f t="shared" si="7"/>
        <v>-1.2295024139742778</v>
      </c>
      <c r="J34" s="8">
        <f t="shared" si="8"/>
        <v>-1.2556885366864159</v>
      </c>
      <c r="K34" s="4">
        <f t="shared" ref="K34:Z97" si="18">_xlfn.BINOM.DIST(K$4,$G34,$C34,FALSE)</f>
        <v>0.94365198609027678</v>
      </c>
      <c r="L34" s="4">
        <f t="shared" si="18"/>
        <v>5.4729776693727014E-2</v>
      </c>
      <c r="M34" s="4">
        <f t="shared" si="18"/>
        <v>1.587104253662798E-3</v>
      </c>
      <c r="N34" s="4">
        <f t="shared" si="18"/>
        <v>3.0682866698937515E-5</v>
      </c>
      <c r="O34" s="4">
        <f t="shared" si="18"/>
        <v>4.448848653393626E-7</v>
      </c>
      <c r="P34" s="4">
        <f t="shared" si="18"/>
        <v>5.1604701965937171E-9</v>
      </c>
      <c r="Q34" s="4">
        <f t="shared" si="18"/>
        <v>4.9882662729633502E-11</v>
      </c>
      <c r="R34" s="4">
        <f t="shared" si="18"/>
        <v>4.1329785321725047E-13</v>
      </c>
      <c r="S34" s="4">
        <f t="shared" si="18"/>
        <v>2.9962957699877559E-15</v>
      </c>
      <c r="T34" s="4">
        <f t="shared" si="18"/>
        <v>1.9308727243439758E-17</v>
      </c>
      <c r="U34" s="4">
        <f t="shared" si="18"/>
        <v>1.1198634771931702E-19</v>
      </c>
      <c r="V34" s="4">
        <f t="shared" si="18"/>
        <v>5.9045089646235132E-22</v>
      </c>
      <c r="W34" s="4">
        <f t="shared" si="18"/>
        <v>2.853736618500311E-24</v>
      </c>
      <c r="X34" s="4">
        <f t="shared" si="18"/>
        <v>1.2731566440613672E-26</v>
      </c>
      <c r="Y34" s="4">
        <f t="shared" si="18"/>
        <v>5.2743028996803351E-29</v>
      </c>
      <c r="Z34" s="4">
        <f t="shared" si="18"/>
        <v>2.0393183540041511E-31</v>
      </c>
      <c r="AA34" s="4">
        <f t="shared" si="16"/>
        <v>7.3922427857738556E-34</v>
      </c>
      <c r="AB34" s="4">
        <f t="shared" si="16"/>
        <v>2.5219613980927276E-36</v>
      </c>
      <c r="AC34" s="4">
        <f t="shared" si="16"/>
        <v>8.1260038005682495E-39</v>
      </c>
      <c r="AD34" s="4">
        <f t="shared" si="14"/>
        <v>2.4804727983920844E-41</v>
      </c>
      <c r="AE34" s="4">
        <f t="shared" si="14"/>
        <v>7.1930897482668103E-44</v>
      </c>
      <c r="AF34" s="6"/>
      <c r="AG34" s="4">
        <f t="shared" ref="AG34:AV97" si="19">_xlfn.BINOM.DIST(AG$4,$H34,$C34,FALSE)</f>
        <v>0.90091311260240048</v>
      </c>
      <c r="AH34" s="4">
        <f t="shared" si="19"/>
        <v>9.4007094720982898E-2</v>
      </c>
      <c r="AI34" s="4">
        <f t="shared" si="19"/>
        <v>4.9046535403474449E-3</v>
      </c>
      <c r="AJ34" s="4">
        <f t="shared" si="19"/>
        <v>1.7059439401229619E-4</v>
      </c>
      <c r="AK34" s="4">
        <f t="shared" si="19"/>
        <v>4.4502295784995238E-6</v>
      </c>
      <c r="AL34" s="4">
        <f t="shared" si="19"/>
        <v>9.2873120868247006E-8</v>
      </c>
      <c r="AM34" s="4">
        <f t="shared" si="19"/>
        <v>1.6151631348287002E-9</v>
      </c>
      <c r="AN34" s="4">
        <f t="shared" si="19"/>
        <v>2.4076643043829402E-11</v>
      </c>
      <c r="AO34" s="4">
        <f t="shared" si="19"/>
        <v>3.1403894074128773E-13</v>
      </c>
      <c r="AP34" s="4">
        <f t="shared" si="19"/>
        <v>3.6409819620544848E-15</v>
      </c>
      <c r="AQ34" s="4">
        <f t="shared" si="19"/>
        <v>3.7992339429302313E-17</v>
      </c>
      <c r="AR34" s="4">
        <f t="shared" si="19"/>
        <v>3.6039672599059173E-19</v>
      </c>
      <c r="AS34" s="4">
        <f t="shared" si="19"/>
        <v>3.133841682454601E-21</v>
      </c>
      <c r="AT34" s="4">
        <f t="shared" si="19"/>
        <v>2.5154236416872837E-23</v>
      </c>
      <c r="AU34" s="4">
        <f t="shared" si="19"/>
        <v>1.8748240543776398E-25</v>
      </c>
      <c r="AV34" s="4">
        <f t="shared" si="19"/>
        <v>1.304207365081117E-27</v>
      </c>
      <c r="AW34" s="4">
        <f t="shared" si="17"/>
        <v>8.5055819344588412E-30</v>
      </c>
      <c r="AX34" s="4">
        <f t="shared" si="17"/>
        <v>5.2207446741630122E-32</v>
      </c>
      <c r="AY34" s="4">
        <f t="shared" si="17"/>
        <v>3.026476236598355E-34</v>
      </c>
      <c r="AZ34" s="4">
        <f t="shared" si="15"/>
        <v>1.6621145940017797E-36</v>
      </c>
      <c r="BA34" s="4">
        <f t="shared" si="15"/>
        <v>8.6717797487905841E-39</v>
      </c>
    </row>
    <row r="35" spans="1:53">
      <c r="A35" s="1">
        <f t="shared" si="12"/>
        <v>41479</v>
      </c>
      <c r="B35">
        <f t="shared" si="13"/>
        <v>4</v>
      </c>
      <c r="C35" s="12">
        <f t="shared" si="11"/>
        <v>5.7069967380518741E-9</v>
      </c>
      <c r="D35" s="3">
        <f t="shared" si="4"/>
        <v>24699510</v>
      </c>
      <c r="E35" s="2">
        <v>49399020</v>
      </c>
      <c r="F35" s="2">
        <v>166</v>
      </c>
      <c r="G35" s="3">
        <f t="shared" si="5"/>
        <v>13187127.599999998</v>
      </c>
      <c r="H35" s="3">
        <f t="shared" si="6"/>
        <v>21130810.947999999</v>
      </c>
      <c r="I35" s="7">
        <f t="shared" si="7"/>
        <v>-1.1045065531370026</v>
      </c>
      <c r="J35" s="8">
        <f t="shared" si="8"/>
        <v>-1.1342535457668665</v>
      </c>
      <c r="K35" s="4">
        <f t="shared" si="18"/>
        <v>0.92750333298885079</v>
      </c>
      <c r="L35" s="4">
        <f t="shared" si="18"/>
        <v>6.980287242762187E-2</v>
      </c>
      <c r="M35" s="4">
        <f t="shared" si="18"/>
        <v>2.6266431916535083E-3</v>
      </c>
      <c r="N35" s="4">
        <f t="shared" si="18"/>
        <v>6.5892741402893775E-5</v>
      </c>
      <c r="O35" s="4">
        <f t="shared" si="18"/>
        <v>1.2397533820360451E-6</v>
      </c>
      <c r="P35" s="4">
        <f t="shared" si="18"/>
        <v>1.8660487319170537E-8</v>
      </c>
      <c r="Q35" s="4">
        <f t="shared" si="18"/>
        <v>2.3406117541126105E-10</v>
      </c>
      <c r="R35" s="4">
        <f t="shared" si="18"/>
        <v>2.5164537886217587E-12</v>
      </c>
      <c r="S35" s="4">
        <f t="shared" si="18"/>
        <v>2.3673177670618457E-14</v>
      </c>
      <c r="T35" s="4">
        <f t="shared" si="18"/>
        <v>1.9795733576834665E-16</v>
      </c>
      <c r="U35" s="4">
        <f t="shared" si="18"/>
        <v>1.4898039427704894E-18</v>
      </c>
      <c r="V35" s="4">
        <f t="shared" si="18"/>
        <v>1.0192809801761075E-20</v>
      </c>
      <c r="W35" s="4">
        <f t="shared" si="18"/>
        <v>6.3924910337307174E-23</v>
      </c>
      <c r="X35" s="4">
        <f t="shared" si="18"/>
        <v>3.7007026879936003E-25</v>
      </c>
      <c r="Y35" s="4">
        <f t="shared" si="18"/>
        <v>1.9893607600775418E-27</v>
      </c>
      <c r="Z35" s="4">
        <f t="shared" si="18"/>
        <v>9.9811284039933132E-30</v>
      </c>
      <c r="AA35" s="4">
        <f t="shared" si="16"/>
        <v>4.6947987637691749E-32</v>
      </c>
      <c r="AB35" s="4">
        <f t="shared" si="16"/>
        <v>2.0783818864130097E-34</v>
      </c>
      <c r="AC35" s="4">
        <f t="shared" si="16"/>
        <v>8.6898063680536532E-37</v>
      </c>
      <c r="AD35" s="4">
        <f t="shared" si="14"/>
        <v>3.4420226282001088E-39</v>
      </c>
      <c r="AE35" s="4">
        <f t="shared" si="14"/>
        <v>1.2952121663229359E-41</v>
      </c>
      <c r="AF35" s="6"/>
      <c r="AG35" s="4">
        <f t="shared" si="19"/>
        <v>0.88639423744600543</v>
      </c>
      <c r="AH35" s="4">
        <f t="shared" si="19"/>
        <v>0.10689335194495181</v>
      </c>
      <c r="AI35" s="4">
        <f t="shared" si="19"/>
        <v>6.4453195128016645E-3</v>
      </c>
      <c r="AJ35" s="4">
        <f t="shared" si="19"/>
        <v>2.5908777861473179E-4</v>
      </c>
      <c r="AK35" s="4">
        <f t="shared" si="19"/>
        <v>7.8110720947361939E-6</v>
      </c>
      <c r="AL35" s="4">
        <f t="shared" si="19"/>
        <v>1.8839281330210507E-7</v>
      </c>
      <c r="AM35" s="4">
        <f t="shared" si="19"/>
        <v>3.7864894423576763E-9</v>
      </c>
      <c r="AN35" s="4">
        <f t="shared" si="19"/>
        <v>6.5232250032426033E-11</v>
      </c>
      <c r="AO35" s="4">
        <f t="shared" si="19"/>
        <v>9.8332255225662985E-13</v>
      </c>
      <c r="AP35" s="4">
        <f t="shared" si="19"/>
        <v>1.3175803148315298E-14</v>
      </c>
      <c r="AQ35" s="4">
        <f t="shared" si="19"/>
        <v>1.5889150715628236E-16</v>
      </c>
      <c r="AR35" s="4">
        <f t="shared" si="19"/>
        <v>1.7419334771496017E-18</v>
      </c>
      <c r="AS35" s="4">
        <f t="shared" si="19"/>
        <v>1.7505473621987653E-20</v>
      </c>
      <c r="AT35" s="4">
        <f t="shared" si="19"/>
        <v>1.6238803936385683E-22</v>
      </c>
      <c r="AU35" s="4">
        <f t="shared" si="19"/>
        <v>1.3987803000899593E-24</v>
      </c>
      <c r="AV35" s="4">
        <f t="shared" si="19"/>
        <v>1.1245576707031146E-26</v>
      </c>
      <c r="AW35" s="4">
        <f t="shared" si="17"/>
        <v>8.4758880746506601E-29</v>
      </c>
      <c r="AX35" s="4">
        <f t="shared" si="17"/>
        <v>6.0125643123438921E-31</v>
      </c>
      <c r="AY35" s="4">
        <f t="shared" si="17"/>
        <v>4.028196540026676E-33</v>
      </c>
      <c r="AZ35" s="4">
        <f t="shared" si="15"/>
        <v>2.5567040124682811E-35</v>
      </c>
      <c r="BA35" s="4">
        <f t="shared" si="15"/>
        <v>1.5416075857814313E-37</v>
      </c>
    </row>
    <row r="36" spans="1:53">
      <c r="A36" s="1">
        <f t="shared" si="12"/>
        <v>41482</v>
      </c>
      <c r="B36">
        <f t="shared" si="13"/>
        <v>3</v>
      </c>
      <c r="C36" s="12">
        <f t="shared" si="11"/>
        <v>5.7069967380518741E-9</v>
      </c>
      <c r="D36" s="3">
        <f t="shared" si="4"/>
        <v>31682657</v>
      </c>
      <c r="E36" s="2">
        <v>63365314</v>
      </c>
      <c r="F36" s="2">
        <v>196</v>
      </c>
      <c r="G36" s="3">
        <f t="shared" si="5"/>
        <v>18712593.599999994</v>
      </c>
      <c r="H36" s="3">
        <f t="shared" si="6"/>
        <v>25542048.927999999</v>
      </c>
      <c r="I36" s="7">
        <f t="shared" si="7"/>
        <v>-0.96723770205000736</v>
      </c>
      <c r="J36" s="8">
        <f t="shared" si="8"/>
        <v>-0.9967469028457101</v>
      </c>
      <c r="K36" s="4">
        <f t="shared" si="18"/>
        <v>0.89871194991503134</v>
      </c>
      <c r="L36" s="4">
        <f t="shared" si="18"/>
        <v>9.5975882682479377E-2</v>
      </c>
      <c r="M36" s="4">
        <f t="shared" si="18"/>
        <v>5.1247619247172561E-3</v>
      </c>
      <c r="N36" s="4">
        <f t="shared" si="18"/>
        <v>1.8242904812810039E-4</v>
      </c>
      <c r="O36" s="4">
        <f t="shared" si="18"/>
        <v>4.8705222278584303E-6</v>
      </c>
      <c r="P36" s="4">
        <f t="shared" si="18"/>
        <v>1.0402722920618964E-7</v>
      </c>
      <c r="Q36" s="4">
        <f t="shared" si="18"/>
        <v>1.8515577542708504E-9</v>
      </c>
      <c r="R36" s="4">
        <f t="shared" si="18"/>
        <v>2.8247543266353052E-11</v>
      </c>
      <c r="S36" s="4">
        <f t="shared" si="18"/>
        <v>3.7707881328038187E-13</v>
      </c>
      <c r="T36" s="4">
        <f t="shared" si="18"/>
        <v>4.4743611462471987E-15</v>
      </c>
      <c r="U36" s="4">
        <f t="shared" si="18"/>
        <v>4.778289127601394E-17</v>
      </c>
      <c r="V36" s="4">
        <f t="shared" si="18"/>
        <v>4.6389651090108605E-19</v>
      </c>
      <c r="W36" s="4">
        <f t="shared" si="18"/>
        <v>4.1283946188171959E-21</v>
      </c>
      <c r="X36" s="4">
        <f t="shared" si="18"/>
        <v>3.3914012120626438E-23</v>
      </c>
      <c r="Y36" s="4">
        <f t="shared" si="18"/>
        <v>2.5869761938010404E-25</v>
      </c>
      <c r="Z36" s="4">
        <f t="shared" si="18"/>
        <v>1.8417999074017251E-27</v>
      </c>
      <c r="AA36" s="4">
        <f t="shared" si="16"/>
        <v>1.2293165106789369E-29</v>
      </c>
      <c r="AB36" s="4">
        <f t="shared" si="16"/>
        <v>7.7224662760664147E-32</v>
      </c>
      <c r="AC36" s="4">
        <f t="shared" si="16"/>
        <v>4.5816796413979274E-34</v>
      </c>
      <c r="AD36" s="4">
        <f t="shared" si="14"/>
        <v>2.575207919029917E-36</v>
      </c>
      <c r="AE36" s="4">
        <f t="shared" si="14"/>
        <v>1.3750657381890862E-38</v>
      </c>
      <c r="AF36" s="6"/>
      <c r="AG36" s="4">
        <f t="shared" si="19"/>
        <v>0.86435787822159382</v>
      </c>
      <c r="AH36" s="4">
        <f t="shared" si="19"/>
        <v>0.12599605236026937</v>
      </c>
      <c r="AI36" s="4">
        <f t="shared" si="19"/>
        <v>9.1831202033525617E-3</v>
      </c>
      <c r="AJ36" s="4">
        <f t="shared" si="19"/>
        <v>4.4620283354322585E-4</v>
      </c>
      <c r="AK36" s="4">
        <f t="shared" si="19"/>
        <v>1.6260564747462872E-5</v>
      </c>
      <c r="AL36" s="4">
        <f t="shared" si="19"/>
        <v>4.7405517971283834E-7</v>
      </c>
      <c r="AM36" s="4">
        <f t="shared" si="19"/>
        <v>1.1517040772382935E-8</v>
      </c>
      <c r="AN36" s="4">
        <f t="shared" si="19"/>
        <v>2.3983143488543535E-10</v>
      </c>
      <c r="AO36" s="4">
        <f t="shared" si="19"/>
        <v>4.3699789328301911E-12</v>
      </c>
      <c r="AP36" s="4">
        <f t="shared" si="19"/>
        <v>7.0778285997574721E-14</v>
      </c>
      <c r="AQ36" s="4">
        <f t="shared" si="19"/>
        <v>1.0317232839477112E-15</v>
      </c>
      <c r="AR36" s="4">
        <f t="shared" si="19"/>
        <v>1.3672052586628536E-17</v>
      </c>
      <c r="AS36" s="4">
        <f t="shared" si="19"/>
        <v>1.6607934775541019E-19</v>
      </c>
      <c r="AT36" s="4">
        <f t="shared" si="19"/>
        <v>1.8622390004077153E-21</v>
      </c>
      <c r="AU36" s="4">
        <f t="shared" si="19"/>
        <v>1.9389673875152988E-23</v>
      </c>
      <c r="AV36" s="4">
        <f t="shared" si="19"/>
        <v>1.8842666040056192E-25</v>
      </c>
      <c r="AW36" s="4">
        <f t="shared" si="17"/>
        <v>1.7166646207669266E-27</v>
      </c>
      <c r="AX36" s="4">
        <f t="shared" si="17"/>
        <v>1.4719721963421286E-29</v>
      </c>
      <c r="AY36" s="4">
        <f t="shared" si="17"/>
        <v>1.192038153780353E-31</v>
      </c>
      <c r="AZ36" s="4">
        <f t="shared" si="15"/>
        <v>9.1453344536518262E-34</v>
      </c>
      <c r="BA36" s="4">
        <f t="shared" si="15"/>
        <v>6.6654982303167286E-36</v>
      </c>
    </row>
    <row r="37" spans="1:53">
      <c r="A37" s="1">
        <f t="shared" si="12"/>
        <v>41486</v>
      </c>
      <c r="B37">
        <f t="shared" si="13"/>
        <v>4</v>
      </c>
      <c r="C37" s="12">
        <f t="shared" si="11"/>
        <v>5.7069967380518741E-9</v>
      </c>
      <c r="D37" s="3">
        <f t="shared" si="4"/>
        <v>41007391</v>
      </c>
      <c r="E37" s="2">
        <v>82014782</v>
      </c>
      <c r="F37" s="2">
        <v>235</v>
      </c>
      <c r="G37" s="3">
        <f t="shared" si="5"/>
        <v>28987927.499999993</v>
      </c>
      <c r="H37" s="3">
        <f t="shared" si="6"/>
        <v>33249135.737500001</v>
      </c>
      <c r="I37" s="7">
        <f t="shared" si="7"/>
        <v>-0.81455205881529102</v>
      </c>
      <c r="J37" s="8">
        <f t="shared" si="8"/>
        <v>-0.83572842547190107</v>
      </c>
      <c r="K37" s="4">
        <f t="shared" si="18"/>
        <v>0.84752579356648838</v>
      </c>
      <c r="L37" s="4">
        <f t="shared" si="18"/>
        <v>0.14020958702820216</v>
      </c>
      <c r="M37" s="4">
        <f t="shared" si="18"/>
        <v>1.1597716415050448E-2</v>
      </c>
      <c r="N37" s="4">
        <f t="shared" si="18"/>
        <v>6.3955218400660178E-4</v>
      </c>
      <c r="O37" s="4">
        <f t="shared" si="18"/>
        <v>2.6450917188311437E-5</v>
      </c>
      <c r="P37" s="4">
        <f t="shared" si="18"/>
        <v>8.7517611661817669E-7</v>
      </c>
      <c r="Q37" s="4">
        <f t="shared" si="18"/>
        <v>2.4130644293084516E-8</v>
      </c>
      <c r="R37" s="4">
        <f t="shared" si="18"/>
        <v>5.7028976015429986E-10</v>
      </c>
      <c r="S37" s="4">
        <f t="shared" si="18"/>
        <v>1.1793162086609621E-11</v>
      </c>
      <c r="T37" s="4">
        <f t="shared" si="18"/>
        <v>2.1677661181393179E-13</v>
      </c>
      <c r="U37" s="4">
        <f t="shared" si="18"/>
        <v>3.5862212116640499E-15</v>
      </c>
      <c r="V37" s="4">
        <f t="shared" si="18"/>
        <v>5.3934794179906786E-17</v>
      </c>
      <c r="W37" s="4">
        <f t="shared" si="18"/>
        <v>7.4355380550202671E-19</v>
      </c>
      <c r="X37" s="4">
        <f t="shared" si="18"/>
        <v>9.4622333563609355E-21</v>
      </c>
      <c r="Y37" s="4">
        <f t="shared" si="18"/>
        <v>1.1181246183700619E-22</v>
      </c>
      <c r="Z37" s="4">
        <f t="shared" si="18"/>
        <v>1.2331716349191178E-24</v>
      </c>
      <c r="AA37" s="4">
        <f t="shared" si="16"/>
        <v>1.2750526113027038E-26</v>
      </c>
      <c r="AB37" s="4">
        <f t="shared" si="16"/>
        <v>1.2408055566790603E-28</v>
      </c>
      <c r="AC37" s="4">
        <f t="shared" si="16"/>
        <v>1.1403961847161724E-30</v>
      </c>
      <c r="AD37" s="4">
        <f t="shared" si="14"/>
        <v>9.929483782158623E-33</v>
      </c>
      <c r="AE37" s="4">
        <f t="shared" si="14"/>
        <v>8.2133660034368376E-35</v>
      </c>
      <c r="AF37" s="6"/>
      <c r="AG37" s="4">
        <f t="shared" si="19"/>
        <v>0.82716366165275501</v>
      </c>
      <c r="AH37" s="4">
        <f t="shared" si="19"/>
        <v>0.15695654316217789</v>
      </c>
      <c r="AI37" s="4">
        <f t="shared" si="19"/>
        <v>1.4891463952408463E-2</v>
      </c>
      <c r="AJ37" s="4">
        <f t="shared" si="19"/>
        <v>9.4189847078554893E-4</v>
      </c>
      <c r="AK37" s="4">
        <f t="shared" si="19"/>
        <v>4.4681941887356651E-5</v>
      </c>
      <c r="AL37" s="4">
        <f t="shared" si="19"/>
        <v>1.6957036731265465E-6</v>
      </c>
      <c r="AM37" s="4">
        <f t="shared" si="19"/>
        <v>5.362738538056002E-8</v>
      </c>
      <c r="AN37" s="4">
        <f t="shared" si="19"/>
        <v>1.4537056655948264E-9</v>
      </c>
      <c r="AO37" s="4">
        <f t="shared" si="19"/>
        <v>3.4480565725407131E-11</v>
      </c>
      <c r="AP37" s="4">
        <f t="shared" si="19"/>
        <v>7.2697545322332302E-13</v>
      </c>
      <c r="AQ37" s="4">
        <f t="shared" si="19"/>
        <v>1.3794552215667249E-14</v>
      </c>
      <c r="AR37" s="4">
        <f t="shared" si="19"/>
        <v>2.3795934770049555E-16</v>
      </c>
      <c r="AS37" s="4">
        <f t="shared" si="19"/>
        <v>3.762784601890375E-18</v>
      </c>
      <c r="AT37" s="4">
        <f t="shared" si="19"/>
        <v>5.4922946375420602E-20</v>
      </c>
      <c r="AU37" s="4">
        <f t="shared" si="19"/>
        <v>7.4441240181003261E-22</v>
      </c>
      <c r="AV37" s="4">
        <f t="shared" si="19"/>
        <v>9.4169472132806791E-24</v>
      </c>
      <c r="AW37" s="4">
        <f t="shared" si="17"/>
        <v>1.1168065065688406E-25</v>
      </c>
      <c r="AX37" s="4">
        <f t="shared" si="17"/>
        <v>1.2465703223607036E-27</v>
      </c>
      <c r="AY37" s="4">
        <f t="shared" si="17"/>
        <v>1.3141109501931142E-29</v>
      </c>
      <c r="AZ37" s="4">
        <f t="shared" si="15"/>
        <v>1.3123998625439174E-31</v>
      </c>
      <c r="BA37" s="4">
        <f t="shared" si="15"/>
        <v>1.2451564152875084E-33</v>
      </c>
    </row>
    <row r="38" spans="1:53">
      <c r="A38" s="1">
        <f t="shared" si="12"/>
        <v>41489</v>
      </c>
      <c r="B38">
        <f t="shared" si="13"/>
        <v>3</v>
      </c>
      <c r="C38" s="12">
        <f t="shared" si="11"/>
        <v>5.7069967380518741E-9</v>
      </c>
      <c r="D38" s="3">
        <f t="shared" si="4"/>
        <v>59090520</v>
      </c>
      <c r="E38" s="2">
        <v>118181040</v>
      </c>
      <c r="F38" s="2">
        <v>300</v>
      </c>
      <c r="G38" s="3">
        <f t="shared" si="5"/>
        <v>53881399.999999985</v>
      </c>
      <c r="H38" s="3">
        <f t="shared" si="6"/>
        <v>52301620</v>
      </c>
      <c r="I38" s="7">
        <f t="shared" si="7"/>
        <v>-0.63733382301677088</v>
      </c>
      <c r="J38" s="8">
        <f t="shared" si="8"/>
        <v>-0.62827653088952284</v>
      </c>
      <c r="K38" s="4">
        <f t="shared" si="18"/>
        <v>0.73528215490307547</v>
      </c>
      <c r="L38" s="4">
        <f t="shared" si="18"/>
        <v>0.22609997592225145</v>
      </c>
      <c r="M38" s="4">
        <f t="shared" si="18"/>
        <v>3.4762980321485407E-2</v>
      </c>
      <c r="N38" s="4">
        <f t="shared" si="18"/>
        <v>3.5632165917590928E-3</v>
      </c>
      <c r="O38" s="4">
        <f t="shared" si="18"/>
        <v>2.739231243998514E-4</v>
      </c>
      <c r="P38" s="4">
        <f t="shared" si="18"/>
        <v>1.6846324045961784E-5</v>
      </c>
      <c r="Q38" s="4">
        <f t="shared" si="18"/>
        <v>8.6337675097784322E-7</v>
      </c>
      <c r="R38" s="4">
        <f t="shared" si="18"/>
        <v>3.7927022702106583E-8</v>
      </c>
      <c r="S38" s="4">
        <f t="shared" si="18"/>
        <v>1.4578243447951819E-9</v>
      </c>
      <c r="T38" s="4">
        <f t="shared" si="18"/>
        <v>4.9809148187370193E-11</v>
      </c>
      <c r="U38" s="4">
        <f t="shared" si="18"/>
        <v>1.5316358828606101E-12</v>
      </c>
      <c r="V38" s="4">
        <f t="shared" si="18"/>
        <v>4.2816312035748805E-14</v>
      </c>
      <c r="W38" s="4">
        <f t="shared" si="18"/>
        <v>1.0971712332310512E-15</v>
      </c>
      <c r="X38" s="4">
        <f t="shared" si="18"/>
        <v>2.5952395648791985E-17</v>
      </c>
      <c r="Y38" s="4">
        <f t="shared" si="18"/>
        <v>5.7002749376564556E-19</v>
      </c>
      <c r="Z38" s="4">
        <f t="shared" si="18"/>
        <v>1.1685597451109049E-20</v>
      </c>
      <c r="AA38" s="4">
        <f t="shared" si="16"/>
        <v>2.2458322199670814E-22</v>
      </c>
      <c r="AB38" s="4">
        <f t="shared" si="16"/>
        <v>4.062325771923497E-24</v>
      </c>
      <c r="AC38" s="4">
        <f t="shared" si="16"/>
        <v>6.9398262309101179E-26</v>
      </c>
      <c r="AD38" s="4">
        <f t="shared" si="14"/>
        <v>1.1231592554514641E-27</v>
      </c>
      <c r="AE38" s="4">
        <f t="shared" si="14"/>
        <v>1.726862194144751E-29</v>
      </c>
      <c r="AF38" s="6"/>
      <c r="AG38" s="4">
        <f t="shared" si="19"/>
        <v>0.74194128061287523</v>
      </c>
      <c r="AH38" s="4">
        <f t="shared" si="19"/>
        <v>0.22145847405057975</v>
      </c>
      <c r="AI38" s="4">
        <f t="shared" si="19"/>
        <v>3.3051035218438655E-2</v>
      </c>
      <c r="AJ38" s="4">
        <f t="shared" si="19"/>
        <v>3.2884145671330848E-3</v>
      </c>
      <c r="AK38" s="4">
        <f t="shared" si="19"/>
        <v>2.4538573649300583E-4</v>
      </c>
      <c r="AL38" s="4">
        <f t="shared" si="19"/>
        <v>1.4648799850178108E-5</v>
      </c>
      <c r="AM38" s="4">
        <f t="shared" si="19"/>
        <v>7.2874153164770004E-7</v>
      </c>
      <c r="AN38" s="4">
        <f t="shared" si="19"/>
        <v>3.1074074242602261E-8</v>
      </c>
      <c r="AO38" s="4">
        <f t="shared" si="19"/>
        <v>1.1593936614477421E-9</v>
      </c>
      <c r="AP38" s="4">
        <f t="shared" si="19"/>
        <v>3.8451307629490009E-11</v>
      </c>
      <c r="AQ38" s="4">
        <f t="shared" si="19"/>
        <v>1.1477143367097538E-12</v>
      </c>
      <c r="AR38" s="4">
        <f t="shared" si="19"/>
        <v>3.1143240981230687E-14</v>
      </c>
      <c r="AS38" s="4">
        <f t="shared" si="19"/>
        <v>7.7464948533870716E-16</v>
      </c>
      <c r="AT38" s="4">
        <f t="shared" si="19"/>
        <v>1.7786256558314138E-17</v>
      </c>
      <c r="AU38" s="4">
        <f t="shared" si="19"/>
        <v>3.7920947195753981E-19</v>
      </c>
      <c r="AV38" s="4">
        <f t="shared" si="19"/>
        <v>7.5458917230834954E-21</v>
      </c>
      <c r="AW38" s="4">
        <f t="shared" si="17"/>
        <v>1.4077101102394164E-22</v>
      </c>
      <c r="AX38" s="4">
        <f t="shared" si="17"/>
        <v>2.4716498358118485E-24</v>
      </c>
      <c r="AY38" s="4">
        <f t="shared" si="17"/>
        <v>4.0986144307726334E-26</v>
      </c>
      <c r="AZ38" s="4">
        <f t="shared" si="15"/>
        <v>6.4388170025665451E-28</v>
      </c>
      <c r="BA38" s="4">
        <f t="shared" si="15"/>
        <v>9.6094536544253758E-30</v>
      </c>
    </row>
    <row r="39" spans="1:53">
      <c r="A39" s="1">
        <f t="shared" si="12"/>
        <v>41493</v>
      </c>
      <c r="B39">
        <f t="shared" si="13"/>
        <v>4</v>
      </c>
      <c r="C39" s="12">
        <f t="shared" si="11"/>
        <v>5.7069967380518741E-9</v>
      </c>
      <c r="D39" s="3">
        <f t="shared" si="4"/>
        <v>135504655</v>
      </c>
      <c r="E39" s="2">
        <v>271009310</v>
      </c>
      <c r="F39" s="2">
        <v>425</v>
      </c>
      <c r="G39" s="3">
        <f t="shared" si="5"/>
        <v>129044587.49999997</v>
      </c>
      <c r="H39" s="3">
        <f t="shared" si="6"/>
        <v>118268415.3125</v>
      </c>
      <c r="I39" s="7">
        <f t="shared" si="7"/>
        <v>-0.5843890519634134</v>
      </c>
      <c r="J39" s="8">
        <f t="shared" si="8"/>
        <v>-0.52092575858226531</v>
      </c>
      <c r="K39" s="4">
        <f t="shared" si="18"/>
        <v>0.47880730947624667</v>
      </c>
      <c r="L39" s="4">
        <f t="shared" si="18"/>
        <v>0.35262101447782029</v>
      </c>
      <c r="M39" s="4">
        <f t="shared" si="18"/>
        <v>0.12984511350069547</v>
      </c>
      <c r="N39" s="4">
        <f t="shared" si="18"/>
        <v>3.1875115543571551E-2</v>
      </c>
      <c r="O39" s="4">
        <f t="shared" si="18"/>
        <v>5.8686631844476521E-3</v>
      </c>
      <c r="P39" s="4">
        <f t="shared" si="18"/>
        <v>8.644036382178601E-4</v>
      </c>
      <c r="Q39" s="4">
        <f t="shared" si="18"/>
        <v>1.0609935353395125E-4</v>
      </c>
      <c r="R39" s="4">
        <f t="shared" si="18"/>
        <v>1.1162516050253429E-5</v>
      </c>
      <c r="S39" s="4">
        <f t="shared" si="18"/>
        <v>1.0275891372031981E-6</v>
      </c>
      <c r="T39" s="4">
        <f t="shared" si="18"/>
        <v>8.4086134301736905E-8</v>
      </c>
      <c r="U39" s="4">
        <f t="shared" si="18"/>
        <v>6.1925821361213052E-9</v>
      </c>
      <c r="V39" s="4">
        <f t="shared" si="18"/>
        <v>4.1459730585555749E-10</v>
      </c>
      <c r="W39" s="4">
        <f t="shared" si="18"/>
        <v>2.5444423263658148E-11</v>
      </c>
      <c r="X39" s="4">
        <f t="shared" si="18"/>
        <v>1.4414402254748343E-12</v>
      </c>
      <c r="Y39" s="4">
        <f t="shared" si="18"/>
        <v>7.5825621191888803E-14</v>
      </c>
      <c r="Z39" s="4">
        <f t="shared" si="18"/>
        <v>3.7228204385014072E-15</v>
      </c>
      <c r="AA39" s="4">
        <f t="shared" si="16"/>
        <v>1.7135606291536131E-16</v>
      </c>
      <c r="AB39" s="4">
        <f t="shared" si="16"/>
        <v>7.4233154971974582E-18</v>
      </c>
      <c r="AC39" s="4">
        <f t="shared" si="16"/>
        <v>3.0371956929534938E-19</v>
      </c>
      <c r="AD39" s="4">
        <f t="shared" si="14"/>
        <v>1.1772441272671243E-20</v>
      </c>
      <c r="AE39" s="4">
        <f t="shared" si="14"/>
        <v>4.334947995868638E-22</v>
      </c>
      <c r="AF39" s="6"/>
      <c r="AG39" s="4">
        <f t="shared" si="19"/>
        <v>0.50917808030460143</v>
      </c>
      <c r="AH39" s="4">
        <f t="shared" si="19"/>
        <v>0.34367354502852682</v>
      </c>
      <c r="AI39" s="4">
        <f t="shared" si="19"/>
        <v>0.11598251095485546</v>
      </c>
      <c r="AJ39" s="4">
        <f t="shared" si="19"/>
        <v>2.6094419987114616E-2</v>
      </c>
      <c r="AK39" s="4">
        <f t="shared" si="19"/>
        <v>4.4031557631018349E-3</v>
      </c>
      <c r="AL39" s="4">
        <f t="shared" si="19"/>
        <v>5.9438854804300058E-4</v>
      </c>
      <c r="AM39" s="4">
        <f t="shared" si="19"/>
        <v>6.6864494858063464E-5</v>
      </c>
      <c r="AN39" s="4">
        <f t="shared" si="19"/>
        <v>6.4472410698953897E-6</v>
      </c>
      <c r="AO39" s="4">
        <f t="shared" si="19"/>
        <v>5.4395165186477729E-7</v>
      </c>
      <c r="AP39" s="4">
        <f t="shared" si="19"/>
        <v>4.0793800201690374E-8</v>
      </c>
      <c r="AQ39" s="4">
        <f t="shared" si="19"/>
        <v>2.753407777341319E-9</v>
      </c>
      <c r="AR39" s="4">
        <f t="shared" si="19"/>
        <v>1.6894845176425612E-10</v>
      </c>
      <c r="AS39" s="4">
        <f t="shared" si="19"/>
        <v>9.5027506404356992E-12</v>
      </c>
      <c r="AT39" s="4">
        <f t="shared" si="19"/>
        <v>4.9338090830632908E-13</v>
      </c>
      <c r="AU39" s="4">
        <f t="shared" si="19"/>
        <v>2.3786506378424752E-14</v>
      </c>
      <c r="AV39" s="4">
        <f t="shared" si="19"/>
        <v>1.0703252057167739E-15</v>
      </c>
      <c r="AW39" s="4">
        <f t="shared" si="17"/>
        <v>4.515149332779945E-17</v>
      </c>
      <c r="AX39" s="4">
        <f t="shared" si="17"/>
        <v>1.7926666612036207E-18</v>
      </c>
      <c r="AY39" s="4">
        <f t="shared" si="17"/>
        <v>6.722075371003934E-20</v>
      </c>
      <c r="AZ39" s="4">
        <f t="shared" si="15"/>
        <v>2.3879548654862011E-21</v>
      </c>
      <c r="BA39" s="4">
        <f t="shared" si="15"/>
        <v>8.0588384878609198E-23</v>
      </c>
    </row>
    <row r="40" spans="1:53">
      <c r="A40" s="1">
        <f t="shared" si="12"/>
        <v>41496</v>
      </c>
      <c r="B40">
        <f t="shared" si="13"/>
        <v>3</v>
      </c>
      <c r="C40" s="12">
        <f t="shared" si="11"/>
        <v>5.7069967380518741E-9</v>
      </c>
      <c r="D40" s="3">
        <f t="shared" si="4"/>
        <v>16223299</v>
      </c>
      <c r="E40" s="2">
        <v>32446598</v>
      </c>
      <c r="F40" s="2">
        <v>40</v>
      </c>
      <c r="G40" s="3">
        <f t="shared" si="5"/>
        <v>12566880</v>
      </c>
      <c r="H40" s="3">
        <f t="shared" si="6"/>
        <v>11712260.800000001</v>
      </c>
      <c r="I40" s="7">
        <f t="shared" si="7"/>
        <v>-1.7836475738544293</v>
      </c>
      <c r="J40" s="8">
        <f t="shared" si="8"/>
        <v>-1.7828583187288558</v>
      </c>
      <c r="K40" s="4">
        <f t="shared" si="18"/>
        <v>0.93079227828450484</v>
      </c>
      <c r="L40" s="4">
        <f t="shared" si="18"/>
        <v>6.6755625046454145E-2</v>
      </c>
      <c r="M40" s="4">
        <f t="shared" si="18"/>
        <v>2.3938279381454444E-3</v>
      </c>
      <c r="N40" s="4">
        <f t="shared" si="18"/>
        <v>5.7227754090282974E-5</v>
      </c>
      <c r="O40" s="4">
        <f t="shared" si="18"/>
        <v>1.0260811330956043E-6</v>
      </c>
      <c r="P40" s="4">
        <f t="shared" si="18"/>
        <v>1.4717927336510498E-8</v>
      </c>
      <c r="Q40" s="4">
        <f t="shared" si="18"/>
        <v>1.7592612063735664E-10</v>
      </c>
      <c r="R40" s="4">
        <f t="shared" si="18"/>
        <v>1.8024663829770853E-12</v>
      </c>
      <c r="S40" s="4">
        <f t="shared" si="18"/>
        <v>1.6158909163297803E-14</v>
      </c>
      <c r="T40" s="4">
        <f t="shared" si="18"/>
        <v>1.2876693206401303E-16</v>
      </c>
      <c r="U40" s="4">
        <f t="shared" si="18"/>
        <v>9.2350474747895821E-19</v>
      </c>
      <c r="V40" s="4">
        <f t="shared" si="18"/>
        <v>6.0211742612641037E-21</v>
      </c>
      <c r="W40" s="4">
        <f t="shared" si="18"/>
        <v>3.5986090279452187E-23</v>
      </c>
      <c r="X40" s="4">
        <f t="shared" si="18"/>
        <v>1.9852993161918214E-25</v>
      </c>
      <c r="Y40" s="4">
        <f t="shared" si="18"/>
        <v>1.0170272814971855E-27</v>
      </c>
      <c r="Z40" s="4">
        <f t="shared" si="18"/>
        <v>4.8626829576540187E-30</v>
      </c>
      <c r="AA40" s="4">
        <f t="shared" si="16"/>
        <v>2.1796690058666265E-32</v>
      </c>
      <c r="AB40" s="4">
        <f t="shared" si="16"/>
        <v>9.1955173736355809E-35</v>
      </c>
      <c r="AC40" s="4">
        <f t="shared" si="16"/>
        <v>3.6638541035735779E-37</v>
      </c>
      <c r="AD40" s="4">
        <f t="shared" si="14"/>
        <v>1.3829900111881042E-39</v>
      </c>
      <c r="AE40" s="4">
        <f t="shared" si="14"/>
        <v>4.9593354607998209E-42</v>
      </c>
      <c r="AF40" s="6"/>
      <c r="AG40" s="4">
        <f t="shared" si="19"/>
        <v>0.9353431330421329</v>
      </c>
      <c r="AH40" s="4">
        <f t="shared" si="19"/>
        <v>6.2520046687365785E-2</v>
      </c>
      <c r="AI40" s="4">
        <f t="shared" si="19"/>
        <v>2.0894769876298913E-3</v>
      </c>
      <c r="AJ40" s="4">
        <f t="shared" si="19"/>
        <v>4.6554813913286278E-5</v>
      </c>
      <c r="AK40" s="4">
        <f t="shared" si="19"/>
        <v>7.7795204001362811E-7</v>
      </c>
      <c r="AL40" s="4">
        <f t="shared" si="19"/>
        <v>1.0399944049016674E-8</v>
      </c>
      <c r="AM40" s="4">
        <f t="shared" si="19"/>
        <v>1.1585849922285624E-10</v>
      </c>
      <c r="AN40" s="4">
        <f t="shared" si="19"/>
        <v>1.1063128773571891E-12</v>
      </c>
      <c r="AO40" s="4">
        <f t="shared" si="19"/>
        <v>9.243491634422611E-15</v>
      </c>
      <c r="AP40" s="4">
        <f t="shared" si="19"/>
        <v>6.8650163820356901E-17</v>
      </c>
      <c r="AQ40" s="4">
        <f t="shared" si="19"/>
        <v>4.5886990532482112E-19</v>
      </c>
      <c r="AR40" s="4">
        <f t="shared" si="19"/>
        <v>2.7883343649658591E-21</v>
      </c>
      <c r="AS40" s="4">
        <f t="shared" si="19"/>
        <v>1.5531433046148865E-23</v>
      </c>
      <c r="AT40" s="4">
        <f t="shared" si="19"/>
        <v>7.9857564893959522E-26</v>
      </c>
      <c r="AU40" s="4">
        <f t="shared" si="19"/>
        <v>3.8127284656297846E-28</v>
      </c>
      <c r="AV40" s="4">
        <f t="shared" si="19"/>
        <v>1.6989962886261727E-30</v>
      </c>
      <c r="AW40" s="4">
        <f t="shared" si="17"/>
        <v>7.097742227928057E-33</v>
      </c>
      <c r="AX40" s="4">
        <f t="shared" si="17"/>
        <v>2.7907378308868284E-35</v>
      </c>
      <c r="AY40" s="4">
        <f t="shared" si="17"/>
        <v>1.0363208494611463E-37</v>
      </c>
      <c r="AZ40" s="4">
        <f t="shared" si="15"/>
        <v>3.6457618728770422E-40</v>
      </c>
      <c r="BA40" s="4">
        <f t="shared" si="15"/>
        <v>1.2184449999727731E-42</v>
      </c>
    </row>
    <row r="41" spans="1:53">
      <c r="A41" s="1">
        <f t="shared" si="12"/>
        <v>41500</v>
      </c>
      <c r="B41">
        <f t="shared" si="13"/>
        <v>4</v>
      </c>
      <c r="C41" s="12">
        <f t="shared" si="11"/>
        <v>5.7069967380518741E-9</v>
      </c>
      <c r="D41" s="3">
        <f t="shared" si="4"/>
        <v>15689898</v>
      </c>
      <c r="E41" s="2">
        <v>31379796</v>
      </c>
      <c r="F41" s="2">
        <v>50</v>
      </c>
      <c r="G41" s="3">
        <f t="shared" si="5"/>
        <v>11283150</v>
      </c>
      <c r="H41" s="3">
        <f t="shared" si="6"/>
        <v>12156357.5</v>
      </c>
      <c r="I41" s="7">
        <f t="shared" si="7"/>
        <v>-1.7280760314503862</v>
      </c>
      <c r="J41" s="8">
        <f t="shared" si="8"/>
        <v>-1.7290860519788958</v>
      </c>
      <c r="K41" s="4">
        <f t="shared" si="18"/>
        <v>0.93763652935508079</v>
      </c>
      <c r="L41" s="4">
        <f t="shared" si="18"/>
        <v>6.0377135845354986E-2</v>
      </c>
      <c r="M41" s="4">
        <f t="shared" si="18"/>
        <v>1.9439292815908095E-3</v>
      </c>
      <c r="N41" s="4">
        <f t="shared" si="18"/>
        <v>4.1725074279697605E-5</v>
      </c>
      <c r="O41" s="4">
        <f t="shared" si="18"/>
        <v>6.7169946169116344E-7</v>
      </c>
      <c r="P41" s="4">
        <f t="shared" si="18"/>
        <v>8.6505322689123844E-9</v>
      </c>
      <c r="Q41" s="4">
        <f t="shared" si="18"/>
        <v>9.2838769632329967E-11</v>
      </c>
      <c r="R41" s="4">
        <f t="shared" si="18"/>
        <v>8.5402206956179085E-13</v>
      </c>
      <c r="S41" s="4">
        <f t="shared" si="18"/>
        <v>6.8741155161017789E-15</v>
      </c>
      <c r="T41" s="4">
        <f t="shared" si="18"/>
        <v>4.9182658153592252E-17</v>
      </c>
      <c r="U41" s="4">
        <f t="shared" si="18"/>
        <v>3.1670114921724439E-19</v>
      </c>
      <c r="V41" s="4">
        <f t="shared" si="18"/>
        <v>1.8539352319333786E-21</v>
      </c>
      <c r="W41" s="4">
        <f t="shared" si="18"/>
        <v>9.9483458956136684E-24</v>
      </c>
      <c r="X41" s="4">
        <f t="shared" si="18"/>
        <v>4.9277089785560006E-26</v>
      </c>
      <c r="Y41" s="4">
        <f t="shared" si="18"/>
        <v>2.2664936350838022E-28</v>
      </c>
      <c r="Z41" s="4">
        <f t="shared" si="18"/>
        <v>9.7297278862982897E-31</v>
      </c>
      <c r="AA41" s="4">
        <f t="shared" si="16"/>
        <v>3.9157785490975577E-33</v>
      </c>
      <c r="AB41" s="4">
        <f t="shared" si="16"/>
        <v>1.4832234198529287E-35</v>
      </c>
      <c r="AC41" s="4">
        <f t="shared" si="16"/>
        <v>5.3060507977701391E-38</v>
      </c>
      <c r="AD41" s="4">
        <f t="shared" si="14"/>
        <v>1.7982708241910678E-40</v>
      </c>
      <c r="AE41" s="4">
        <f t="shared" si="14"/>
        <v>5.7897839732297691E-43</v>
      </c>
      <c r="AF41" s="6"/>
      <c r="AG41" s="4">
        <f t="shared" si="19"/>
        <v>0.93297554470293154</v>
      </c>
      <c r="AH41" s="4">
        <f t="shared" si="19"/>
        <v>6.4726382084257267E-2</v>
      </c>
      <c r="AI41" s="4">
        <f t="shared" si="19"/>
        <v>2.2452379469476715E-3</v>
      </c>
      <c r="AJ41" s="4">
        <f t="shared" si="19"/>
        <v>5.1922084539023428E-5</v>
      </c>
      <c r="AK41" s="4">
        <f t="shared" si="19"/>
        <v>9.0054017819363485E-7</v>
      </c>
      <c r="AL41" s="4">
        <f t="shared" si="19"/>
        <v>1.2495223225788402E-8</v>
      </c>
      <c r="AM41" s="4">
        <f t="shared" si="19"/>
        <v>1.444786458907363E-10</v>
      </c>
      <c r="AN41" s="4">
        <f t="shared" si="19"/>
        <v>1.4319125013336193E-12</v>
      </c>
      <c r="AO41" s="4">
        <f t="shared" si="19"/>
        <v>1.2417589993294593E-14</v>
      </c>
      <c r="AP41" s="4">
        <f t="shared" si="19"/>
        <v>9.5720639921791148E-17</v>
      </c>
      <c r="AQ41" s="4">
        <f t="shared" si="19"/>
        <v>6.6407379712501561E-19</v>
      </c>
      <c r="AR41" s="4">
        <f t="shared" si="19"/>
        <v>4.1882671387325864E-21</v>
      </c>
      <c r="AS41" s="4">
        <f t="shared" si="19"/>
        <v>2.4213847773352379E-23</v>
      </c>
      <c r="AT41" s="4">
        <f t="shared" si="19"/>
        <v>1.2922040540819829E-25</v>
      </c>
      <c r="AU41" s="4">
        <f t="shared" si="19"/>
        <v>6.4034448220135601E-28</v>
      </c>
      <c r="AV41" s="4">
        <f t="shared" si="19"/>
        <v>2.9616448950340261E-30</v>
      </c>
      <c r="AW41" s="4">
        <f t="shared" si="17"/>
        <v>1.284173012516122E-32</v>
      </c>
      <c r="AX41" s="4">
        <f t="shared" si="17"/>
        <v>5.2406495439938047E-35</v>
      </c>
      <c r="AY41" s="4">
        <f t="shared" si="17"/>
        <v>2.0198684158436806E-37</v>
      </c>
      <c r="AZ41" s="4">
        <f t="shared" si="15"/>
        <v>7.3753036722308188E-40</v>
      </c>
      <c r="BA41" s="4">
        <f t="shared" si="15"/>
        <v>2.5583520386034942E-42</v>
      </c>
    </row>
    <row r="42" spans="1:53">
      <c r="A42" s="1">
        <f t="shared" si="12"/>
        <v>41503</v>
      </c>
      <c r="B42">
        <f t="shared" si="13"/>
        <v>3</v>
      </c>
      <c r="C42" s="12">
        <f t="shared" si="11"/>
        <v>5.7069967380518741E-9</v>
      </c>
      <c r="D42" s="3">
        <f t="shared" si="4"/>
        <v>18074850</v>
      </c>
      <c r="E42" s="2">
        <v>36149700</v>
      </c>
      <c r="F42" s="2">
        <v>60</v>
      </c>
      <c r="G42" s="3">
        <f t="shared" si="5"/>
        <v>10229240</v>
      </c>
      <c r="H42" s="3">
        <f t="shared" si="6"/>
        <v>12623456.800000001</v>
      </c>
      <c r="I42" s="7">
        <f t="shared" si="7"/>
        <v>-1.6722218569960019</v>
      </c>
      <c r="J42" s="8">
        <f t="shared" si="8"/>
        <v>-1.6755495905856745</v>
      </c>
      <c r="K42" s="4">
        <f t="shared" si="18"/>
        <v>0.9432930892651874</v>
      </c>
      <c r="L42" s="4">
        <f t="shared" si="18"/>
        <v>5.5067790021457813E-2</v>
      </c>
      <c r="M42" s="4">
        <f t="shared" si="18"/>
        <v>1.6073801641859232E-3</v>
      </c>
      <c r="N42" s="4">
        <f t="shared" si="18"/>
        <v>3.1278668693435979E-5</v>
      </c>
      <c r="O42" s="4">
        <f t="shared" si="18"/>
        <v>4.56498270317194E-7</v>
      </c>
      <c r="P42" s="4">
        <f t="shared" si="18"/>
        <v>5.3299110003171702E-9</v>
      </c>
      <c r="Q42" s="4">
        <f t="shared" si="18"/>
        <v>5.1858444929830911E-11</v>
      </c>
      <c r="R42" s="4">
        <f t="shared" si="18"/>
        <v>4.3248613572032177E-13</v>
      </c>
      <c r="S42" s="4">
        <f t="shared" si="18"/>
        <v>3.1559702496546641E-15</v>
      </c>
      <c r="T42" s="4">
        <f t="shared" si="18"/>
        <v>2.0471093717869098E-17</v>
      </c>
      <c r="U42" s="4">
        <f t="shared" si="18"/>
        <v>1.195065363419528E-19</v>
      </c>
      <c r="V42" s="4">
        <f t="shared" si="18"/>
        <v>6.3423403614449906E-22</v>
      </c>
      <c r="W42" s="4">
        <f t="shared" si="18"/>
        <v>3.0854522281959319E-24</v>
      </c>
      <c r="X42" s="4">
        <f t="shared" si="18"/>
        <v>1.385561986843477E-26</v>
      </c>
      <c r="Y42" s="4">
        <f t="shared" si="18"/>
        <v>5.7776119225746922E-29</v>
      </c>
      <c r="Z42" s="4">
        <f t="shared" si="18"/>
        <v>2.2485756785185606E-31</v>
      </c>
      <c r="AA42" s="4">
        <f t="shared" si="16"/>
        <v>8.2042310833323658E-34</v>
      </c>
      <c r="AB42" s="4">
        <f t="shared" si="16"/>
        <v>2.8173401126406489E-36</v>
      </c>
      <c r="AC42" s="4">
        <f t="shared" si="16"/>
        <v>9.1372823846899659E-39</v>
      </c>
      <c r="AD42" s="4">
        <f t="shared" si="14"/>
        <v>2.8074606427888586E-41</v>
      </c>
      <c r="AE42" s="4">
        <f t="shared" si="14"/>
        <v>8.1947152889994211E-44</v>
      </c>
      <c r="AF42" s="6"/>
      <c r="AG42" s="4">
        <f t="shared" si="19"/>
        <v>0.93049179347219468</v>
      </c>
      <c r="AH42" s="4">
        <f t="shared" si="19"/>
        <v>6.7034510838710273E-2</v>
      </c>
      <c r="AI42" s="4">
        <f t="shared" si="19"/>
        <v>2.4146506820025807E-3</v>
      </c>
      <c r="AJ42" s="4">
        <f t="shared" si="19"/>
        <v>5.798543050203793E-5</v>
      </c>
      <c r="AK42" s="4">
        <f t="shared" si="19"/>
        <v>1.044346675860776E-6</v>
      </c>
      <c r="AL42" s="4">
        <f t="shared" si="19"/>
        <v>1.5047364602301236E-8</v>
      </c>
      <c r="AM42" s="4">
        <f t="shared" si="19"/>
        <v>1.8067369196093789E-10</v>
      </c>
      <c r="AN42" s="4">
        <f t="shared" si="19"/>
        <v>1.8594417167947365E-12</v>
      </c>
      <c r="AO42" s="4">
        <f t="shared" si="19"/>
        <v>1.6744733493802232E-14</v>
      </c>
      <c r="AP42" s="4">
        <f t="shared" si="19"/>
        <v>1.3403596719234781E-16</v>
      </c>
      <c r="AQ42" s="4">
        <f t="shared" si="19"/>
        <v>9.6562152966949274E-19</v>
      </c>
      <c r="AR42" s="4">
        <f t="shared" si="19"/>
        <v>6.32411572551765E-21</v>
      </c>
      <c r="AS42" s="4">
        <f t="shared" si="19"/>
        <v>3.7966807598244743E-23</v>
      </c>
      <c r="AT42" s="4">
        <f t="shared" si="19"/>
        <v>2.1040023168581102E-25</v>
      </c>
      <c r="AU42" s="4">
        <f t="shared" si="19"/>
        <v>1.0826887601320048E-27</v>
      </c>
      <c r="AV42" s="4">
        <f t="shared" si="19"/>
        <v>5.1999334433213101E-30</v>
      </c>
      <c r="AW42" s="4">
        <f t="shared" si="17"/>
        <v>2.3413329852364949E-32</v>
      </c>
      <c r="AX42" s="4">
        <f t="shared" si="17"/>
        <v>9.9220088297606113E-35</v>
      </c>
      <c r="AY42" s="4">
        <f t="shared" si="17"/>
        <v>3.9711145665944786E-37</v>
      </c>
      <c r="AZ42" s="4">
        <f t="shared" si="15"/>
        <v>1.5057195658994259E-39</v>
      </c>
      <c r="BA42" s="4">
        <f t="shared" si="15"/>
        <v>5.4237459882732625E-42</v>
      </c>
    </row>
    <row r="43" spans="1:53">
      <c r="A43" s="1">
        <f t="shared" si="12"/>
        <v>41507</v>
      </c>
      <c r="B43">
        <f t="shared" si="13"/>
        <v>4</v>
      </c>
      <c r="C43" s="12">
        <f t="shared" si="11"/>
        <v>5.7069967380518741E-9</v>
      </c>
      <c r="D43" s="3">
        <f t="shared" si="4"/>
        <v>17137314</v>
      </c>
      <c r="E43" s="2">
        <v>34274628</v>
      </c>
      <c r="F43" s="2">
        <v>70</v>
      </c>
      <c r="G43" s="3">
        <f t="shared" si="5"/>
        <v>9405150</v>
      </c>
      <c r="H43" s="3">
        <f t="shared" si="6"/>
        <v>13121853.699999999</v>
      </c>
      <c r="I43" s="7">
        <f t="shared" si="7"/>
        <v>-1.6162458591323556</v>
      </c>
      <c r="J43" s="8">
        <f t="shared" si="8"/>
        <v>-1.6222772851078502</v>
      </c>
      <c r="K43" s="4">
        <f t="shared" si="18"/>
        <v>0.94773991984302752</v>
      </c>
      <c r="L43" s="4">
        <f t="shared" si="18"/>
        <v>5.0870092477783013E-2</v>
      </c>
      <c r="M43" s="4">
        <f t="shared" si="18"/>
        <v>1.3652300485471061E-3</v>
      </c>
      <c r="N43" s="4">
        <f t="shared" si="18"/>
        <v>2.442630887813253E-5</v>
      </c>
      <c r="O43" s="4">
        <f t="shared" si="18"/>
        <v>3.2777140889559864E-7</v>
      </c>
      <c r="P43" s="4">
        <f t="shared" si="18"/>
        <v>3.5186351111012265E-9</v>
      </c>
      <c r="Q43" s="4">
        <f t="shared" si="18"/>
        <v>3.1477200758107274E-11</v>
      </c>
      <c r="R43" s="4">
        <f t="shared" si="18"/>
        <v>2.4136324721694018E-13</v>
      </c>
      <c r="S43" s="4">
        <f t="shared" si="18"/>
        <v>1.6194001792160277E-15</v>
      </c>
      <c r="T43" s="4">
        <f t="shared" si="18"/>
        <v>9.6579434316481897E-18</v>
      </c>
      <c r="U43" s="4">
        <f t="shared" si="18"/>
        <v>5.1839116944447952E-20</v>
      </c>
      <c r="V43" s="4">
        <f t="shared" si="18"/>
        <v>2.5295181571830082E-22</v>
      </c>
      <c r="W43" s="4">
        <f t="shared" si="18"/>
        <v>1.1314344560604422E-24</v>
      </c>
      <c r="X43" s="4">
        <f t="shared" si="18"/>
        <v>4.6715268261281361E-27</v>
      </c>
      <c r="Y43" s="4">
        <f t="shared" si="18"/>
        <v>1.7910329029663284E-29</v>
      </c>
      <c r="Z43" s="4">
        <f t="shared" si="18"/>
        <v>6.4089223830017313E-32</v>
      </c>
      <c r="AA43" s="4">
        <f t="shared" si="16"/>
        <v>2.1499961877494278E-34</v>
      </c>
      <c r="AB43" s="4">
        <f t="shared" si="16"/>
        <v>6.788305559559171E-37</v>
      </c>
      <c r="AC43" s="4">
        <f t="shared" si="16"/>
        <v>2.0242374057839199E-39</v>
      </c>
      <c r="AD43" s="4">
        <f t="shared" si="14"/>
        <v>5.7184768453991143E-42</v>
      </c>
      <c r="AE43" s="4">
        <f t="shared" si="14"/>
        <v>1.5346977171723329E-44</v>
      </c>
      <c r="AF43" s="6"/>
      <c r="AG43" s="4">
        <f t="shared" si="19"/>
        <v>0.92784890950772603</v>
      </c>
      <c r="AH43" s="4">
        <f t="shared" si="19"/>
        <v>6.9483239242576142E-2</v>
      </c>
      <c r="AI43" s="4">
        <f t="shared" si="19"/>
        <v>2.6016736767372818E-3</v>
      </c>
      <c r="AJ43" s="4">
        <f t="shared" si="19"/>
        <v>6.4943291630973932E-5</v>
      </c>
      <c r="AK43" s="4">
        <f t="shared" si="19"/>
        <v>1.2158416073152222E-6</v>
      </c>
      <c r="AL43" s="4">
        <f t="shared" si="19"/>
        <v>1.8209987997795033E-8</v>
      </c>
      <c r="AM43" s="4">
        <f t="shared" si="19"/>
        <v>2.2727990472717849E-10</v>
      </c>
      <c r="AN43" s="4">
        <f t="shared" si="19"/>
        <v>2.4314514098713748E-12</v>
      </c>
      <c r="AO43" s="4">
        <f t="shared" si="19"/>
        <v>2.2760309917100602E-14</v>
      </c>
      <c r="AP43" s="4">
        <f t="shared" si="19"/>
        <v>1.8938177910829038E-16</v>
      </c>
      <c r="AQ43" s="4">
        <f t="shared" si="19"/>
        <v>1.4182104764843164E-18</v>
      </c>
      <c r="AR43" s="4">
        <f t="shared" si="19"/>
        <v>9.6549597605040457E-21</v>
      </c>
      <c r="AS43" s="4">
        <f t="shared" si="19"/>
        <v>6.0252025739732949E-23</v>
      </c>
      <c r="AT43" s="4">
        <f t="shared" si="19"/>
        <v>3.4708088683934101E-25</v>
      </c>
      <c r="AU43" s="4">
        <f t="shared" si="19"/>
        <v>1.8565430640783553E-27</v>
      </c>
      <c r="AV43" s="4">
        <f t="shared" si="19"/>
        <v>9.2686418325307537E-30</v>
      </c>
      <c r="AW43" s="4">
        <f t="shared" si="17"/>
        <v>4.3380885825689531E-32</v>
      </c>
      <c r="AX43" s="4">
        <f t="shared" si="17"/>
        <v>1.910960719184367E-34</v>
      </c>
      <c r="AY43" s="4">
        <f t="shared" si="17"/>
        <v>7.9502628457805609E-37</v>
      </c>
      <c r="AZ43" s="4">
        <f t="shared" si="15"/>
        <v>3.1335027884139179E-39</v>
      </c>
      <c r="BA43" s="4">
        <f t="shared" si="15"/>
        <v>1.1732815894042842E-41</v>
      </c>
    </row>
    <row r="44" spans="1:53">
      <c r="A44" s="1">
        <f t="shared" si="12"/>
        <v>41510</v>
      </c>
      <c r="B44">
        <f t="shared" si="13"/>
        <v>3</v>
      </c>
      <c r="C44" s="12">
        <f t="shared" si="11"/>
        <v>5.7069967380518741E-9</v>
      </c>
      <c r="D44" s="3">
        <f t="shared" si="4"/>
        <v>20251884</v>
      </c>
      <c r="E44" s="2">
        <v>40503768</v>
      </c>
      <c r="F44" s="2">
        <v>92</v>
      </c>
      <c r="G44" s="3">
        <f t="shared" si="5"/>
        <v>8401118.3999999985</v>
      </c>
      <c r="H44" s="3">
        <f t="shared" si="6"/>
        <v>14369372.192</v>
      </c>
      <c r="I44" s="7">
        <f t="shared" si="7"/>
        <v>-1.4934724817839862</v>
      </c>
      <c r="J44" s="8">
        <f t="shared" si="8"/>
        <v>-1.506194640311959</v>
      </c>
      <c r="K44" s="4">
        <f t="shared" si="18"/>
        <v>0.95318606488858992</v>
      </c>
      <c r="L44" s="4">
        <f t="shared" si="18"/>
        <v>4.5700652000324339E-2</v>
      </c>
      <c r="M44" s="4">
        <f t="shared" si="18"/>
        <v>1.0955622525257403E-3</v>
      </c>
      <c r="N44" s="4">
        <f t="shared" si="18"/>
        <v>1.75089625458306E-5</v>
      </c>
      <c r="O44" s="4">
        <f t="shared" si="18"/>
        <v>2.09867398384049E-7</v>
      </c>
      <c r="P44" s="4">
        <f t="shared" si="18"/>
        <v>2.0124239592848327E-9</v>
      </c>
      <c r="Q44" s="4">
        <f t="shared" si="18"/>
        <v>1.608098629986469E-11</v>
      </c>
      <c r="R44" s="4">
        <f t="shared" si="18"/>
        <v>1.1014354323526123E-13</v>
      </c>
      <c r="S44" s="4">
        <f t="shared" si="18"/>
        <v>6.6010558310180433E-16</v>
      </c>
      <c r="T44" s="4">
        <f t="shared" si="18"/>
        <v>3.516537026149116E-18</v>
      </c>
      <c r="U44" s="4">
        <f t="shared" si="18"/>
        <v>1.6860072616862561E-20</v>
      </c>
      <c r="V44" s="4">
        <f t="shared" si="18"/>
        <v>7.348707308971049E-23</v>
      </c>
      <c r="W44" s="4">
        <f t="shared" si="18"/>
        <v>2.9361203093638751E-25</v>
      </c>
      <c r="X44" s="4">
        <f t="shared" si="18"/>
        <v>1.0828656711512163E-27</v>
      </c>
      <c r="Y44" s="4">
        <f t="shared" si="18"/>
        <v>3.7084343045042186E-30</v>
      </c>
      <c r="Z44" s="4">
        <f t="shared" si="18"/>
        <v>1.1853410327989728E-32</v>
      </c>
      <c r="AA44" s="4">
        <f t="shared" si="16"/>
        <v>3.5519535033789685E-35</v>
      </c>
      <c r="AB44" s="4">
        <f t="shared" si="16"/>
        <v>1.0017566522505669E-37</v>
      </c>
      <c r="AC44" s="4">
        <f t="shared" si="16"/>
        <v>2.6682932815376837E-40</v>
      </c>
      <c r="AD44" s="4">
        <f t="shared" si="14"/>
        <v>6.7332345430544464E-43</v>
      </c>
      <c r="AE44" s="4">
        <f t="shared" si="14"/>
        <v>1.6141261611882418E-45</v>
      </c>
      <c r="AF44" s="6"/>
      <c r="AG44" s="4">
        <f t="shared" si="19"/>
        <v>0.92126646851605121</v>
      </c>
      <c r="AH44" s="4">
        <f t="shared" si="19"/>
        <v>7.5549340797834555E-2</v>
      </c>
      <c r="AI44" s="4">
        <f t="shared" si="19"/>
        <v>3.0977478790517772E-3</v>
      </c>
      <c r="AJ44" s="4">
        <f t="shared" si="19"/>
        <v>8.4677917354134498E-5</v>
      </c>
      <c r="AK44" s="4">
        <f t="shared" si="19"/>
        <v>1.7360231049434466E-6</v>
      </c>
      <c r="AL44" s="4">
        <f t="shared" si="19"/>
        <v>2.8472840195701144E-8</v>
      </c>
      <c r="AM44" s="4">
        <f t="shared" si="19"/>
        <v>3.8915696171832346E-10</v>
      </c>
      <c r="AN44" s="4">
        <f t="shared" si="19"/>
        <v>4.5590252507389626E-12</v>
      </c>
      <c r="AO44" s="4">
        <f t="shared" si="19"/>
        <v>4.6733382299806357E-14</v>
      </c>
      <c r="AP44" s="4">
        <f t="shared" si="19"/>
        <v>4.2582374746496309E-16</v>
      </c>
      <c r="AQ44" s="4">
        <f t="shared" si="19"/>
        <v>3.4920063159701118E-18</v>
      </c>
      <c r="AR44" s="4">
        <f t="shared" si="19"/>
        <v>2.6033193598292504E-20</v>
      </c>
      <c r="AS44" s="4">
        <f t="shared" si="19"/>
        <v>1.7790628234934075E-22</v>
      </c>
      <c r="AT44" s="4">
        <f t="shared" si="19"/>
        <v>1.1222587091672688E-24</v>
      </c>
      <c r="AU44" s="4">
        <f t="shared" si="19"/>
        <v>6.5737013645082711E-27</v>
      </c>
      <c r="AV44" s="4">
        <f t="shared" si="19"/>
        <v>3.5938810886275239E-29</v>
      </c>
      <c r="AW44" s="4">
        <f t="shared" si="17"/>
        <v>1.8419959981667547E-31</v>
      </c>
      <c r="AX44" s="4">
        <f t="shared" si="17"/>
        <v>8.8855577183839484E-34</v>
      </c>
      <c r="AY44" s="4">
        <f t="shared" si="17"/>
        <v>4.0481545844922547E-36</v>
      </c>
      <c r="AZ44" s="4">
        <f t="shared" si="15"/>
        <v>1.7472230813651035E-38</v>
      </c>
      <c r="BA44" s="4">
        <f t="shared" si="15"/>
        <v>7.164125798291867E-41</v>
      </c>
    </row>
    <row r="45" spans="1:53">
      <c r="A45" s="1">
        <f t="shared" ref="A45:A86" si="20">A44+B43</f>
        <v>41514</v>
      </c>
      <c r="B45">
        <f t="shared" si="13"/>
        <v>4</v>
      </c>
      <c r="C45" s="12">
        <f t="shared" si="11"/>
        <v>5.7069967380518741E-9</v>
      </c>
      <c r="D45" s="3">
        <f t="shared" si="4"/>
        <v>21578885</v>
      </c>
      <c r="E45" s="2">
        <v>43157770</v>
      </c>
      <c r="F45" s="2">
        <v>116</v>
      </c>
      <c r="G45" s="3">
        <f t="shared" si="5"/>
        <v>8574417.5999999996</v>
      </c>
      <c r="H45" s="3">
        <f t="shared" si="6"/>
        <v>16052639.648</v>
      </c>
      <c r="I45" s="7">
        <f t="shared" si="7"/>
        <v>-1.3618069509061907</v>
      </c>
      <c r="J45" s="8">
        <f t="shared" si="8"/>
        <v>-1.3818203357229604</v>
      </c>
      <c r="K45" s="4">
        <f t="shared" si="18"/>
        <v>0.95224381385565926</v>
      </c>
      <c r="L45" s="4">
        <f t="shared" si="18"/>
        <v>4.6597260791466054E-2</v>
      </c>
      <c r="M45" s="4">
        <f t="shared" si="18"/>
        <v>1.1400990105914363E-3</v>
      </c>
      <c r="N45" s="4">
        <f t="shared" si="18"/>
        <v>1.859659531168723E-5</v>
      </c>
      <c r="O45" s="4">
        <f t="shared" si="18"/>
        <v>2.2750216010236639E-7</v>
      </c>
      <c r="P45" s="4">
        <f t="shared" si="18"/>
        <v>2.2265248427479146E-9</v>
      </c>
      <c r="Q45" s="4">
        <f t="shared" si="18"/>
        <v>1.8158846986256755E-11</v>
      </c>
      <c r="R45" s="4">
        <f t="shared" si="18"/>
        <v>1.2694106942520266E-13</v>
      </c>
      <c r="S45" s="4">
        <f t="shared" si="18"/>
        <v>7.7646885205494034E-16</v>
      </c>
      <c r="T45" s="4">
        <f t="shared" si="18"/>
        <v>4.2217581617617925E-18</v>
      </c>
      <c r="U45" s="4">
        <f t="shared" si="18"/>
        <v>2.0658801528894879E-20</v>
      </c>
      <c r="V45" s="4">
        <f t="shared" si="18"/>
        <v>9.1901829970755281E-23</v>
      </c>
      <c r="W45" s="4">
        <f t="shared" si="18"/>
        <v>3.7476116780284092E-25</v>
      </c>
      <c r="X45" s="4">
        <f t="shared" si="18"/>
        <v>1.4106616213741606E-27</v>
      </c>
      <c r="Y45" s="4">
        <f t="shared" si="18"/>
        <v>4.9306750797417938E-30</v>
      </c>
      <c r="Z45" s="4">
        <f t="shared" si="18"/>
        <v>1.608520661679146E-32</v>
      </c>
      <c r="AA45" s="4">
        <f t="shared" si="16"/>
        <v>4.9194678760767631E-35</v>
      </c>
      <c r="AB45" s="4">
        <f t="shared" si="16"/>
        <v>1.4160566399159575E-37</v>
      </c>
      <c r="AC45" s="4">
        <f t="shared" si="16"/>
        <v>3.8496343969763907E-40</v>
      </c>
      <c r="AD45" s="4">
        <f t="shared" si="14"/>
        <v>9.9146457399280844E-43</v>
      </c>
      <c r="AE45" s="4">
        <f t="shared" si="14"/>
        <v>2.425819431659353E-45</v>
      </c>
      <c r="AF45" s="6"/>
      <c r="AG45" s="4">
        <f t="shared" si="19"/>
        <v>0.91245878773491584</v>
      </c>
      <c r="AH45" s="4">
        <f t="shared" si="19"/>
        <v>8.359250197350078E-2</v>
      </c>
      <c r="AI45" s="4">
        <f t="shared" si="19"/>
        <v>3.8290529089190064E-3</v>
      </c>
      <c r="AJ45" s="4">
        <f t="shared" si="19"/>
        <v>1.169295085867937E-4</v>
      </c>
      <c r="AK45" s="4">
        <f t="shared" si="19"/>
        <v>2.6780465271396265E-6</v>
      </c>
      <c r="AL45" s="4">
        <f t="shared" si="19"/>
        <v>4.9068419709811801E-8</v>
      </c>
      <c r="AM45" s="4">
        <f t="shared" si="19"/>
        <v>7.4921204642693779E-10</v>
      </c>
      <c r="AN45" s="4">
        <f t="shared" si="19"/>
        <v>9.8052938942363916E-12</v>
      </c>
      <c r="AO45" s="4">
        <f t="shared" si="19"/>
        <v>1.1228571399630501E-13</v>
      </c>
      <c r="AP45" s="4">
        <f t="shared" si="19"/>
        <v>1.142972667462114E-15</v>
      </c>
      <c r="AQ45" s="4">
        <f t="shared" si="19"/>
        <v>1.0471036355562516E-17</v>
      </c>
      <c r="AR45" s="4">
        <f t="shared" si="19"/>
        <v>8.720688576582793E-20</v>
      </c>
      <c r="AS45" s="4">
        <f t="shared" si="19"/>
        <v>6.6576858713506212E-22</v>
      </c>
      <c r="AT45" s="4">
        <f t="shared" si="19"/>
        <v>4.6917373212641664E-24</v>
      </c>
      <c r="AU45" s="4">
        <f t="shared" si="19"/>
        <v>3.0701483957879612E-26</v>
      </c>
      <c r="AV45" s="4">
        <f t="shared" si="19"/>
        <v>1.8750886100919072E-28</v>
      </c>
      <c r="AW45" s="4">
        <f t="shared" si="17"/>
        <v>1.0736320641372987E-30</v>
      </c>
      <c r="AX45" s="4">
        <f t="shared" si="17"/>
        <v>5.7857569403671904E-33</v>
      </c>
      <c r="AY45" s="4">
        <f t="shared" si="17"/>
        <v>2.9447015566206803E-35</v>
      </c>
      <c r="AZ45" s="4">
        <f t="shared" si="15"/>
        <v>1.4198460708332796E-37</v>
      </c>
      <c r="BA45" s="4">
        <f t="shared" si="15"/>
        <v>6.5037646956321869E-40</v>
      </c>
    </row>
    <row r="46" spans="1:53">
      <c r="A46" s="1">
        <f t="shared" si="20"/>
        <v>41517</v>
      </c>
      <c r="B46">
        <f t="shared" si="13"/>
        <v>3</v>
      </c>
      <c r="C46" s="12">
        <f t="shared" si="11"/>
        <v>5.7069967380518741E-9</v>
      </c>
      <c r="D46" s="3">
        <f t="shared" si="4"/>
        <v>26073438</v>
      </c>
      <c r="E46" s="2">
        <v>52146876</v>
      </c>
      <c r="F46" s="2">
        <v>142</v>
      </c>
      <c r="G46" s="3">
        <f t="shared" si="5"/>
        <v>10255988.399999999</v>
      </c>
      <c r="H46" s="3">
        <f t="shared" si="6"/>
        <v>18385146.291999999</v>
      </c>
      <c r="I46" s="7">
        <f t="shared" si="7"/>
        <v>-1.2243468946529275</v>
      </c>
      <c r="J46" s="8">
        <f t="shared" si="8"/>
        <v>-1.2507321142633474</v>
      </c>
      <c r="K46" s="4">
        <f t="shared" si="18"/>
        <v>0.94314910585827705</v>
      </c>
      <c r="L46" s="4">
        <f t="shared" si="18"/>
        <v>5.5203356941637381E-2</v>
      </c>
      <c r="M46" s="4">
        <f t="shared" si="18"/>
        <v>1.6155506597855893E-3</v>
      </c>
      <c r="N46" s="4">
        <f t="shared" si="18"/>
        <v>3.151986671881983E-5</v>
      </c>
      <c r="O46" s="4">
        <f t="shared" si="18"/>
        <v>4.6122133113744434E-7</v>
      </c>
      <c r="P46" s="4">
        <f t="shared" si="18"/>
        <v>5.399136930426765E-9</v>
      </c>
      <c r="Q46" s="4">
        <f t="shared" si="18"/>
        <v>5.2669356306834248E-11</v>
      </c>
      <c r="R46" s="4">
        <f t="shared" si="18"/>
        <v>4.4039750252794811E-13</v>
      </c>
      <c r="S46" s="4">
        <f t="shared" si="18"/>
        <v>3.2221050446875771E-15</v>
      </c>
      <c r="T46" s="4">
        <f t="shared" si="18"/>
        <v>2.0954725567240218E-17</v>
      </c>
      <c r="U46" s="4">
        <f t="shared" si="18"/>
        <v>1.2264976691476969E-19</v>
      </c>
      <c r="V46" s="4">
        <f t="shared" si="18"/>
        <v>6.5261755133710056E-22</v>
      </c>
      <c r="W46" s="4">
        <f t="shared" si="18"/>
        <v>3.183187116513717E-24</v>
      </c>
      <c r="X46" s="4">
        <f t="shared" si="18"/>
        <v>1.433188909445247E-26</v>
      </c>
      <c r="Y46" s="4">
        <f t="shared" si="18"/>
        <v>5.9918369032269902E-29</v>
      </c>
      <c r="Z46" s="4">
        <f t="shared" si="18"/>
        <v>2.3380471354345165E-31</v>
      </c>
      <c r="AA46" s="4">
        <f t="shared" si="16"/>
        <v>8.55298627970631E-34</v>
      </c>
      <c r="AB46" s="4">
        <f t="shared" si="16"/>
        <v>2.9447830676597669E-36</v>
      </c>
      <c r="AC46" s="4">
        <f t="shared" si="16"/>
        <v>9.5755827373374996E-39</v>
      </c>
      <c r="AD46" s="4">
        <f t="shared" si="14"/>
        <v>2.9498231579563947E-41</v>
      </c>
      <c r="AE46" s="4">
        <f t="shared" si="14"/>
        <v>8.6327728043282937E-44</v>
      </c>
      <c r="AF46" s="6"/>
      <c r="AG46" s="4">
        <f t="shared" si="19"/>
        <v>0.90039297816753694</v>
      </c>
      <c r="AH46" s="4">
        <f t="shared" si="19"/>
        <v>9.4472804793476486E-2</v>
      </c>
      <c r="AI46" s="4">
        <f t="shared" si="19"/>
        <v>4.9562305440554802E-3</v>
      </c>
      <c r="AJ46" s="4">
        <f t="shared" si="19"/>
        <v>1.7334244088152651E-4</v>
      </c>
      <c r="AK46" s="4">
        <f t="shared" si="19"/>
        <v>4.5469434748848559E-6</v>
      </c>
      <c r="AL46" s="4">
        <f t="shared" si="19"/>
        <v>9.5416650344254308E-8</v>
      </c>
      <c r="AM46" s="4">
        <f t="shared" si="19"/>
        <v>1.6685818209538138E-9</v>
      </c>
      <c r="AN46" s="4">
        <f t="shared" si="19"/>
        <v>2.5010595695556939E-11</v>
      </c>
      <c r="AO46" s="4">
        <f t="shared" si="19"/>
        <v>3.2802624556475532E-13</v>
      </c>
      <c r="AP46" s="4">
        <f t="shared" si="19"/>
        <v>3.8242000661185694E-15</v>
      </c>
      <c r="AQ46" s="4">
        <f t="shared" si="19"/>
        <v>4.0125005218905078E-17</v>
      </c>
      <c r="AR46" s="4">
        <f t="shared" si="19"/>
        <v>3.8273386433981614E-19</v>
      </c>
      <c r="AS46" s="4">
        <f t="shared" si="19"/>
        <v>3.3464943360612108E-21</v>
      </c>
      <c r="AT46" s="4">
        <f t="shared" si="19"/>
        <v>2.7009787560801337E-23</v>
      </c>
      <c r="AU46" s="4">
        <f t="shared" si="19"/>
        <v>2.024265789126146E-25</v>
      </c>
      <c r="AV46" s="4">
        <f t="shared" si="19"/>
        <v>1.4159589257766721E-27</v>
      </c>
      <c r="AW46" s="4">
        <f t="shared" si="17"/>
        <v>9.2854943129461425E-30</v>
      </c>
      <c r="AX46" s="4">
        <f t="shared" si="17"/>
        <v>5.731000400978486E-32</v>
      </c>
      <c r="AY46" s="4">
        <f t="shared" si="17"/>
        <v>3.340659730736672E-34</v>
      </c>
      <c r="AZ46" s="4">
        <f t="shared" si="15"/>
        <v>1.8448154439572049E-36</v>
      </c>
      <c r="BA46" s="4">
        <f t="shared" si="15"/>
        <v>9.6782579067958099E-39</v>
      </c>
    </row>
    <row r="47" spans="1:53">
      <c r="A47" s="1">
        <f t="shared" si="20"/>
        <v>41521</v>
      </c>
      <c r="B47">
        <f t="shared" si="13"/>
        <v>4</v>
      </c>
      <c r="C47" s="12">
        <f t="shared" si="11"/>
        <v>5.7069967380518741E-9</v>
      </c>
      <c r="D47" s="3">
        <f t="shared" si="4"/>
        <v>25082127</v>
      </c>
      <c r="E47" s="2">
        <v>50164254</v>
      </c>
      <c r="F47" s="2">
        <v>169</v>
      </c>
      <c r="G47" s="3">
        <f t="shared" si="5"/>
        <v>13646597.099999998</v>
      </c>
      <c r="H47" s="3">
        <f t="shared" si="6"/>
        <v>21519953.3605</v>
      </c>
      <c r="I47" s="7">
        <f t="shared" si="7"/>
        <v>-1.0901051318252539</v>
      </c>
      <c r="J47" s="8">
        <f t="shared" si="8"/>
        <v>-1.120062638924447</v>
      </c>
      <c r="K47" s="4">
        <f t="shared" si="18"/>
        <v>0.92507442542571838</v>
      </c>
      <c r="L47" s="4">
        <f t="shared" si="18"/>
        <v>7.2045799966209592E-2</v>
      </c>
      <c r="M47" s="4">
        <f t="shared" si="18"/>
        <v>2.805502330271434E-3</v>
      </c>
      <c r="N47" s="4">
        <f t="shared" si="18"/>
        <v>7.2831844484921195E-5</v>
      </c>
      <c r="O47" s="4">
        <f t="shared" si="18"/>
        <v>1.4180554561843305E-6</v>
      </c>
      <c r="P47" s="4">
        <f t="shared" si="18"/>
        <v>2.2087933031836412E-8</v>
      </c>
      <c r="Q47" s="4">
        <f t="shared" si="18"/>
        <v>2.8670525997436543E-10</v>
      </c>
      <c r="R47" s="4">
        <f t="shared" si="18"/>
        <v>3.1898438438897435E-12</v>
      </c>
      <c r="S47" s="4">
        <f t="shared" si="18"/>
        <v>3.1053546517541755E-14</v>
      </c>
      <c r="T47" s="4">
        <f t="shared" si="18"/>
        <v>2.6872027537588133E-16</v>
      </c>
      <c r="U47" s="4">
        <f t="shared" si="18"/>
        <v>2.0928212807912574E-18</v>
      </c>
      <c r="V47" s="4">
        <f t="shared" si="18"/>
        <v>1.481737024005954E-20</v>
      </c>
      <c r="W47" s="4">
        <f t="shared" si="18"/>
        <v>9.6165995090500823E-23</v>
      </c>
      <c r="X47" s="4">
        <f t="shared" si="18"/>
        <v>5.7611580406059674E-25</v>
      </c>
      <c r="Y47" s="4">
        <f t="shared" si="18"/>
        <v>3.2048915120338986E-27</v>
      </c>
      <c r="Z47" s="4">
        <f t="shared" si="18"/>
        <v>1.6640011481931919E-29</v>
      </c>
      <c r="AA47" s="4">
        <f t="shared" si="16"/>
        <v>8.0996295269205368E-32</v>
      </c>
      <c r="AB47" s="4">
        <f t="shared" si="16"/>
        <v>3.7106305654962287E-34</v>
      </c>
      <c r="AC47" s="4">
        <f t="shared" si="16"/>
        <v>1.6054865250380696E-36</v>
      </c>
      <c r="AD47" s="4">
        <f t="shared" si="14"/>
        <v>6.5808877690599208E-39</v>
      </c>
      <c r="AE47" s="4">
        <f t="shared" si="14"/>
        <v>2.5626298309584133E-41</v>
      </c>
      <c r="AF47" s="6"/>
      <c r="AG47" s="4">
        <f t="shared" si="19"/>
        <v>0.88442788386852911</v>
      </c>
      <c r="AH47" s="4">
        <f t="shared" si="19"/>
        <v>0.10862039346980662</v>
      </c>
      <c r="AI47" s="4">
        <f t="shared" si="19"/>
        <v>6.6700686084632419E-3</v>
      </c>
      <c r="AJ47" s="4">
        <f t="shared" si="19"/>
        <v>2.7305991538073608E-4</v>
      </c>
      <c r="AK47" s="4">
        <f t="shared" si="19"/>
        <v>8.3839145779201185E-6</v>
      </c>
      <c r="AL47" s="4">
        <f t="shared" si="19"/>
        <v>2.0593288556639783E-7</v>
      </c>
      <c r="AM47" s="4">
        <f t="shared" si="19"/>
        <v>4.215249630001434E-9</v>
      </c>
      <c r="AN47" s="4">
        <f t="shared" si="19"/>
        <v>7.3956113983540826E-11</v>
      </c>
      <c r="AO47" s="4">
        <f t="shared" si="19"/>
        <v>1.1353581979228427E-12</v>
      </c>
      <c r="AP47" s="4">
        <f t="shared" si="19"/>
        <v>1.549313034157006E-14</v>
      </c>
      <c r="AQ47" s="4">
        <f t="shared" si="19"/>
        <v>1.90277719718129E-16</v>
      </c>
      <c r="AR47" s="4">
        <f t="shared" si="19"/>
        <v>2.1244376842276097E-18</v>
      </c>
      <c r="AS47" s="4">
        <f t="shared" si="19"/>
        <v>2.1742599879102429E-20</v>
      </c>
      <c r="AT47" s="4">
        <f t="shared" si="19"/>
        <v>2.0540774959812449E-22</v>
      </c>
      <c r="AU47" s="4">
        <f t="shared" si="19"/>
        <v>1.8019281578113882E-24</v>
      </c>
      <c r="AV47" s="4">
        <f t="shared" si="19"/>
        <v>1.4753493698718715E-26</v>
      </c>
      <c r="AW47" s="4">
        <f t="shared" si="17"/>
        <v>1.1324617323460096E-28</v>
      </c>
      <c r="AX47" s="4">
        <f t="shared" si="17"/>
        <v>8.1813173002263967E-31</v>
      </c>
      <c r="AY47" s="4">
        <f t="shared" si="17"/>
        <v>5.5821221231908305E-33</v>
      </c>
      <c r="AZ47" s="4">
        <f t="shared" si="15"/>
        <v>3.6082308439177873E-35</v>
      </c>
      <c r="BA47" s="4">
        <f t="shared" si="15"/>
        <v>2.2157098114578918E-37</v>
      </c>
    </row>
    <row r="48" spans="1:53">
      <c r="A48" s="1">
        <f t="shared" si="20"/>
        <v>41524</v>
      </c>
      <c r="B48">
        <f t="shared" si="13"/>
        <v>3</v>
      </c>
      <c r="C48" s="12">
        <f t="shared" si="11"/>
        <v>5.7069967380518741E-9</v>
      </c>
      <c r="D48" s="3">
        <f t="shared" si="4"/>
        <v>33368027</v>
      </c>
      <c r="E48" s="2">
        <v>66736054</v>
      </c>
      <c r="F48" s="2">
        <v>203</v>
      </c>
      <c r="G48" s="3">
        <f t="shared" si="5"/>
        <v>20299485.899999999</v>
      </c>
      <c r="H48" s="3">
        <f t="shared" si="6"/>
        <v>26749724.169500001</v>
      </c>
      <c r="I48" s="7">
        <f t="shared" si="7"/>
        <v>-0.93754139012928817</v>
      </c>
      <c r="J48" s="8">
        <f t="shared" si="8"/>
        <v>-0.96622121952814299</v>
      </c>
      <c r="K48" s="4">
        <f t="shared" si="18"/>
        <v>0.89060961059200106</v>
      </c>
      <c r="L48" s="4">
        <f t="shared" si="18"/>
        <v>0.10317631768844533</v>
      </c>
      <c r="M48" s="4">
        <f t="shared" si="18"/>
        <v>5.9764412379605739E-3</v>
      </c>
      <c r="N48" s="4">
        <f t="shared" si="18"/>
        <v>2.3078841418567802E-4</v>
      </c>
      <c r="O48" s="4">
        <f t="shared" si="18"/>
        <v>6.6841562617758228E-6</v>
      </c>
      <c r="P48" s="4">
        <f t="shared" si="18"/>
        <v>1.5487066069079684E-7</v>
      </c>
      <c r="Q48" s="4">
        <f t="shared" si="18"/>
        <v>2.9902702527581601E-9</v>
      </c>
      <c r="R48" s="4">
        <f t="shared" si="18"/>
        <v>4.948857160174542E-11</v>
      </c>
      <c r="S48" s="4">
        <f t="shared" si="18"/>
        <v>7.1665053409090293E-13</v>
      </c>
      <c r="T48" s="4">
        <f t="shared" si="18"/>
        <v>9.2248092589093172E-15</v>
      </c>
      <c r="U48" s="4">
        <f t="shared" si="18"/>
        <v>1.0686853335177032E-16</v>
      </c>
      <c r="V48" s="4">
        <f t="shared" si="18"/>
        <v>1.1255106191056029E-18</v>
      </c>
      <c r="W48" s="4">
        <f t="shared" si="18"/>
        <v>1.086577636359397E-20</v>
      </c>
      <c r="X48" s="4">
        <f t="shared" si="18"/>
        <v>9.6829970596983705E-23</v>
      </c>
      <c r="Y48" s="4">
        <f t="shared" si="18"/>
        <v>8.0126123654132669E-25</v>
      </c>
      <c r="Z48" s="4">
        <f t="shared" si="18"/>
        <v>6.1883550243609453E-27</v>
      </c>
      <c r="AA48" s="4">
        <f t="shared" si="16"/>
        <v>4.4807175091430566E-29</v>
      </c>
      <c r="AB48" s="4">
        <f t="shared" si="16"/>
        <v>3.0534509456855351E-31</v>
      </c>
      <c r="AC48" s="4">
        <f t="shared" si="16"/>
        <v>1.9652179637833674E-33</v>
      </c>
      <c r="AD48" s="4">
        <f t="shared" si="14"/>
        <v>1.1982553756416383E-35</v>
      </c>
      <c r="AE48" s="4">
        <f t="shared" si="14"/>
        <v>6.9408335662183003E-38</v>
      </c>
      <c r="AF48" s="6"/>
      <c r="AG48" s="4">
        <f t="shared" si="19"/>
        <v>0.85842103072992171</v>
      </c>
      <c r="AH48" s="4">
        <f t="shared" si="19"/>
        <v>0.13104705971743172</v>
      </c>
      <c r="AI48" s="4">
        <f t="shared" si="19"/>
        <v>1.000286025377381E-2</v>
      </c>
      <c r="AJ48" s="4">
        <f t="shared" si="19"/>
        <v>5.0901413956065146E-4</v>
      </c>
      <c r="AK48" s="4">
        <f t="shared" si="19"/>
        <v>1.9426597344170432E-5</v>
      </c>
      <c r="AL48" s="4">
        <f t="shared" si="19"/>
        <v>5.9313506786272786E-7</v>
      </c>
      <c r="AM48" s="4">
        <f t="shared" si="19"/>
        <v>1.5091388597456923E-8</v>
      </c>
      <c r="AN48" s="4">
        <f t="shared" si="19"/>
        <v>3.29122821079241E-10</v>
      </c>
      <c r="AO48" s="4">
        <f t="shared" si="19"/>
        <v>6.2805088001286528E-12</v>
      </c>
      <c r="AP48" s="4">
        <f t="shared" si="19"/>
        <v>1.0653176473974342E-13</v>
      </c>
      <c r="AQ48" s="4">
        <f t="shared" si="19"/>
        <v>1.6263196425515976E-15</v>
      </c>
      <c r="AR48" s="4">
        <f t="shared" si="19"/>
        <v>2.2570438261765031E-17</v>
      </c>
      <c r="AS48" s="4">
        <f t="shared" si="19"/>
        <v>2.8713458087143257E-19</v>
      </c>
      <c r="AT48" s="4">
        <f t="shared" si="19"/>
        <v>3.3718549558111327E-21</v>
      </c>
      <c r="AU48" s="4">
        <f t="shared" si="19"/>
        <v>3.6767793690882979E-23</v>
      </c>
      <c r="AV48" s="4">
        <f t="shared" si="19"/>
        <v>3.7419933896007677E-25</v>
      </c>
      <c r="AW48" s="4">
        <f t="shared" si="17"/>
        <v>3.5703412038928766E-27</v>
      </c>
      <c r="AX48" s="4">
        <f t="shared" si="17"/>
        <v>3.2061768426861418E-29</v>
      </c>
      <c r="AY48" s="4">
        <f t="shared" si="17"/>
        <v>2.719202958473399E-31</v>
      </c>
      <c r="AZ48" s="4">
        <f t="shared" si="15"/>
        <v>2.1848149711191616E-33</v>
      </c>
      <c r="BA48" s="4">
        <f t="shared" si="15"/>
        <v>1.6676745115582708E-35</v>
      </c>
    </row>
    <row r="49" spans="1:53">
      <c r="A49" s="1">
        <f t="shared" si="20"/>
        <v>41528</v>
      </c>
      <c r="B49">
        <f t="shared" si="13"/>
        <v>4</v>
      </c>
      <c r="C49" s="12">
        <f t="shared" si="11"/>
        <v>5.7069967380518741E-9</v>
      </c>
      <c r="D49" s="3">
        <f t="shared" si="4"/>
        <v>36842502</v>
      </c>
      <c r="E49" s="2">
        <v>73685004</v>
      </c>
      <c r="F49" s="2">
        <v>245</v>
      </c>
      <c r="G49" s="3">
        <f t="shared" si="5"/>
        <v>32185687.5</v>
      </c>
      <c r="H49" s="3">
        <f t="shared" si="6"/>
        <v>35637993.762500003</v>
      </c>
      <c r="I49" s="7">
        <f t="shared" si="7"/>
        <v>-0.78071579818295067</v>
      </c>
      <c r="J49" s="8">
        <f t="shared" si="8"/>
        <v>-0.79837302859395143</v>
      </c>
      <c r="K49" s="4">
        <f t="shared" si="18"/>
        <v>0.83219906060334747</v>
      </c>
      <c r="L49" s="4">
        <f t="shared" si="18"/>
        <v>0.15286132916259196</v>
      </c>
      <c r="M49" s="4">
        <f t="shared" si="18"/>
        <v>1.4039060084026238E-2</v>
      </c>
      <c r="N49" s="4">
        <f t="shared" si="18"/>
        <v>8.5958170061252405E-4</v>
      </c>
      <c r="O49" s="4">
        <f t="shared" si="18"/>
        <v>3.947276416559108E-5</v>
      </c>
      <c r="P49" s="4">
        <f t="shared" si="18"/>
        <v>1.4500997974734943E-6</v>
      </c>
      <c r="Q49" s="4">
        <f t="shared" si="18"/>
        <v>4.4393254474533481E-8</v>
      </c>
      <c r="R49" s="4">
        <f t="shared" si="18"/>
        <v>1.1649016857086187E-9</v>
      </c>
      <c r="S49" s="4">
        <f t="shared" si="18"/>
        <v>2.6746662806300635E-11</v>
      </c>
      <c r="T49" s="4">
        <f t="shared" si="18"/>
        <v>5.4588026732114833E-13</v>
      </c>
      <c r="U49" s="4">
        <f t="shared" si="18"/>
        <v>1.0026923105707526E-14</v>
      </c>
      <c r="V49" s="4">
        <f t="shared" si="18"/>
        <v>1.6743462534114787E-16</v>
      </c>
      <c r="W49" s="4">
        <f t="shared" si="18"/>
        <v>2.5629155172378374E-18</v>
      </c>
      <c r="X49" s="4">
        <f t="shared" si="18"/>
        <v>3.6212723334389841E-20</v>
      </c>
      <c r="Y49" s="4">
        <f t="shared" si="18"/>
        <v>4.7512008052888743E-22</v>
      </c>
      <c r="Z49" s="4">
        <f t="shared" ref="Z49:AE112" si="21">_xlfn.BINOM.DIST(Z$4,$G49,$C49,FALSE)</f>
        <v>5.8181156303009698E-24</v>
      </c>
      <c r="AA49" s="4">
        <f t="shared" si="21"/>
        <v>6.6793249662827766E-26</v>
      </c>
      <c r="AB49" s="4">
        <f t="shared" si="21"/>
        <v>7.2169524946182885E-28</v>
      </c>
      <c r="AC49" s="4">
        <f t="shared" si="21"/>
        <v>7.3646399999854402E-30</v>
      </c>
      <c r="AD49" s="4">
        <f t="shared" si="21"/>
        <v>7.1198048317789185E-32</v>
      </c>
      <c r="AE49" s="4">
        <f t="shared" si="21"/>
        <v>6.538953472859261E-34</v>
      </c>
      <c r="AF49" s="6"/>
      <c r="AG49" s="4">
        <f t="shared" si="19"/>
        <v>0.81596329195262474</v>
      </c>
      <c r="AH49" s="4">
        <f t="shared" si="19"/>
        <v>0.16595543744569469</v>
      </c>
      <c r="AI49" s="4">
        <f t="shared" si="19"/>
        <v>1.6876498438477692E-2</v>
      </c>
      <c r="AJ49" s="4">
        <f t="shared" si="19"/>
        <v>1.1441472720459017E-3</v>
      </c>
      <c r="AK49" s="4">
        <f t="shared" si="19"/>
        <v>5.8175853902827554E-5</v>
      </c>
      <c r="AL49" s="4">
        <f t="shared" si="19"/>
        <v>2.3664295428013314E-6</v>
      </c>
      <c r="AM49" s="4">
        <f t="shared" si="19"/>
        <v>8.0216393460841144E-8</v>
      </c>
      <c r="AN49" s="4">
        <f t="shared" si="19"/>
        <v>2.3306973587694779E-9</v>
      </c>
      <c r="AO49" s="4">
        <f t="shared" si="19"/>
        <v>5.9253864047763202E-11</v>
      </c>
      <c r="AP49" s="4">
        <f t="shared" si="19"/>
        <v>1.3390442680117574E-12</v>
      </c>
      <c r="AQ49" s="4">
        <f t="shared" si="19"/>
        <v>2.7234266949130891E-14</v>
      </c>
      <c r="AR49" s="4">
        <f t="shared" si="19"/>
        <v>5.0355133078041233E-16</v>
      </c>
      <c r="AS49" s="4">
        <f t="shared" si="19"/>
        <v>8.5346012096414052E-18</v>
      </c>
      <c r="AT49" s="4">
        <f t="shared" si="19"/>
        <v>1.3352438901851916E-19</v>
      </c>
      <c r="AU49" s="4">
        <f t="shared" si="19"/>
        <v>1.9397835421380213E-21</v>
      </c>
      <c r="AV49" s="4">
        <f t="shared" ref="AV49:BA112" si="22">_xlfn.BINOM.DIST(AV$4,$H49,$C49,FALSE)</f>
        <v>2.6301632520196324E-23</v>
      </c>
      <c r="AW49" s="4">
        <f t="shared" si="22"/>
        <v>3.3433620239809282E-25</v>
      </c>
      <c r="AX49" s="4">
        <f t="shared" si="22"/>
        <v>3.9999554449158423E-27</v>
      </c>
      <c r="AY49" s="4">
        <f t="shared" si="22"/>
        <v>4.5196344105661869E-29</v>
      </c>
      <c r="AZ49" s="4">
        <f t="shared" si="22"/>
        <v>4.8380499869815017E-31</v>
      </c>
      <c r="BA49" s="4">
        <f t="shared" si="22"/>
        <v>4.9199533964003354E-33</v>
      </c>
    </row>
    <row r="50" spans="1:53">
      <c r="A50" s="1">
        <f t="shared" si="20"/>
        <v>41531</v>
      </c>
      <c r="B50">
        <f t="shared" si="13"/>
        <v>3</v>
      </c>
      <c r="C50" s="12">
        <f t="shared" si="11"/>
        <v>5.7069967380518741E-9</v>
      </c>
      <c r="D50" s="3">
        <f t="shared" si="4"/>
        <v>50688563</v>
      </c>
      <c r="E50" s="2">
        <v>101377126</v>
      </c>
      <c r="F50" s="2">
        <v>317</v>
      </c>
      <c r="G50" s="3">
        <f t="shared" si="5"/>
        <v>61993845.899999991</v>
      </c>
      <c r="H50" s="3">
        <f t="shared" si="6"/>
        <v>58797803.454500005</v>
      </c>
      <c r="I50" s="7">
        <f t="shared" si="7"/>
        <v>-0.60818332865418601</v>
      </c>
      <c r="J50" s="8">
        <f t="shared" si="8"/>
        <v>-0.58945975593526345</v>
      </c>
      <c r="K50" s="4">
        <f t="shared" ref="K50:Z113" si="23">_xlfn.BINOM.DIST(K$4,$G50,$C50,FALSE)</f>
        <v>0.70201628852120146</v>
      </c>
      <c r="L50" s="4">
        <f t="shared" si="23"/>
        <v>0.24837243145301158</v>
      </c>
      <c r="M50" s="4">
        <f t="shared" si="23"/>
        <v>4.3936917646703141E-2</v>
      </c>
      <c r="N50" s="4">
        <f t="shared" si="23"/>
        <v>5.1816075556650821E-3</v>
      </c>
      <c r="O50" s="4">
        <f t="shared" si="23"/>
        <v>4.5831144739817302E-4</v>
      </c>
      <c r="P50" s="4">
        <f t="shared" si="23"/>
        <v>3.2429994309133717E-5</v>
      </c>
      <c r="Q50" s="4">
        <f t="shared" si="23"/>
        <v>1.9122813389168278E-6</v>
      </c>
      <c r="R50" s="4">
        <f t="shared" si="23"/>
        <v>9.6651790719893901E-8</v>
      </c>
      <c r="S50" s="4">
        <f t="shared" si="23"/>
        <v>4.2744089324074255E-9</v>
      </c>
      <c r="T50" s="4">
        <f t="shared" si="23"/>
        <v>1.6803111265611659E-10</v>
      </c>
      <c r="U50" s="4">
        <f t="shared" si="23"/>
        <v>5.9449176085731562E-12</v>
      </c>
      <c r="V50" s="4">
        <f t="shared" si="23"/>
        <v>1.912094202727307E-13</v>
      </c>
      <c r="W50" s="4">
        <f t="shared" si="23"/>
        <v>5.6374689329043664E-15</v>
      </c>
      <c r="X50" s="4">
        <f t="shared" si="23"/>
        <v>1.5342528020517229E-16</v>
      </c>
      <c r="Y50" s="4">
        <f t="shared" si="23"/>
        <v>3.8772606565156421E-18</v>
      </c>
      <c r="Z50" s="4">
        <f t="shared" si="23"/>
        <v>9.1451291079509723E-20</v>
      </c>
      <c r="AA50" s="4">
        <f t="shared" si="21"/>
        <v>2.0222086011813473E-21</v>
      </c>
      <c r="AB50" s="4">
        <f t="shared" si="21"/>
        <v>4.2085560906288968E-23</v>
      </c>
      <c r="AC50" s="4">
        <f t="shared" si="21"/>
        <v>8.272117514995047E-25</v>
      </c>
      <c r="AD50" s="4">
        <f t="shared" si="21"/>
        <v>1.5403491324787656E-26</v>
      </c>
      <c r="AE50" s="4">
        <f t="shared" si="21"/>
        <v>2.7248665616592497E-28</v>
      </c>
      <c r="AF50" s="6"/>
      <c r="AG50" s="4">
        <f t="shared" ref="AG50:AV113" si="24">_xlfn.BINOM.DIST(AG$4,$H50,$C50,FALSE)</f>
        <v>0.71493841641684874</v>
      </c>
      <c r="AH50" s="4">
        <f t="shared" si="24"/>
        <v>0.23990392844837849</v>
      </c>
      <c r="AI50" s="4">
        <f t="shared" si="24"/>
        <v>4.0250945105573546E-2</v>
      </c>
      <c r="AJ50" s="4">
        <f t="shared" si="24"/>
        <v>4.5021870902407146E-3</v>
      </c>
      <c r="AK50" s="4">
        <f t="shared" si="24"/>
        <v>3.7768718593370342E-4</v>
      </c>
      <c r="AL50" s="4">
        <f t="shared" si="24"/>
        <v>2.5347255479749003E-5</v>
      </c>
      <c r="AM50" s="4">
        <f t="shared" si="24"/>
        <v>1.4175826216263046E-6</v>
      </c>
      <c r="AN50" s="4">
        <f t="shared" si="24"/>
        <v>6.7954625244713581E-8</v>
      </c>
      <c r="AO50" s="4">
        <f t="shared" si="24"/>
        <v>2.8503468335940596E-9</v>
      </c>
      <c r="AP50" s="4">
        <f t="shared" si="24"/>
        <v>1.0627322641111409E-10</v>
      </c>
      <c r="AQ50" s="4">
        <f t="shared" si="24"/>
        <v>3.5660918502870794E-12</v>
      </c>
      <c r="AR50" s="4">
        <f t="shared" si="24"/>
        <v>1.0878486860415662E-13</v>
      </c>
      <c r="AS50" s="4">
        <f t="shared" si="24"/>
        <v>3.0419767460800235E-15</v>
      </c>
      <c r="AT50" s="4">
        <f t="shared" si="24"/>
        <v>7.8520159750268578E-17</v>
      </c>
      <c r="AU50" s="4">
        <f t="shared" si="24"/>
        <v>1.8820093140758462E-18</v>
      </c>
      <c r="AV50" s="4">
        <f t="shared" si="24"/>
        <v>4.2101651457079654E-20</v>
      </c>
      <c r="AW50" s="4">
        <f t="shared" si="22"/>
        <v>8.8297369134100481E-22</v>
      </c>
      <c r="AX50" s="4">
        <f t="shared" si="22"/>
        <v>1.7428798535606612E-23</v>
      </c>
      <c r="AY50" s="4">
        <f t="shared" si="22"/>
        <v>3.2491034906791584E-25</v>
      </c>
      <c r="AZ50" s="4">
        <f t="shared" si="22"/>
        <v>5.7382377266241913E-27</v>
      </c>
      <c r="BA50" s="4">
        <f t="shared" si="22"/>
        <v>9.6275797784274365E-29</v>
      </c>
    </row>
    <row r="51" spans="1:53">
      <c r="A51" s="1">
        <f t="shared" si="20"/>
        <v>41535</v>
      </c>
      <c r="B51">
        <f t="shared" si="13"/>
        <v>4</v>
      </c>
      <c r="C51" s="12">
        <f t="shared" si="11"/>
        <v>5.7069967380518741E-9</v>
      </c>
      <c r="D51" s="3">
        <f t="shared" si="4"/>
        <v>91386746</v>
      </c>
      <c r="E51" s="2">
        <v>182773492</v>
      </c>
      <c r="F51" s="2">
        <v>400</v>
      </c>
      <c r="G51" s="3">
        <f t="shared" si="5"/>
        <v>111139200</v>
      </c>
      <c r="H51" s="3">
        <f t="shared" si="6"/>
        <v>101417680</v>
      </c>
      <c r="I51" s="7">
        <f t="shared" si="7"/>
        <v>-0.56678394466334159</v>
      </c>
      <c r="J51" s="8">
        <f t="shared" si="8"/>
        <v>-0.50848994037746298</v>
      </c>
      <c r="K51" s="4">
        <f t="shared" si="23"/>
        <v>0.53032192367003694</v>
      </c>
      <c r="L51" s="4">
        <f t="shared" si="23"/>
        <v>0.33636784627540478</v>
      </c>
      <c r="M51" s="4">
        <f t="shared" si="23"/>
        <v>0.10667419348508647</v>
      </c>
      <c r="N51" s="4">
        <f t="shared" si="23"/>
        <v>2.2553450692565355E-2</v>
      </c>
      <c r="O51" s="4">
        <f t="shared" si="23"/>
        <v>3.5762501473914658E-3</v>
      </c>
      <c r="P51" s="4">
        <f t="shared" si="23"/>
        <v>4.5366237480835993E-4</v>
      </c>
      <c r="Q51" s="4">
        <f t="shared" si="23"/>
        <v>4.7957483393385502E-5</v>
      </c>
      <c r="R51" s="4">
        <f t="shared" si="23"/>
        <v>4.3454345669117761E-6</v>
      </c>
      <c r="S51" s="4">
        <f t="shared" si="23"/>
        <v>3.4452289946499165E-7</v>
      </c>
      <c r="T51" s="4">
        <f t="shared" si="23"/>
        <v>2.4280098594936339E-8</v>
      </c>
      <c r="U51" s="4">
        <f t="shared" si="23"/>
        <v>1.5400162516100788E-9</v>
      </c>
      <c r="V51" s="4">
        <f t="shared" si="23"/>
        <v>8.879887686281862E-11</v>
      </c>
      <c r="W51" s="4">
        <f t="shared" si="23"/>
        <v>4.6935459816279693E-12</v>
      </c>
      <c r="X51" s="4">
        <f t="shared" si="23"/>
        <v>2.2899846479407239E-13</v>
      </c>
      <c r="Y51" s="4">
        <f t="shared" si="23"/>
        <v>1.0374791498627988E-14</v>
      </c>
      <c r="Z51" s="4">
        <f t="shared" si="23"/>
        <v>4.3869527502622516E-16</v>
      </c>
      <c r="AA51" s="4">
        <f t="shared" si="21"/>
        <v>1.7390729848415236E-17</v>
      </c>
      <c r="AB51" s="4">
        <f t="shared" si="21"/>
        <v>6.488491169826606E-19</v>
      </c>
      <c r="AC51" s="4">
        <f t="shared" si="21"/>
        <v>2.2863675073964095E-20</v>
      </c>
      <c r="AD51" s="4">
        <f t="shared" si="21"/>
        <v>7.6325078804415846E-22</v>
      </c>
      <c r="AE51" s="4">
        <f t="shared" si="21"/>
        <v>2.4205390008721041E-23</v>
      </c>
      <c r="AF51" s="6"/>
      <c r="AG51" s="4">
        <f t="shared" si="24"/>
        <v>0.5605760458826694</v>
      </c>
      <c r="AH51" s="4">
        <f t="shared" si="24"/>
        <v>0.32445601826746795</v>
      </c>
      <c r="AI51" s="4">
        <f t="shared" si="24"/>
        <v>9.3896008869073122E-2</v>
      </c>
      <c r="AJ51" s="4">
        <f t="shared" si="24"/>
        <v>1.8115368284607657E-2</v>
      </c>
      <c r="AK51" s="4">
        <f t="shared" si="24"/>
        <v>2.6212501106577888E-3</v>
      </c>
      <c r="AL51" s="4">
        <f t="shared" si="24"/>
        <v>3.0343085349084748E-4</v>
      </c>
      <c r="AM51" s="4">
        <f t="shared" si="24"/>
        <v>2.9270474663978474E-5</v>
      </c>
      <c r="AN51" s="4">
        <f t="shared" si="24"/>
        <v>2.4202097034631494E-6</v>
      </c>
      <c r="AO51" s="4">
        <f t="shared" si="24"/>
        <v>1.7509924731136666E-7</v>
      </c>
      <c r="AP51" s="4">
        <f t="shared" si="24"/>
        <v>1.1260638948517041E-8</v>
      </c>
      <c r="AQ51" s="4">
        <f t="shared" si="24"/>
        <v>6.5175488303369335E-10</v>
      </c>
      <c r="AR51" s="4">
        <f t="shared" si="24"/>
        <v>3.4293583106113584E-11</v>
      </c>
      <c r="AS51" s="4">
        <f t="shared" si="24"/>
        <v>1.6540661315599286E-12</v>
      </c>
      <c r="AT51" s="4">
        <f t="shared" si="24"/>
        <v>7.3642879901897676E-14</v>
      </c>
      <c r="AU51" s="4">
        <f t="shared" si="24"/>
        <v>3.0445560291356722E-15</v>
      </c>
      <c r="AV51" s="4">
        <f t="shared" si="24"/>
        <v>1.1747729827781129E-16</v>
      </c>
      <c r="AW51" s="4">
        <f t="shared" si="22"/>
        <v>4.2496699464868407E-18</v>
      </c>
      <c r="AX51" s="4">
        <f t="shared" si="22"/>
        <v>1.446863330703154E-19</v>
      </c>
      <c r="AY51" s="4">
        <f t="shared" si="22"/>
        <v>4.6523912521701984E-21</v>
      </c>
      <c r="AZ51" s="4">
        <f t="shared" si="22"/>
        <v>1.4172414667088571E-22</v>
      </c>
      <c r="BA51" s="4">
        <f t="shared" si="22"/>
        <v>4.1014278120015074E-24</v>
      </c>
    </row>
    <row r="52" spans="1:53">
      <c r="A52" s="1">
        <f t="shared" si="20"/>
        <v>41538</v>
      </c>
      <c r="B52">
        <f t="shared" si="13"/>
        <v>3</v>
      </c>
      <c r="C52" s="12">
        <f t="shared" si="11"/>
        <v>5.7069967380518741E-9</v>
      </c>
      <c r="D52" s="3">
        <f t="shared" si="4"/>
        <v>16148020</v>
      </c>
      <c r="E52" s="2">
        <v>32296040</v>
      </c>
      <c r="F52" s="2">
        <v>40</v>
      </c>
      <c r="G52" s="3">
        <f t="shared" si="5"/>
        <v>12566880</v>
      </c>
      <c r="H52" s="3">
        <f t="shared" si="6"/>
        <v>11712260.800000001</v>
      </c>
      <c r="I52" s="7">
        <f t="shared" si="7"/>
        <v>-1.7836475738544293</v>
      </c>
      <c r="J52" s="8">
        <f t="shared" si="8"/>
        <v>-1.7828583187288558</v>
      </c>
      <c r="K52" s="4">
        <f t="shared" si="23"/>
        <v>0.93079227828450484</v>
      </c>
      <c r="L52" s="4">
        <f t="shared" si="23"/>
        <v>6.6755625046454145E-2</v>
      </c>
      <c r="M52" s="4">
        <f t="shared" si="23"/>
        <v>2.3938279381454444E-3</v>
      </c>
      <c r="N52" s="4">
        <f t="shared" si="23"/>
        <v>5.7227754090282974E-5</v>
      </c>
      <c r="O52" s="4">
        <f t="shared" si="23"/>
        <v>1.0260811330956043E-6</v>
      </c>
      <c r="P52" s="4">
        <f t="shared" si="23"/>
        <v>1.4717927336510498E-8</v>
      </c>
      <c r="Q52" s="4">
        <f t="shared" si="23"/>
        <v>1.7592612063735664E-10</v>
      </c>
      <c r="R52" s="4">
        <f t="shared" si="23"/>
        <v>1.8024663829770853E-12</v>
      </c>
      <c r="S52" s="4">
        <f t="shared" si="23"/>
        <v>1.6158909163297803E-14</v>
      </c>
      <c r="T52" s="4">
        <f t="shared" si="23"/>
        <v>1.2876693206401303E-16</v>
      </c>
      <c r="U52" s="4">
        <f t="shared" si="23"/>
        <v>9.2350474747895821E-19</v>
      </c>
      <c r="V52" s="4">
        <f t="shared" si="23"/>
        <v>6.0211742612641037E-21</v>
      </c>
      <c r="W52" s="4">
        <f t="shared" si="23"/>
        <v>3.5986090279452187E-23</v>
      </c>
      <c r="X52" s="4">
        <f t="shared" si="23"/>
        <v>1.9852993161918214E-25</v>
      </c>
      <c r="Y52" s="4">
        <f t="shared" si="23"/>
        <v>1.0170272814971855E-27</v>
      </c>
      <c r="Z52" s="4">
        <f t="shared" si="23"/>
        <v>4.8626829576540187E-30</v>
      </c>
      <c r="AA52" s="4">
        <f t="shared" si="21"/>
        <v>2.1796690058666265E-32</v>
      </c>
      <c r="AB52" s="4">
        <f t="shared" si="21"/>
        <v>9.1955173736355809E-35</v>
      </c>
      <c r="AC52" s="4">
        <f t="shared" si="21"/>
        <v>3.6638541035735779E-37</v>
      </c>
      <c r="AD52" s="4">
        <f t="shared" si="21"/>
        <v>1.3829900111881042E-39</v>
      </c>
      <c r="AE52" s="4">
        <f t="shared" si="21"/>
        <v>4.9593354607998209E-42</v>
      </c>
      <c r="AF52" s="6"/>
      <c r="AG52" s="4">
        <f t="shared" si="24"/>
        <v>0.9353431330421329</v>
      </c>
      <c r="AH52" s="4">
        <f t="shared" si="24"/>
        <v>6.2520046687365785E-2</v>
      </c>
      <c r="AI52" s="4">
        <f t="shared" si="24"/>
        <v>2.0894769876298913E-3</v>
      </c>
      <c r="AJ52" s="4">
        <f t="shared" si="24"/>
        <v>4.6554813913286278E-5</v>
      </c>
      <c r="AK52" s="4">
        <f t="shared" si="24"/>
        <v>7.7795204001362811E-7</v>
      </c>
      <c r="AL52" s="4">
        <f t="shared" si="24"/>
        <v>1.0399944049016674E-8</v>
      </c>
      <c r="AM52" s="4">
        <f t="shared" si="24"/>
        <v>1.1585849922285624E-10</v>
      </c>
      <c r="AN52" s="4">
        <f t="shared" si="24"/>
        <v>1.1063128773571891E-12</v>
      </c>
      <c r="AO52" s="4">
        <f t="shared" si="24"/>
        <v>9.243491634422611E-15</v>
      </c>
      <c r="AP52" s="4">
        <f t="shared" si="24"/>
        <v>6.8650163820356901E-17</v>
      </c>
      <c r="AQ52" s="4">
        <f t="shared" si="24"/>
        <v>4.5886990532482112E-19</v>
      </c>
      <c r="AR52" s="4">
        <f t="shared" si="24"/>
        <v>2.7883343649658591E-21</v>
      </c>
      <c r="AS52" s="4">
        <f t="shared" si="24"/>
        <v>1.5531433046148865E-23</v>
      </c>
      <c r="AT52" s="4">
        <f t="shared" si="24"/>
        <v>7.9857564893959522E-26</v>
      </c>
      <c r="AU52" s="4">
        <f t="shared" si="24"/>
        <v>3.8127284656297846E-28</v>
      </c>
      <c r="AV52" s="4">
        <f t="shared" si="24"/>
        <v>1.6989962886261727E-30</v>
      </c>
      <c r="AW52" s="4">
        <f t="shared" si="22"/>
        <v>7.097742227928057E-33</v>
      </c>
      <c r="AX52" s="4">
        <f t="shared" si="22"/>
        <v>2.7907378308868284E-35</v>
      </c>
      <c r="AY52" s="4">
        <f t="shared" si="22"/>
        <v>1.0363208494611463E-37</v>
      </c>
      <c r="AZ52" s="4">
        <f t="shared" si="22"/>
        <v>3.6457618728770422E-40</v>
      </c>
      <c r="BA52" s="4">
        <f t="shared" si="22"/>
        <v>1.2184449999727731E-42</v>
      </c>
    </row>
    <row r="53" spans="1:53">
      <c r="A53" s="1">
        <f t="shared" si="20"/>
        <v>41542</v>
      </c>
      <c r="B53">
        <f t="shared" si="13"/>
        <v>4</v>
      </c>
      <c r="C53" s="12">
        <f t="shared" si="11"/>
        <v>5.7069967380518741E-9</v>
      </c>
      <c r="D53" s="3">
        <f t="shared" si="4"/>
        <v>15122369</v>
      </c>
      <c r="E53" s="2">
        <v>30244738</v>
      </c>
      <c r="F53" s="2">
        <v>50</v>
      </c>
      <c r="G53" s="3">
        <f t="shared" si="5"/>
        <v>11283150</v>
      </c>
      <c r="H53" s="3">
        <f t="shared" si="6"/>
        <v>12156357.5</v>
      </c>
      <c r="I53" s="7">
        <f t="shared" si="7"/>
        <v>-1.7280760314503862</v>
      </c>
      <c r="J53" s="8">
        <f t="shared" si="8"/>
        <v>-1.7290860519788958</v>
      </c>
      <c r="K53" s="4">
        <f t="shared" si="23"/>
        <v>0.93763652935508079</v>
      </c>
      <c r="L53" s="4">
        <f t="shared" si="23"/>
        <v>6.0377135845354986E-2</v>
      </c>
      <c r="M53" s="4">
        <f t="shared" si="23"/>
        <v>1.9439292815908095E-3</v>
      </c>
      <c r="N53" s="4">
        <f t="shared" si="23"/>
        <v>4.1725074279697605E-5</v>
      </c>
      <c r="O53" s="4">
        <f t="shared" si="23"/>
        <v>6.7169946169116344E-7</v>
      </c>
      <c r="P53" s="4">
        <f t="shared" si="23"/>
        <v>8.6505322689123844E-9</v>
      </c>
      <c r="Q53" s="4">
        <f t="shared" si="23"/>
        <v>9.2838769632329967E-11</v>
      </c>
      <c r="R53" s="4">
        <f t="shared" si="23"/>
        <v>8.5402206956179085E-13</v>
      </c>
      <c r="S53" s="4">
        <f t="shared" si="23"/>
        <v>6.8741155161017789E-15</v>
      </c>
      <c r="T53" s="4">
        <f t="shared" si="23"/>
        <v>4.9182658153592252E-17</v>
      </c>
      <c r="U53" s="4">
        <f t="shared" si="23"/>
        <v>3.1670114921724439E-19</v>
      </c>
      <c r="V53" s="4">
        <f t="shared" si="23"/>
        <v>1.8539352319333786E-21</v>
      </c>
      <c r="W53" s="4">
        <f t="shared" si="23"/>
        <v>9.9483458956136684E-24</v>
      </c>
      <c r="X53" s="4">
        <f t="shared" si="23"/>
        <v>4.9277089785560006E-26</v>
      </c>
      <c r="Y53" s="4">
        <f t="shared" si="23"/>
        <v>2.2664936350838022E-28</v>
      </c>
      <c r="Z53" s="4">
        <f t="shared" si="23"/>
        <v>9.7297278862982897E-31</v>
      </c>
      <c r="AA53" s="4">
        <f t="shared" si="21"/>
        <v>3.9157785490975577E-33</v>
      </c>
      <c r="AB53" s="4">
        <f t="shared" si="21"/>
        <v>1.4832234198529287E-35</v>
      </c>
      <c r="AC53" s="4">
        <f t="shared" si="21"/>
        <v>5.3060507977701391E-38</v>
      </c>
      <c r="AD53" s="4">
        <f t="shared" si="21"/>
        <v>1.7982708241910678E-40</v>
      </c>
      <c r="AE53" s="4">
        <f t="shared" si="21"/>
        <v>5.7897839732297691E-43</v>
      </c>
      <c r="AF53" s="6"/>
      <c r="AG53" s="4">
        <f t="shared" si="24"/>
        <v>0.93297554470293154</v>
      </c>
      <c r="AH53" s="4">
        <f t="shared" si="24"/>
        <v>6.4726382084257267E-2</v>
      </c>
      <c r="AI53" s="4">
        <f t="shared" si="24"/>
        <v>2.2452379469476715E-3</v>
      </c>
      <c r="AJ53" s="4">
        <f t="shared" si="24"/>
        <v>5.1922084539023428E-5</v>
      </c>
      <c r="AK53" s="4">
        <f t="shared" si="24"/>
        <v>9.0054017819363485E-7</v>
      </c>
      <c r="AL53" s="4">
        <f t="shared" si="24"/>
        <v>1.2495223225788402E-8</v>
      </c>
      <c r="AM53" s="4">
        <f t="shared" si="24"/>
        <v>1.444786458907363E-10</v>
      </c>
      <c r="AN53" s="4">
        <f t="shared" si="24"/>
        <v>1.4319125013336193E-12</v>
      </c>
      <c r="AO53" s="4">
        <f t="shared" si="24"/>
        <v>1.2417589993294593E-14</v>
      </c>
      <c r="AP53" s="4">
        <f t="shared" si="24"/>
        <v>9.5720639921791148E-17</v>
      </c>
      <c r="AQ53" s="4">
        <f t="shared" si="24"/>
        <v>6.6407379712501561E-19</v>
      </c>
      <c r="AR53" s="4">
        <f t="shared" si="24"/>
        <v>4.1882671387325864E-21</v>
      </c>
      <c r="AS53" s="4">
        <f t="shared" si="24"/>
        <v>2.4213847773352379E-23</v>
      </c>
      <c r="AT53" s="4">
        <f t="shared" si="24"/>
        <v>1.2922040540819829E-25</v>
      </c>
      <c r="AU53" s="4">
        <f t="shared" si="24"/>
        <v>6.4034448220135601E-28</v>
      </c>
      <c r="AV53" s="4">
        <f t="shared" si="24"/>
        <v>2.9616448950340261E-30</v>
      </c>
      <c r="AW53" s="4">
        <f t="shared" si="22"/>
        <v>1.284173012516122E-32</v>
      </c>
      <c r="AX53" s="4">
        <f t="shared" si="22"/>
        <v>5.2406495439938047E-35</v>
      </c>
      <c r="AY53" s="4">
        <f t="shared" si="22"/>
        <v>2.0198684158436806E-37</v>
      </c>
      <c r="AZ53" s="4">
        <f t="shared" si="22"/>
        <v>7.3753036722308188E-40</v>
      </c>
      <c r="BA53" s="4">
        <f t="shared" si="22"/>
        <v>2.5583520386034942E-42</v>
      </c>
    </row>
    <row r="54" spans="1:53">
      <c r="A54" s="1">
        <f t="shared" si="20"/>
        <v>41545</v>
      </c>
      <c r="B54">
        <f t="shared" si="13"/>
        <v>3</v>
      </c>
      <c r="C54" s="12">
        <f t="shared" si="11"/>
        <v>5.7069967380518741E-9</v>
      </c>
      <c r="D54" s="3">
        <f t="shared" si="4"/>
        <v>16961943</v>
      </c>
      <c r="E54" s="2">
        <v>33923886</v>
      </c>
      <c r="F54" s="2">
        <v>60</v>
      </c>
      <c r="G54" s="3">
        <f t="shared" si="5"/>
        <v>10229240</v>
      </c>
      <c r="H54" s="3">
        <f t="shared" si="6"/>
        <v>12623456.800000001</v>
      </c>
      <c r="I54" s="7">
        <f t="shared" si="7"/>
        <v>-1.6722218569960019</v>
      </c>
      <c r="J54" s="8">
        <f t="shared" si="8"/>
        <v>-1.6755495905856745</v>
      </c>
      <c r="K54" s="4">
        <f t="shared" si="23"/>
        <v>0.9432930892651874</v>
      </c>
      <c r="L54" s="4">
        <f t="shared" si="23"/>
        <v>5.5067790021457813E-2</v>
      </c>
      <c r="M54" s="4">
        <f t="shared" si="23"/>
        <v>1.6073801641859232E-3</v>
      </c>
      <c r="N54" s="4">
        <f t="shared" si="23"/>
        <v>3.1278668693435979E-5</v>
      </c>
      <c r="O54" s="4">
        <f t="shared" si="23"/>
        <v>4.56498270317194E-7</v>
      </c>
      <c r="P54" s="4">
        <f t="shared" si="23"/>
        <v>5.3299110003171702E-9</v>
      </c>
      <c r="Q54" s="4">
        <f t="shared" si="23"/>
        <v>5.1858444929830911E-11</v>
      </c>
      <c r="R54" s="4">
        <f t="shared" si="23"/>
        <v>4.3248613572032177E-13</v>
      </c>
      <c r="S54" s="4">
        <f t="shared" si="23"/>
        <v>3.1559702496546641E-15</v>
      </c>
      <c r="T54" s="4">
        <f t="shared" si="23"/>
        <v>2.0471093717869098E-17</v>
      </c>
      <c r="U54" s="4">
        <f t="shared" si="23"/>
        <v>1.195065363419528E-19</v>
      </c>
      <c r="V54" s="4">
        <f t="shared" si="23"/>
        <v>6.3423403614449906E-22</v>
      </c>
      <c r="W54" s="4">
        <f t="shared" si="23"/>
        <v>3.0854522281959319E-24</v>
      </c>
      <c r="X54" s="4">
        <f t="shared" si="23"/>
        <v>1.385561986843477E-26</v>
      </c>
      <c r="Y54" s="4">
        <f t="shared" si="23"/>
        <v>5.7776119225746922E-29</v>
      </c>
      <c r="Z54" s="4">
        <f t="shared" si="23"/>
        <v>2.2485756785185606E-31</v>
      </c>
      <c r="AA54" s="4">
        <f t="shared" si="21"/>
        <v>8.2042310833323658E-34</v>
      </c>
      <c r="AB54" s="4">
        <f t="shared" si="21"/>
        <v>2.8173401126406489E-36</v>
      </c>
      <c r="AC54" s="4">
        <f t="shared" si="21"/>
        <v>9.1372823846899659E-39</v>
      </c>
      <c r="AD54" s="4">
        <f t="shared" si="21"/>
        <v>2.8074606427888586E-41</v>
      </c>
      <c r="AE54" s="4">
        <f t="shared" si="21"/>
        <v>8.1947152889994211E-44</v>
      </c>
      <c r="AF54" s="6"/>
      <c r="AG54" s="4">
        <f t="shared" si="24"/>
        <v>0.93049179347219468</v>
      </c>
      <c r="AH54" s="4">
        <f t="shared" si="24"/>
        <v>6.7034510838710273E-2</v>
      </c>
      <c r="AI54" s="4">
        <f t="shared" si="24"/>
        <v>2.4146506820025807E-3</v>
      </c>
      <c r="AJ54" s="4">
        <f t="shared" si="24"/>
        <v>5.798543050203793E-5</v>
      </c>
      <c r="AK54" s="4">
        <f t="shared" si="24"/>
        <v>1.044346675860776E-6</v>
      </c>
      <c r="AL54" s="4">
        <f t="shared" si="24"/>
        <v>1.5047364602301236E-8</v>
      </c>
      <c r="AM54" s="4">
        <f t="shared" si="24"/>
        <v>1.8067369196093789E-10</v>
      </c>
      <c r="AN54" s="4">
        <f t="shared" si="24"/>
        <v>1.8594417167947365E-12</v>
      </c>
      <c r="AO54" s="4">
        <f t="shared" si="24"/>
        <v>1.6744733493802232E-14</v>
      </c>
      <c r="AP54" s="4">
        <f t="shared" si="24"/>
        <v>1.3403596719234781E-16</v>
      </c>
      <c r="AQ54" s="4">
        <f t="shared" si="24"/>
        <v>9.6562152966949274E-19</v>
      </c>
      <c r="AR54" s="4">
        <f t="shared" si="24"/>
        <v>6.32411572551765E-21</v>
      </c>
      <c r="AS54" s="4">
        <f t="shared" si="24"/>
        <v>3.7966807598244743E-23</v>
      </c>
      <c r="AT54" s="4">
        <f t="shared" si="24"/>
        <v>2.1040023168581102E-25</v>
      </c>
      <c r="AU54" s="4">
        <f t="shared" si="24"/>
        <v>1.0826887601320048E-27</v>
      </c>
      <c r="AV54" s="4">
        <f t="shared" si="24"/>
        <v>5.1999334433213101E-30</v>
      </c>
      <c r="AW54" s="4">
        <f t="shared" si="22"/>
        <v>2.3413329852364949E-32</v>
      </c>
      <c r="AX54" s="4">
        <f t="shared" si="22"/>
        <v>9.9220088297606113E-35</v>
      </c>
      <c r="AY54" s="4">
        <f t="shared" si="22"/>
        <v>3.9711145665944786E-37</v>
      </c>
      <c r="AZ54" s="4">
        <f t="shared" si="22"/>
        <v>1.5057195658994259E-39</v>
      </c>
      <c r="BA54" s="4">
        <f t="shared" si="22"/>
        <v>5.4237459882732625E-42</v>
      </c>
    </row>
    <row r="55" spans="1:53">
      <c r="A55" s="1">
        <f t="shared" si="20"/>
        <v>41549</v>
      </c>
      <c r="B55">
        <f t="shared" si="13"/>
        <v>4</v>
      </c>
      <c r="C55" s="12">
        <f t="shared" si="11"/>
        <v>5.7069967380518741E-9</v>
      </c>
      <c r="D55" s="3">
        <f t="shared" si="4"/>
        <v>15965590</v>
      </c>
      <c r="E55" s="2">
        <v>31931180</v>
      </c>
      <c r="F55" s="2">
        <v>70</v>
      </c>
      <c r="G55" s="3">
        <f t="shared" si="5"/>
        <v>9405150</v>
      </c>
      <c r="H55" s="3">
        <f t="shared" si="6"/>
        <v>13121853.699999999</v>
      </c>
      <c r="I55" s="7">
        <f t="shared" si="7"/>
        <v>-1.6162458591323556</v>
      </c>
      <c r="J55" s="8">
        <f t="shared" si="8"/>
        <v>-1.6222772851078502</v>
      </c>
      <c r="K55" s="4">
        <f t="shared" si="23"/>
        <v>0.94773991984302752</v>
      </c>
      <c r="L55" s="4">
        <f t="shared" si="23"/>
        <v>5.0870092477783013E-2</v>
      </c>
      <c r="M55" s="4">
        <f t="shared" si="23"/>
        <v>1.3652300485471061E-3</v>
      </c>
      <c r="N55" s="4">
        <f t="shared" si="23"/>
        <v>2.442630887813253E-5</v>
      </c>
      <c r="O55" s="4">
        <f t="shared" si="23"/>
        <v>3.2777140889559864E-7</v>
      </c>
      <c r="P55" s="4">
        <f t="shared" si="23"/>
        <v>3.5186351111012265E-9</v>
      </c>
      <c r="Q55" s="4">
        <f t="shared" si="23"/>
        <v>3.1477200758107274E-11</v>
      </c>
      <c r="R55" s="4">
        <f t="shared" si="23"/>
        <v>2.4136324721694018E-13</v>
      </c>
      <c r="S55" s="4">
        <f t="shared" si="23"/>
        <v>1.6194001792160277E-15</v>
      </c>
      <c r="T55" s="4">
        <f t="shared" si="23"/>
        <v>9.6579434316481897E-18</v>
      </c>
      <c r="U55" s="4">
        <f t="shared" si="23"/>
        <v>5.1839116944447952E-20</v>
      </c>
      <c r="V55" s="4">
        <f t="shared" si="23"/>
        <v>2.5295181571830082E-22</v>
      </c>
      <c r="W55" s="4">
        <f t="shared" si="23"/>
        <v>1.1314344560604422E-24</v>
      </c>
      <c r="X55" s="4">
        <f t="shared" si="23"/>
        <v>4.6715268261281361E-27</v>
      </c>
      <c r="Y55" s="4">
        <f t="shared" si="23"/>
        <v>1.7910329029663284E-29</v>
      </c>
      <c r="Z55" s="4">
        <f t="shared" si="23"/>
        <v>6.4089223830017313E-32</v>
      </c>
      <c r="AA55" s="4">
        <f t="shared" si="21"/>
        <v>2.1499961877494278E-34</v>
      </c>
      <c r="AB55" s="4">
        <f t="shared" si="21"/>
        <v>6.788305559559171E-37</v>
      </c>
      <c r="AC55" s="4">
        <f t="shared" si="21"/>
        <v>2.0242374057839199E-39</v>
      </c>
      <c r="AD55" s="4">
        <f t="shared" si="21"/>
        <v>5.7184768453991143E-42</v>
      </c>
      <c r="AE55" s="4">
        <f t="shared" si="21"/>
        <v>1.5346977171723329E-44</v>
      </c>
      <c r="AF55" s="6"/>
      <c r="AG55" s="4">
        <f t="shared" si="24"/>
        <v>0.92784890950772603</v>
      </c>
      <c r="AH55" s="4">
        <f t="shared" si="24"/>
        <v>6.9483239242576142E-2</v>
      </c>
      <c r="AI55" s="4">
        <f t="shared" si="24"/>
        <v>2.6016736767372818E-3</v>
      </c>
      <c r="AJ55" s="4">
        <f t="shared" si="24"/>
        <v>6.4943291630973932E-5</v>
      </c>
      <c r="AK55" s="4">
        <f t="shared" si="24"/>
        <v>1.2158416073152222E-6</v>
      </c>
      <c r="AL55" s="4">
        <f t="shared" si="24"/>
        <v>1.8209987997795033E-8</v>
      </c>
      <c r="AM55" s="4">
        <f t="shared" si="24"/>
        <v>2.2727990472717849E-10</v>
      </c>
      <c r="AN55" s="4">
        <f t="shared" si="24"/>
        <v>2.4314514098713748E-12</v>
      </c>
      <c r="AO55" s="4">
        <f t="shared" si="24"/>
        <v>2.2760309917100602E-14</v>
      </c>
      <c r="AP55" s="4">
        <f t="shared" si="24"/>
        <v>1.8938177910829038E-16</v>
      </c>
      <c r="AQ55" s="4">
        <f t="shared" si="24"/>
        <v>1.4182104764843164E-18</v>
      </c>
      <c r="AR55" s="4">
        <f t="shared" si="24"/>
        <v>9.6549597605040457E-21</v>
      </c>
      <c r="AS55" s="4">
        <f t="shared" si="24"/>
        <v>6.0252025739732949E-23</v>
      </c>
      <c r="AT55" s="4">
        <f t="shared" si="24"/>
        <v>3.4708088683934101E-25</v>
      </c>
      <c r="AU55" s="4">
        <f t="shared" si="24"/>
        <v>1.8565430640783553E-27</v>
      </c>
      <c r="AV55" s="4">
        <f t="shared" si="24"/>
        <v>9.2686418325307537E-30</v>
      </c>
      <c r="AW55" s="4">
        <f t="shared" si="22"/>
        <v>4.3380885825689531E-32</v>
      </c>
      <c r="AX55" s="4">
        <f t="shared" si="22"/>
        <v>1.910960719184367E-34</v>
      </c>
      <c r="AY55" s="4">
        <f t="shared" si="22"/>
        <v>7.9502628457805609E-37</v>
      </c>
      <c r="AZ55" s="4">
        <f t="shared" si="22"/>
        <v>3.1335027884139179E-39</v>
      </c>
      <c r="BA55" s="4">
        <f t="shared" si="22"/>
        <v>1.1732815894042842E-41</v>
      </c>
    </row>
    <row r="56" spans="1:53">
      <c r="A56" s="1">
        <f t="shared" si="20"/>
        <v>41552</v>
      </c>
      <c r="B56">
        <f t="shared" si="13"/>
        <v>3</v>
      </c>
      <c r="C56" s="12">
        <f t="shared" si="11"/>
        <v>5.7069967380518741E-9</v>
      </c>
      <c r="D56" s="3">
        <f t="shared" si="4"/>
        <v>18374569</v>
      </c>
      <c r="E56" s="2">
        <v>36749138</v>
      </c>
      <c r="F56" s="2">
        <v>86</v>
      </c>
      <c r="G56" s="3">
        <f t="shared" si="5"/>
        <v>8564631.5999999996</v>
      </c>
      <c r="H56" s="3">
        <f t="shared" si="6"/>
        <v>14005092.068</v>
      </c>
      <c r="I56" s="7">
        <f t="shared" si="7"/>
        <v>-1.5268371218611174</v>
      </c>
      <c r="J56" s="8">
        <f t="shared" si="8"/>
        <v>-1.537682856390332</v>
      </c>
      <c r="K56" s="4">
        <f t="shared" si="23"/>
        <v>0.9522969968914925</v>
      </c>
      <c r="L56" s="4">
        <f t="shared" si="23"/>
        <v>4.6546678738089806E-2</v>
      </c>
      <c r="M56" s="4">
        <f t="shared" si="23"/>
        <v>1.1375616302736113E-3</v>
      </c>
      <c r="N56" s="4">
        <f t="shared" si="23"/>
        <v>1.8534030019774449E-5</v>
      </c>
      <c r="O56" s="4">
        <f t="shared" si="23"/>
        <v>2.2647798997707644E-7</v>
      </c>
      <c r="P56" s="4">
        <f t="shared" si="23"/>
        <v>2.2139717654705672E-9</v>
      </c>
      <c r="Q56" s="4">
        <f t="shared" si="23"/>
        <v>1.8035860079535304E-11</v>
      </c>
      <c r="R56" s="4">
        <f t="shared" si="23"/>
        <v>1.2593742130938349E-13</v>
      </c>
      <c r="S56" s="4">
        <f t="shared" si="23"/>
        <v>7.694505914189677E-16</v>
      </c>
      <c r="T56" s="4">
        <f t="shared" si="23"/>
        <v>4.1788242470937422E-18</v>
      </c>
      <c r="U56" s="4">
        <f t="shared" si="23"/>
        <v>2.0425370023147193E-20</v>
      </c>
      <c r="V56" s="4">
        <f t="shared" si="23"/>
        <v>9.0759694202395156E-23</v>
      </c>
      <c r="W56" s="4">
        <f t="shared" si="23"/>
        <v>3.6968131759064844E-25</v>
      </c>
      <c r="X56" s="4">
        <f t="shared" si="23"/>
        <v>1.3899520739370171E-27</v>
      </c>
      <c r="Y56" s="4">
        <f t="shared" si="23"/>
        <v>4.8527443685727251E-30</v>
      </c>
      <c r="Z56" s="4">
        <f t="shared" si="23"/>
        <v>1.5812907431932735E-32</v>
      </c>
      <c r="AA56" s="4">
        <f t="shared" si="21"/>
        <v>4.8306688686837398E-35</v>
      </c>
      <c r="AB56" s="4">
        <f t="shared" si="21"/>
        <v>1.3889090866213435E-37</v>
      </c>
      <c r="AC56" s="4">
        <f t="shared" si="21"/>
        <v>3.7715227812282307E-40</v>
      </c>
      <c r="AD56" s="4">
        <f t="shared" si="21"/>
        <v>9.7023850239974379E-43</v>
      </c>
      <c r="AE56" s="4">
        <f t="shared" si="21"/>
        <v>2.3711762102979886E-45</v>
      </c>
      <c r="AF56" s="6"/>
      <c r="AG56" s="4">
        <f t="shared" si="24"/>
        <v>0.92318372287204753</v>
      </c>
      <c r="AH56" s="4">
        <f t="shared" si="24"/>
        <v>7.378731909612396E-2</v>
      </c>
      <c r="AI56" s="4">
        <f t="shared" si="24"/>
        <v>2.9487998627719908E-3</v>
      </c>
      <c r="AJ56" s="4">
        <f t="shared" si="24"/>
        <v>7.856291222145946E-5</v>
      </c>
      <c r="AK56" s="4">
        <f t="shared" si="24"/>
        <v>1.5698244260145593E-6</v>
      </c>
      <c r="AL56" s="4">
        <f t="shared" si="24"/>
        <v>2.5094268864212078E-8</v>
      </c>
      <c r="AM56" s="4">
        <f t="shared" si="24"/>
        <v>3.3428488054141833E-10</v>
      </c>
      <c r="AN56" s="4">
        <f t="shared" si="24"/>
        <v>3.8169115933298945E-12</v>
      </c>
      <c r="AO56" s="4">
        <f t="shared" si="24"/>
        <v>3.813427462383952E-14</v>
      </c>
      <c r="AP56" s="4">
        <f t="shared" si="24"/>
        <v>3.3866188797883174E-16</v>
      </c>
      <c r="AQ56" s="4">
        <f t="shared" si="24"/>
        <v>2.7068216343505699E-18</v>
      </c>
      <c r="AR56" s="4">
        <f t="shared" si="24"/>
        <v>1.9668001672317187E-20</v>
      </c>
      <c r="AS56" s="4">
        <f t="shared" si="24"/>
        <v>1.3100028553100437E-22</v>
      </c>
      <c r="AT56" s="4">
        <f t="shared" si="24"/>
        <v>8.0541944547327416E-25</v>
      </c>
      <c r="AU56" s="4">
        <f t="shared" si="24"/>
        <v>4.5981937283431673E-27</v>
      </c>
      <c r="AV56" s="4">
        <f t="shared" si="24"/>
        <v>2.4501302057802889E-29</v>
      </c>
      <c r="AW56" s="4">
        <f t="shared" si="22"/>
        <v>1.2239461469742902E-31</v>
      </c>
      <c r="AX56" s="4">
        <f t="shared" si="22"/>
        <v>5.7544852978007152E-34</v>
      </c>
      <c r="AY56" s="4">
        <f t="shared" si="22"/>
        <v>2.5552126297954015E-36</v>
      </c>
      <c r="AZ56" s="4">
        <f t="shared" si="22"/>
        <v>1.0748960801775049E-38</v>
      </c>
      <c r="BA56" s="4">
        <f t="shared" si="22"/>
        <v>4.2956559186073627E-41</v>
      </c>
    </row>
    <row r="57" spans="1:53">
      <c r="A57" s="1">
        <f t="shared" si="20"/>
        <v>41556</v>
      </c>
      <c r="B57">
        <f t="shared" si="13"/>
        <v>4</v>
      </c>
      <c r="C57" s="12">
        <f t="shared" si="11"/>
        <v>5.7069967380518741E-9</v>
      </c>
      <c r="D57" s="3">
        <f t="shared" si="4"/>
        <v>19527491</v>
      </c>
      <c r="E57" s="2">
        <v>39054982</v>
      </c>
      <c r="F57" s="2">
        <v>108</v>
      </c>
      <c r="G57" s="3">
        <f t="shared" si="5"/>
        <v>8369566.3999999985</v>
      </c>
      <c r="H57" s="3">
        <f t="shared" si="6"/>
        <v>15447453.471999999</v>
      </c>
      <c r="I57" s="7">
        <f t="shared" si="7"/>
        <v>-1.4053006810084241</v>
      </c>
      <c r="J57" s="8">
        <f t="shared" si="8"/>
        <v>-1.4229694050808983</v>
      </c>
      <c r="K57" s="4">
        <f t="shared" si="23"/>
        <v>0.95335771785183143</v>
      </c>
      <c r="L57" s="4">
        <f t="shared" si="23"/>
        <v>4.5537213509234536E-2</v>
      </c>
      <c r="M57" s="4">
        <f t="shared" si="23"/>
        <v>1.0875443328338342E-3</v>
      </c>
      <c r="N57" s="4">
        <f t="shared" si="23"/>
        <v>1.7315545439529811E-5</v>
      </c>
      <c r="O57" s="4">
        <f t="shared" si="23"/>
        <v>2.0676955572711878E-7</v>
      </c>
      <c r="P57" s="4">
        <f t="shared" si="23"/>
        <v>1.9752721837919338E-9</v>
      </c>
      <c r="Q57" s="4">
        <f t="shared" si="23"/>
        <v>1.5724831605263046E-11</v>
      </c>
      <c r="R57" s="4">
        <f t="shared" si="23"/>
        <v>1.0729962823012466E-13</v>
      </c>
      <c r="S57" s="4">
        <f t="shared" si="23"/>
        <v>6.4064646224931777E-16</v>
      </c>
      <c r="T57" s="4">
        <f t="shared" si="23"/>
        <v>3.4000560223473232E-18</v>
      </c>
      <c r="U57" s="4">
        <f t="shared" si="23"/>
        <v>1.6240379412918297E-20</v>
      </c>
      <c r="V57" s="4">
        <f t="shared" si="23"/>
        <v>7.0520199514628718E-23</v>
      </c>
      <c r="W57" s="4">
        <f t="shared" si="23"/>
        <v>2.8069991474367835E-25</v>
      </c>
      <c r="X57" s="4">
        <f t="shared" si="23"/>
        <v>1.0313566447659406E-27</v>
      </c>
      <c r="Y57" s="4">
        <f t="shared" si="23"/>
        <v>3.5187687467336275E-30</v>
      </c>
      <c r="Z57" s="4">
        <f t="shared" si="23"/>
        <v>1.1204934075279261E-32</v>
      </c>
      <c r="AA57" s="4">
        <f t="shared" si="21"/>
        <v>3.345023012675832E-35</v>
      </c>
      <c r="AB57" s="4">
        <f t="shared" si="21"/>
        <v>9.3985298163790165E-38</v>
      </c>
      <c r="AC57" s="4">
        <f t="shared" si="21"/>
        <v>2.4940037465123601E-40</v>
      </c>
      <c r="AD57" s="4">
        <f t="shared" si="21"/>
        <v>6.2697919773980112E-43</v>
      </c>
      <c r="AE57" s="4">
        <f t="shared" si="21"/>
        <v>1.4973823699380522E-45</v>
      </c>
      <c r="AF57" s="6"/>
      <c r="AG57" s="4">
        <f t="shared" si="24"/>
        <v>0.91561568140485672</v>
      </c>
      <c r="AH57" s="4">
        <f t="shared" si="24"/>
        <v>8.0719364001348201E-2</v>
      </c>
      <c r="AI57" s="4">
        <f t="shared" si="24"/>
        <v>3.558051393895304E-3</v>
      </c>
      <c r="AJ57" s="4">
        <f t="shared" si="24"/>
        <v>1.0455755409448591E-4</v>
      </c>
      <c r="AK57" s="4">
        <f t="shared" si="24"/>
        <v>2.3044105186206284E-6</v>
      </c>
      <c r="AL57" s="4">
        <f t="shared" si="24"/>
        <v>4.0630694094199146E-8</v>
      </c>
      <c r="AM57" s="4">
        <f t="shared" si="24"/>
        <v>5.9699041698798324E-10</v>
      </c>
      <c r="AN57" s="4">
        <f t="shared" si="24"/>
        <v>7.5185425244751521E-12</v>
      </c>
      <c r="AO57" s="4">
        <f t="shared" si="24"/>
        <v>8.2852951858712545E-14</v>
      </c>
      <c r="AP57" s="4">
        <f t="shared" si="24"/>
        <v>8.1157705646875547E-16</v>
      </c>
      <c r="AQ57" s="4">
        <f t="shared" si="24"/>
        <v>7.1547426501347974E-18</v>
      </c>
      <c r="AR57" s="4">
        <f t="shared" si="24"/>
        <v>5.7341039296495307E-20</v>
      </c>
      <c r="AS57" s="4">
        <f t="shared" si="24"/>
        <v>4.2125834208712081E-22</v>
      </c>
      <c r="AT57" s="4">
        <f t="shared" si="24"/>
        <v>2.8567309095619148E-24</v>
      </c>
      <c r="AU57" s="4">
        <f t="shared" si="24"/>
        <v>1.7988934562755298E-26</v>
      </c>
      <c r="AV57" s="4">
        <f t="shared" si="24"/>
        <v>1.0572514723967216E-28</v>
      </c>
      <c r="AW57" s="4">
        <f t="shared" si="22"/>
        <v>5.8253550934256962E-31</v>
      </c>
      <c r="AX57" s="4">
        <f t="shared" si="22"/>
        <v>3.0209082949803088E-33</v>
      </c>
      <c r="AY57" s="4">
        <f t="shared" si="22"/>
        <v>1.479548029665911E-35</v>
      </c>
      <c r="AZ57" s="4">
        <f t="shared" si="22"/>
        <v>6.8649830656067572E-38</v>
      </c>
      <c r="BA57" s="4">
        <f t="shared" si="22"/>
        <v>3.0260315360160101E-40</v>
      </c>
    </row>
    <row r="58" spans="1:53">
      <c r="A58" s="1">
        <f t="shared" si="20"/>
        <v>41559</v>
      </c>
      <c r="B58">
        <f t="shared" si="13"/>
        <v>3</v>
      </c>
      <c r="C58" s="12">
        <f t="shared" si="11"/>
        <v>5.7069967380518741E-9</v>
      </c>
      <c r="D58" s="3">
        <f t="shared" si="4"/>
        <v>22387616</v>
      </c>
      <c r="E58" s="2">
        <v>44775232</v>
      </c>
      <c r="F58" s="2">
        <v>133</v>
      </c>
      <c r="G58" s="3">
        <f t="shared" si="5"/>
        <v>9498093.8999999985</v>
      </c>
      <c r="H58" s="3">
        <f t="shared" si="6"/>
        <v>17509166.234499998</v>
      </c>
      <c r="I58" s="7">
        <f t="shared" si="7"/>
        <v>-1.2711561871108024</v>
      </c>
      <c r="J58" s="8">
        <f t="shared" si="8"/>
        <v>-1.2956024507511086</v>
      </c>
      <c r="K58" s="4">
        <f t="shared" si="23"/>
        <v>0.94723734781784275</v>
      </c>
      <c r="L58" s="4">
        <f t="shared" si="23"/>
        <v>5.134555559349753E-2</v>
      </c>
      <c r="M58" s="4">
        <f t="shared" si="23"/>
        <v>1.3916078202102281E-3</v>
      </c>
      <c r="N58" s="4">
        <f t="shared" si="23"/>
        <v>2.5144300533836734E-5</v>
      </c>
      <c r="O58" s="4">
        <f t="shared" si="23"/>
        <v>3.4074027911607165E-7</v>
      </c>
      <c r="P58" s="4">
        <f t="shared" si="23"/>
        <v>3.6940037502950502E-9</v>
      </c>
      <c r="Q58" s="4">
        <f t="shared" si="23"/>
        <v>3.3372588808495648E-11</v>
      </c>
      <c r="R58" s="4">
        <f t="shared" si="23"/>
        <v>2.5842565608045933E-13</v>
      </c>
      <c r="S58" s="4">
        <f t="shared" si="23"/>
        <v>1.7510129777011233E-15</v>
      </c>
      <c r="T58" s="4">
        <f t="shared" si="23"/>
        <v>1.0546067193598147E-17</v>
      </c>
      <c r="U58" s="4">
        <f t="shared" si="23"/>
        <v>5.7165521137028742E-20</v>
      </c>
      <c r="V58" s="4">
        <f t="shared" si="23"/>
        <v>2.8169884675056233E-22</v>
      </c>
      <c r="W58" s="4">
        <f t="shared" si="23"/>
        <v>1.2724694501192188E-24</v>
      </c>
      <c r="X58" s="4">
        <f t="shared" si="23"/>
        <v>5.3057588589535205E-27</v>
      </c>
      <c r="Y58" s="4">
        <f t="shared" si="23"/>
        <v>2.0542955349937626E-29</v>
      </c>
      <c r="Z58" s="4">
        <f t="shared" si="23"/>
        <v>7.4236086211915176E-32</v>
      </c>
      <c r="AA58" s="4">
        <f t="shared" si="21"/>
        <v>2.5150026289263016E-34</v>
      </c>
      <c r="AB58" s="4">
        <f t="shared" si="21"/>
        <v>8.0192330493549318E-37</v>
      </c>
      <c r="AC58" s="4">
        <f t="shared" si="21"/>
        <v>2.4149247184407784E-39</v>
      </c>
      <c r="AD58" s="4">
        <f t="shared" si="21"/>
        <v>6.8895874537931938E-42</v>
      </c>
      <c r="AE58" s="4">
        <f t="shared" si="21"/>
        <v>1.8672668935536121E-44</v>
      </c>
      <c r="AF58" s="6"/>
      <c r="AG58" s="4">
        <f t="shared" si="24"/>
        <v>0.90490550641641887</v>
      </c>
      <c r="AH58" s="4">
        <f t="shared" si="24"/>
        <v>9.0422459957465659E-2</v>
      </c>
      <c r="AI58" s="4">
        <f t="shared" si="24"/>
        <v>4.5177207674261368E-3</v>
      </c>
      <c r="AJ58" s="4">
        <f t="shared" si="24"/>
        <v>1.5047736131318262E-4</v>
      </c>
      <c r="AK58" s="4">
        <f t="shared" si="24"/>
        <v>3.7591026770306279E-6</v>
      </c>
      <c r="AL58" s="4">
        <f t="shared" si="24"/>
        <v>7.512546475343469E-8</v>
      </c>
      <c r="AM58" s="4">
        <f t="shared" si="24"/>
        <v>1.2511485712111359E-9</v>
      </c>
      <c r="AN58" s="4">
        <f t="shared" si="24"/>
        <v>1.7860095732365646E-11</v>
      </c>
      <c r="AO58" s="4">
        <f t="shared" si="24"/>
        <v>2.2308311946687168E-13</v>
      </c>
      <c r="AP58" s="4">
        <f t="shared" si="24"/>
        <v>2.4768350676292895E-15</v>
      </c>
      <c r="AQ58" s="4">
        <f t="shared" si="24"/>
        <v>2.4749700716373065E-17</v>
      </c>
      <c r="AR58" s="4">
        <f t="shared" si="24"/>
        <v>2.2482784897227704E-19</v>
      </c>
      <c r="AS58" s="4">
        <f t="shared" si="24"/>
        <v>1.8721544455031563E-21</v>
      </c>
      <c r="AT58" s="4">
        <f t="shared" si="24"/>
        <v>1.4390341835703684E-23</v>
      </c>
      <c r="AU58" s="4">
        <f t="shared" si="24"/>
        <v>1.0271073554716616E-25</v>
      </c>
      <c r="AV58" s="4">
        <f t="shared" si="24"/>
        <v>6.8422245051114465E-28</v>
      </c>
      <c r="AW58" s="4">
        <f t="shared" si="22"/>
        <v>4.2731688344648472E-30</v>
      </c>
      <c r="AX58" s="4">
        <f t="shared" si="22"/>
        <v>2.5117350212733685E-32</v>
      </c>
      <c r="AY58" s="4">
        <f t="shared" si="22"/>
        <v>1.3943569998422653E-34</v>
      </c>
      <c r="AZ58" s="4">
        <f t="shared" si="22"/>
        <v>7.3331914056524036E-37</v>
      </c>
      <c r="BA58" s="4">
        <f t="shared" si="22"/>
        <v>3.6638327537631712E-39</v>
      </c>
    </row>
    <row r="59" spans="1:53">
      <c r="A59" s="1">
        <f t="shared" si="20"/>
        <v>41563</v>
      </c>
      <c r="B59">
        <f t="shared" si="13"/>
        <v>4</v>
      </c>
      <c r="C59" s="12">
        <f t="shared" si="11"/>
        <v>5.7069967380518741E-9</v>
      </c>
      <c r="D59" s="3">
        <f t="shared" si="4"/>
        <v>22678841</v>
      </c>
      <c r="E59" s="2">
        <v>45357682</v>
      </c>
      <c r="F59" s="2">
        <v>156</v>
      </c>
      <c r="G59" s="3">
        <f t="shared" si="5"/>
        <v>11804945.599999998</v>
      </c>
      <c r="H59" s="3">
        <f t="shared" si="6"/>
        <v>19909907.487999998</v>
      </c>
      <c r="I59" s="7">
        <f t="shared" si="7"/>
        <v>-1.1534818493335703</v>
      </c>
      <c r="J59" s="8">
        <f t="shared" si="8"/>
        <v>-1.1821770016773607</v>
      </c>
      <c r="K59" s="4">
        <f t="shared" si="23"/>
        <v>0.93484851131868196</v>
      </c>
      <c r="L59" s="4">
        <f t="shared" si="23"/>
        <v>6.2981476186787871E-2</v>
      </c>
      <c r="M59" s="4">
        <f t="shared" si="23"/>
        <v>2.1215555026419526E-3</v>
      </c>
      <c r="N59" s="4">
        <f t="shared" si="23"/>
        <v>4.7643610386443888E-5</v>
      </c>
      <c r="O59" s="4">
        <f t="shared" si="23"/>
        <v>8.0244663015304614E-7</v>
      </c>
      <c r="P59" s="4">
        <f t="shared" si="23"/>
        <v>1.0812287892951062E-8</v>
      </c>
      <c r="Q59" s="4">
        <f t="shared" si="23"/>
        <v>1.2140533212642323E-10</v>
      </c>
      <c r="R59" s="4">
        <f t="shared" si="23"/>
        <v>1.1684525896637773E-12</v>
      </c>
      <c r="S59" s="4">
        <f t="shared" si="23"/>
        <v>9.8399398970776225E-15</v>
      </c>
      <c r="T59" s="4">
        <f t="shared" si="23"/>
        <v>7.365822291243408E-17</v>
      </c>
      <c r="U59" s="4">
        <f t="shared" si="23"/>
        <v>4.9624083681317903E-19</v>
      </c>
      <c r="V59" s="4">
        <f t="shared" si="23"/>
        <v>3.0392823098584006E-21</v>
      </c>
      <c r="W59" s="4">
        <f t="shared" si="23"/>
        <v>1.7063219846091265E-23</v>
      </c>
      <c r="X59" s="4">
        <f t="shared" si="23"/>
        <v>8.8427793295781514E-26</v>
      </c>
      <c r="Y59" s="4">
        <f t="shared" si="23"/>
        <v>4.2553165086294481E-28</v>
      </c>
      <c r="Z59" s="4">
        <f t="shared" si="23"/>
        <v>1.911224433837491E-30</v>
      </c>
      <c r="AA59" s="4">
        <f t="shared" si="21"/>
        <v>8.0475326857185969E-33</v>
      </c>
      <c r="AB59" s="4">
        <f t="shared" si="21"/>
        <v>3.1892226079861073E-35</v>
      </c>
      <c r="AC59" s="4">
        <f t="shared" si="21"/>
        <v>1.1936673045665115E-37</v>
      </c>
      <c r="AD59" s="4">
        <f t="shared" si="21"/>
        <v>4.2325357010755482E-40</v>
      </c>
      <c r="AE59" s="4">
        <f t="shared" si="21"/>
        <v>1.425743926391596E-42</v>
      </c>
      <c r="AF59" s="6"/>
      <c r="AG59" s="4">
        <f t="shared" si="24"/>
        <v>0.89259192393349862</v>
      </c>
      <c r="AH59" s="4">
        <f t="shared" si="24"/>
        <v>0.10142144907317782</v>
      </c>
      <c r="AI59" s="4">
        <f t="shared" si="24"/>
        <v>5.7620450844605483E-3</v>
      </c>
      <c r="AJ59" s="4">
        <f t="shared" si="24"/>
        <v>2.1823892408814226E-4</v>
      </c>
      <c r="AK59" s="4">
        <f t="shared" si="24"/>
        <v>6.1993907844554597E-6</v>
      </c>
      <c r="AL59" s="4">
        <f t="shared" si="24"/>
        <v>1.4088208811935391E-7</v>
      </c>
      <c r="AM59" s="4">
        <f t="shared" si="24"/>
        <v>2.6679720699004606E-9</v>
      </c>
      <c r="AN59" s="4">
        <f t="shared" si="24"/>
        <v>4.3307186091012971E-11</v>
      </c>
      <c r="AO59" s="4">
        <f t="shared" si="24"/>
        <v>6.1510135631504783E-13</v>
      </c>
      <c r="AP59" s="4">
        <f t="shared" si="24"/>
        <v>7.7657044669450083E-15</v>
      </c>
      <c r="AQ59" s="4">
        <f t="shared" si="24"/>
        <v>8.8238378923810846E-17</v>
      </c>
      <c r="AR59" s="4">
        <f t="shared" si="24"/>
        <v>9.114681045452998E-19</v>
      </c>
      <c r="AS59" s="4">
        <f t="shared" si="24"/>
        <v>8.6305177086778568E-21</v>
      </c>
      <c r="AT59" s="4">
        <f t="shared" si="24"/>
        <v>7.5434513218207115E-23</v>
      </c>
      <c r="AU59" s="4">
        <f t="shared" si="24"/>
        <v>6.1223567328682178E-25</v>
      </c>
      <c r="AV59" s="4">
        <f t="shared" si="24"/>
        <v>4.637713594288453E-27</v>
      </c>
      <c r="AW59" s="4">
        <f t="shared" si="22"/>
        <v>3.2935212759184982E-29</v>
      </c>
      <c r="AX59" s="4">
        <f t="shared" si="22"/>
        <v>2.2013447444737623E-31</v>
      </c>
      <c r="AY59" s="4">
        <f t="shared" si="22"/>
        <v>1.3896071608668692E-33</v>
      </c>
      <c r="AZ59" s="4">
        <f t="shared" si="22"/>
        <v>8.3102656728508965E-36</v>
      </c>
      <c r="BA59" s="4">
        <f t="shared" si="22"/>
        <v>4.7212973801564115E-38</v>
      </c>
    </row>
    <row r="60" spans="1:53">
      <c r="A60" s="1">
        <f t="shared" si="20"/>
        <v>41566</v>
      </c>
      <c r="B60">
        <f t="shared" si="13"/>
        <v>3</v>
      </c>
      <c r="C60" s="12">
        <f t="shared" si="11"/>
        <v>5.7069967380518741E-9</v>
      </c>
      <c r="D60" s="3">
        <f t="shared" si="4"/>
        <v>26044953</v>
      </c>
      <c r="E60" s="2">
        <v>52089906</v>
      </c>
      <c r="F60" s="2">
        <v>186</v>
      </c>
      <c r="G60" s="3">
        <f t="shared" si="5"/>
        <v>16640951.599999994</v>
      </c>
      <c r="H60" s="3">
        <f t="shared" si="6"/>
        <v>23938586.667999998</v>
      </c>
      <c r="I60" s="7">
        <f t="shared" si="7"/>
        <v>-1.0112585432839374</v>
      </c>
      <c r="J60" s="8">
        <f t="shared" si="8"/>
        <v>-1.0414376846619469</v>
      </c>
      <c r="K60" s="4">
        <f t="shared" si="23"/>
        <v>0.90940034943260606</v>
      </c>
      <c r="L60" s="4">
        <f t="shared" si="23"/>
        <v>8.6365618064930219E-2</v>
      </c>
      <c r="M60" s="4">
        <f t="shared" si="23"/>
        <v>4.1010648061431025E-3</v>
      </c>
      <c r="N60" s="4">
        <f t="shared" si="23"/>
        <v>1.2982582583467218E-4</v>
      </c>
      <c r="O60" s="4">
        <f t="shared" si="23"/>
        <v>3.0823843631219554E-6</v>
      </c>
      <c r="P60" s="4">
        <f t="shared" si="23"/>
        <v>5.8546704278523769E-8</v>
      </c>
      <c r="Q60" s="4">
        <f t="shared" si="23"/>
        <v>9.266950440773777E-10</v>
      </c>
      <c r="R60" s="4">
        <f t="shared" si="23"/>
        <v>1.2572580135974561E-11</v>
      </c>
      <c r="S60" s="4">
        <f t="shared" si="23"/>
        <v>1.4925194910508952E-13</v>
      </c>
      <c r="T60" s="4">
        <f t="shared" si="23"/>
        <v>1.5749365493700121E-15</v>
      </c>
      <c r="U60" s="4">
        <f t="shared" si="23"/>
        <v>1.4957141265642995E-17</v>
      </c>
      <c r="V60" s="4">
        <f t="shared" si="23"/>
        <v>1.2913424208403999E-19</v>
      </c>
      <c r="W60" s="4">
        <f t="shared" si="23"/>
        <v>1.0219876634181134E-21</v>
      </c>
      <c r="X60" s="4">
        <f t="shared" si="23"/>
        <v>7.4659960618083999E-24</v>
      </c>
      <c r="Y60" s="4">
        <f t="shared" si="23"/>
        <v>5.064599994187072E-26</v>
      </c>
      <c r="Z60" s="4">
        <f t="shared" si="23"/>
        <v>3.2065594361719883E-28</v>
      </c>
      <c r="AA60" s="4">
        <f t="shared" si="21"/>
        <v>1.9032887860645642E-30</v>
      </c>
      <c r="AB60" s="4">
        <f t="shared" si="21"/>
        <v>1.063264021238616E-32</v>
      </c>
      <c r="AC60" s="4">
        <f t="shared" si="21"/>
        <v>5.6098847386987422E-35</v>
      </c>
      <c r="AD60" s="4">
        <f t="shared" si="21"/>
        <v>2.8040492429588729E-37</v>
      </c>
      <c r="AE60" s="4">
        <f t="shared" si="21"/>
        <v>1.3314992104378478E-39</v>
      </c>
      <c r="AF60" s="6"/>
      <c r="AG60" s="4">
        <f t="shared" si="24"/>
        <v>0.87230387732764414</v>
      </c>
      <c r="AH60" s="4">
        <f t="shared" si="24"/>
        <v>0.11917191651230587</v>
      </c>
      <c r="AI60" s="4">
        <f t="shared" si="24"/>
        <v>8.1404803194608331E-3</v>
      </c>
      <c r="AJ60" s="4">
        <f t="shared" si="24"/>
        <v>3.7071047722589878E-4</v>
      </c>
      <c r="AK60" s="4">
        <f t="shared" si="24"/>
        <v>1.2661376859028965E-5</v>
      </c>
      <c r="AL60" s="4">
        <f t="shared" si="24"/>
        <v>3.4595290312644756E-7</v>
      </c>
      <c r="AM60" s="4">
        <f t="shared" si="24"/>
        <v>7.8771979484382063E-9</v>
      </c>
      <c r="AN60" s="4">
        <f t="shared" si="24"/>
        <v>1.5373747045431525E-10</v>
      </c>
      <c r="AO60" s="4">
        <f t="shared" si="24"/>
        <v>2.6254015533746253E-12</v>
      </c>
      <c r="AP60" s="4">
        <f t="shared" si="24"/>
        <v>3.9852833437613023E-14</v>
      </c>
      <c r="AQ60" s="4">
        <f t="shared" si="24"/>
        <v>5.4445897548739403E-16</v>
      </c>
      <c r="AR60" s="4">
        <f t="shared" si="24"/>
        <v>6.7620505936414787E-18</v>
      </c>
      <c r="AS60" s="4">
        <f t="shared" si="24"/>
        <v>7.6984464115523435E-20</v>
      </c>
      <c r="AT60" s="4">
        <f t="shared" si="24"/>
        <v>8.0903189198282442E-22</v>
      </c>
      <c r="AU60" s="4">
        <f t="shared" si="24"/>
        <v>7.8948428765094708E-24</v>
      </c>
      <c r="AV60" s="4">
        <f t="shared" si="24"/>
        <v>7.1904835793850046E-26</v>
      </c>
      <c r="AW60" s="4">
        <f t="shared" si="22"/>
        <v>6.1396549566817367E-28</v>
      </c>
      <c r="AX60" s="4">
        <f t="shared" si="22"/>
        <v>4.9340196413797263E-30</v>
      </c>
      <c r="AY60" s="4">
        <f t="shared" si="22"/>
        <v>3.7448478836670011E-32</v>
      </c>
      <c r="AZ60" s="4">
        <f t="shared" si="22"/>
        <v>2.692690105953975E-34</v>
      </c>
      <c r="BA60" s="4">
        <f t="shared" si="22"/>
        <v>1.8393405907541847E-36</v>
      </c>
    </row>
    <row r="61" spans="1:53">
      <c r="A61" s="1">
        <f t="shared" si="20"/>
        <v>41570</v>
      </c>
      <c r="B61">
        <f t="shared" si="13"/>
        <v>4</v>
      </c>
      <c r="C61" s="12">
        <f t="shared" si="11"/>
        <v>5.7069967380518741E-9</v>
      </c>
      <c r="D61" s="3">
        <f t="shared" si="4"/>
        <v>29254344</v>
      </c>
      <c r="E61" s="2">
        <v>58508688</v>
      </c>
      <c r="F61" s="2">
        <v>216</v>
      </c>
      <c r="G61" s="3">
        <f t="shared" si="5"/>
        <v>23545337.599999994</v>
      </c>
      <c r="H61" s="3">
        <f t="shared" si="6"/>
        <v>29189597.248</v>
      </c>
      <c r="I61" s="7">
        <f t="shared" si="7"/>
        <v>-0.88497231153435507</v>
      </c>
      <c r="J61" s="8">
        <f t="shared" si="8"/>
        <v>-0.91132662186323721</v>
      </c>
      <c r="K61" s="4">
        <f t="shared" si="23"/>
        <v>0.87426376185231425</v>
      </c>
      <c r="L61" s="4">
        <f t="shared" si="23"/>
        <v>0.11747758629637131</v>
      </c>
      <c r="M61" s="4">
        <f t="shared" si="23"/>
        <v>7.892917045215251E-3</v>
      </c>
      <c r="N61" s="4">
        <f t="shared" si="23"/>
        <v>3.5353204414445587E-4</v>
      </c>
      <c r="O61" s="4">
        <f t="shared" si="23"/>
        <v>1.1876303166437498E-5</v>
      </c>
      <c r="P61" s="4">
        <f t="shared" si="23"/>
        <v>3.1917122817432703E-7</v>
      </c>
      <c r="Q61" s="4">
        <f t="shared" si="23"/>
        <v>7.1480063520968723E-9</v>
      </c>
      <c r="R61" s="4">
        <f t="shared" si="23"/>
        <v>1.3721428176481918E-10</v>
      </c>
      <c r="S61" s="4">
        <f t="shared" si="23"/>
        <v>2.3047389326520402E-12</v>
      </c>
      <c r="T61" s="4">
        <f t="shared" si="23"/>
        <v>3.441055036132984E-14</v>
      </c>
      <c r="U61" s="4">
        <f t="shared" si="23"/>
        <v>4.6238526984300975E-16</v>
      </c>
      <c r="V61" s="4">
        <f t="shared" si="23"/>
        <v>5.6483767714052177E-18</v>
      </c>
      <c r="W61" s="4">
        <f t="shared" si="23"/>
        <v>6.3249157800682785E-20</v>
      </c>
      <c r="X61" s="4">
        <f t="shared" si="23"/>
        <v>6.5376807769351567E-22</v>
      </c>
      <c r="Y61" s="4">
        <f t="shared" si="23"/>
        <v>6.2749168182804975E-24</v>
      </c>
      <c r="Z61" s="4">
        <f t="shared" si="23"/>
        <v>5.6211994280039484E-26</v>
      </c>
      <c r="AA61" s="4">
        <f t="shared" si="21"/>
        <v>4.7208616338750117E-28</v>
      </c>
      <c r="AB61" s="4">
        <f t="shared" si="21"/>
        <v>3.7315098534480718E-30</v>
      </c>
      <c r="AC61" s="4">
        <f t="shared" si="21"/>
        <v>2.7856356491330695E-32</v>
      </c>
      <c r="AD61" s="4">
        <f t="shared" si="21"/>
        <v>1.9700757095571662E-34</v>
      </c>
      <c r="AE61" s="4">
        <f t="shared" si="21"/>
        <v>1.3236254464462016E-36</v>
      </c>
      <c r="AF61" s="6"/>
      <c r="AG61" s="4">
        <f t="shared" si="24"/>
        <v>0.84655091179282771</v>
      </c>
      <c r="AH61" s="4">
        <f t="shared" si="24"/>
        <v>0.14102262930492479</v>
      </c>
      <c r="AI61" s="4">
        <f t="shared" si="24"/>
        <v>1.1746122423186142E-2</v>
      </c>
      <c r="AJ61" s="4">
        <f t="shared" si="24"/>
        <v>6.5224230528949153E-4</v>
      </c>
      <c r="AK61" s="4">
        <f t="shared" si="24"/>
        <v>2.7163432848819847E-5</v>
      </c>
      <c r="AL61" s="4">
        <f t="shared" si="24"/>
        <v>9.0500361950847675E-7</v>
      </c>
      <c r="AM61" s="4">
        <f t="shared" si="24"/>
        <v>2.5126657340611884E-8</v>
      </c>
      <c r="AN61" s="4">
        <f t="shared" si="24"/>
        <v>5.9796024856264015E-10</v>
      </c>
      <c r="AO61" s="4">
        <f t="shared" si="24"/>
        <v>1.2451393217334784E-11</v>
      </c>
      <c r="AP61" s="4">
        <f t="shared" si="24"/>
        <v>2.3046821904815777E-13</v>
      </c>
      <c r="AQ61" s="4">
        <f t="shared" si="24"/>
        <v>3.839252163994427E-15</v>
      </c>
      <c r="AR61" s="4">
        <f t="shared" si="24"/>
        <v>5.8141941473604499E-17</v>
      </c>
      <c r="AS61" s="4">
        <f t="shared" si="24"/>
        <v>8.0713066154589706E-19</v>
      </c>
      <c r="AT61" s="4">
        <f t="shared" si="24"/>
        <v>1.034275032094109E-20</v>
      </c>
      <c r="AU61" s="4">
        <f t="shared" si="24"/>
        <v>1.2306754507309771E-22</v>
      </c>
      <c r="AV61" s="4">
        <f t="shared" si="24"/>
        <v>1.3667459509356992E-24</v>
      </c>
      <c r="AW61" s="4">
        <f t="shared" si="22"/>
        <v>1.42299480944669E-26</v>
      </c>
      <c r="AX61" s="4">
        <f t="shared" si="22"/>
        <v>1.3944080532939397E-28</v>
      </c>
      <c r="AY61" s="4">
        <f t="shared" si="22"/>
        <v>1.2904846709640903E-30</v>
      </c>
      <c r="AZ61" s="4">
        <f t="shared" si="22"/>
        <v>1.1314482816643064E-32</v>
      </c>
      <c r="BA61" s="4">
        <f t="shared" si="22"/>
        <v>9.4241058346246559E-35</v>
      </c>
    </row>
    <row r="62" spans="1:53">
      <c r="A62" s="1">
        <f t="shared" si="20"/>
        <v>41573</v>
      </c>
      <c r="B62">
        <f t="shared" si="13"/>
        <v>3</v>
      </c>
      <c r="C62" s="12">
        <f t="shared" si="11"/>
        <v>5.7069967380518741E-9</v>
      </c>
      <c r="D62" s="3">
        <f t="shared" si="4"/>
        <v>15901274</v>
      </c>
      <c r="E62" s="2">
        <v>31802548</v>
      </c>
      <c r="F62" s="2">
        <v>40</v>
      </c>
      <c r="G62" s="3">
        <f t="shared" si="5"/>
        <v>12566880</v>
      </c>
      <c r="H62" s="3">
        <f t="shared" si="6"/>
        <v>11712260.800000001</v>
      </c>
      <c r="I62" s="7">
        <f t="shared" si="7"/>
        <v>-1.7836475738544293</v>
      </c>
      <c r="J62" s="8">
        <f t="shared" si="8"/>
        <v>-1.7828583187288558</v>
      </c>
      <c r="K62" s="4">
        <f t="shared" si="23"/>
        <v>0.93079227828450484</v>
      </c>
      <c r="L62" s="4">
        <f t="shared" si="23"/>
        <v>6.6755625046454145E-2</v>
      </c>
      <c r="M62" s="4">
        <f t="shared" si="23"/>
        <v>2.3938279381454444E-3</v>
      </c>
      <c r="N62" s="4">
        <f t="shared" si="23"/>
        <v>5.7227754090282974E-5</v>
      </c>
      <c r="O62" s="4">
        <f t="shared" si="23"/>
        <v>1.0260811330956043E-6</v>
      </c>
      <c r="P62" s="4">
        <f t="shared" si="23"/>
        <v>1.4717927336510498E-8</v>
      </c>
      <c r="Q62" s="4">
        <f t="shared" si="23"/>
        <v>1.7592612063735664E-10</v>
      </c>
      <c r="R62" s="4">
        <f t="shared" si="23"/>
        <v>1.8024663829770853E-12</v>
      </c>
      <c r="S62" s="4">
        <f t="shared" si="23"/>
        <v>1.6158909163297803E-14</v>
      </c>
      <c r="T62" s="4">
        <f t="shared" si="23"/>
        <v>1.2876693206401303E-16</v>
      </c>
      <c r="U62" s="4">
        <f t="shared" si="23"/>
        <v>9.2350474747895821E-19</v>
      </c>
      <c r="V62" s="4">
        <f t="shared" si="23"/>
        <v>6.0211742612641037E-21</v>
      </c>
      <c r="W62" s="4">
        <f t="shared" si="23"/>
        <v>3.5986090279452187E-23</v>
      </c>
      <c r="X62" s="4">
        <f t="shared" si="23"/>
        <v>1.9852993161918214E-25</v>
      </c>
      <c r="Y62" s="4">
        <f t="shared" si="23"/>
        <v>1.0170272814971855E-27</v>
      </c>
      <c r="Z62" s="4">
        <f t="shared" si="23"/>
        <v>4.8626829576540187E-30</v>
      </c>
      <c r="AA62" s="4">
        <f t="shared" si="21"/>
        <v>2.1796690058666265E-32</v>
      </c>
      <c r="AB62" s="4">
        <f t="shared" si="21"/>
        <v>9.1955173736355809E-35</v>
      </c>
      <c r="AC62" s="4">
        <f t="shared" si="21"/>
        <v>3.6638541035735779E-37</v>
      </c>
      <c r="AD62" s="4">
        <f t="shared" si="21"/>
        <v>1.3829900111881042E-39</v>
      </c>
      <c r="AE62" s="4">
        <f t="shared" si="21"/>
        <v>4.9593354607998209E-42</v>
      </c>
      <c r="AF62" s="6"/>
      <c r="AG62" s="4">
        <f t="shared" si="24"/>
        <v>0.9353431330421329</v>
      </c>
      <c r="AH62" s="4">
        <f t="shared" si="24"/>
        <v>6.2520046687365785E-2</v>
      </c>
      <c r="AI62" s="4">
        <f t="shared" si="24"/>
        <v>2.0894769876298913E-3</v>
      </c>
      <c r="AJ62" s="4">
        <f t="shared" si="24"/>
        <v>4.6554813913286278E-5</v>
      </c>
      <c r="AK62" s="4">
        <f t="shared" si="24"/>
        <v>7.7795204001362811E-7</v>
      </c>
      <c r="AL62" s="4">
        <f t="shared" si="24"/>
        <v>1.0399944049016674E-8</v>
      </c>
      <c r="AM62" s="4">
        <f t="shared" si="24"/>
        <v>1.1585849922285624E-10</v>
      </c>
      <c r="AN62" s="4">
        <f t="shared" si="24"/>
        <v>1.1063128773571891E-12</v>
      </c>
      <c r="AO62" s="4">
        <f t="shared" si="24"/>
        <v>9.243491634422611E-15</v>
      </c>
      <c r="AP62" s="4">
        <f t="shared" si="24"/>
        <v>6.8650163820356901E-17</v>
      </c>
      <c r="AQ62" s="4">
        <f t="shared" si="24"/>
        <v>4.5886990532482112E-19</v>
      </c>
      <c r="AR62" s="4">
        <f t="shared" si="24"/>
        <v>2.7883343649658591E-21</v>
      </c>
      <c r="AS62" s="4">
        <f t="shared" si="24"/>
        <v>1.5531433046148865E-23</v>
      </c>
      <c r="AT62" s="4">
        <f t="shared" si="24"/>
        <v>7.9857564893959522E-26</v>
      </c>
      <c r="AU62" s="4">
        <f t="shared" si="24"/>
        <v>3.8127284656297846E-28</v>
      </c>
      <c r="AV62" s="4">
        <f t="shared" si="24"/>
        <v>1.6989962886261727E-30</v>
      </c>
      <c r="AW62" s="4">
        <f t="shared" si="22"/>
        <v>7.097742227928057E-33</v>
      </c>
      <c r="AX62" s="4">
        <f t="shared" si="22"/>
        <v>2.7907378308868284E-35</v>
      </c>
      <c r="AY62" s="4">
        <f t="shared" si="22"/>
        <v>1.0363208494611463E-37</v>
      </c>
      <c r="AZ62" s="4">
        <f t="shared" si="22"/>
        <v>3.6457618728770422E-40</v>
      </c>
      <c r="BA62" s="4">
        <f t="shared" si="22"/>
        <v>1.2184449999727731E-42</v>
      </c>
    </row>
    <row r="63" spans="1:53">
      <c r="A63" s="1">
        <f t="shared" si="20"/>
        <v>41577</v>
      </c>
      <c r="B63">
        <f t="shared" si="13"/>
        <v>4</v>
      </c>
      <c r="C63" s="12">
        <f t="shared" si="11"/>
        <v>5.7069967380518741E-9</v>
      </c>
      <c r="D63" s="3">
        <f t="shared" si="4"/>
        <v>13915497</v>
      </c>
      <c r="E63" s="2">
        <v>27830994</v>
      </c>
      <c r="F63" s="2">
        <v>50</v>
      </c>
      <c r="G63" s="3">
        <f t="shared" si="5"/>
        <v>11283150</v>
      </c>
      <c r="H63" s="3">
        <f t="shared" si="6"/>
        <v>12156357.5</v>
      </c>
      <c r="I63" s="7">
        <f t="shared" si="7"/>
        <v>-1.7280760314503862</v>
      </c>
      <c r="J63" s="8">
        <f t="shared" si="8"/>
        <v>-1.7290860519788958</v>
      </c>
      <c r="K63" s="4">
        <f t="shared" si="23"/>
        <v>0.93763652935508079</v>
      </c>
      <c r="L63" s="4">
        <f t="shared" si="23"/>
        <v>6.0377135845354986E-2</v>
      </c>
      <c r="M63" s="4">
        <f t="shared" si="23"/>
        <v>1.9439292815908095E-3</v>
      </c>
      <c r="N63" s="4">
        <f t="shared" si="23"/>
        <v>4.1725074279697605E-5</v>
      </c>
      <c r="O63" s="4">
        <f t="shared" si="23"/>
        <v>6.7169946169116344E-7</v>
      </c>
      <c r="P63" s="4">
        <f t="shared" si="23"/>
        <v>8.6505322689123844E-9</v>
      </c>
      <c r="Q63" s="4">
        <f t="shared" si="23"/>
        <v>9.2838769632329967E-11</v>
      </c>
      <c r="R63" s="4">
        <f t="shared" si="23"/>
        <v>8.5402206956179085E-13</v>
      </c>
      <c r="S63" s="4">
        <f t="shared" si="23"/>
        <v>6.8741155161017789E-15</v>
      </c>
      <c r="T63" s="4">
        <f t="shared" si="23"/>
        <v>4.9182658153592252E-17</v>
      </c>
      <c r="U63" s="4">
        <f t="shared" si="23"/>
        <v>3.1670114921724439E-19</v>
      </c>
      <c r="V63" s="4">
        <f t="shared" si="23"/>
        <v>1.8539352319333786E-21</v>
      </c>
      <c r="W63" s="4">
        <f t="shared" si="23"/>
        <v>9.9483458956136684E-24</v>
      </c>
      <c r="X63" s="4">
        <f t="shared" si="23"/>
        <v>4.9277089785560006E-26</v>
      </c>
      <c r="Y63" s="4">
        <f t="shared" si="23"/>
        <v>2.2664936350838022E-28</v>
      </c>
      <c r="Z63" s="4">
        <f t="shared" si="23"/>
        <v>9.7297278862982897E-31</v>
      </c>
      <c r="AA63" s="4">
        <f t="shared" si="21"/>
        <v>3.9157785490975577E-33</v>
      </c>
      <c r="AB63" s="4">
        <f t="shared" si="21"/>
        <v>1.4832234198529287E-35</v>
      </c>
      <c r="AC63" s="4">
        <f t="shared" si="21"/>
        <v>5.3060507977701391E-38</v>
      </c>
      <c r="AD63" s="4">
        <f t="shared" si="21"/>
        <v>1.7982708241910678E-40</v>
      </c>
      <c r="AE63" s="4">
        <f t="shared" si="21"/>
        <v>5.7897839732297691E-43</v>
      </c>
      <c r="AF63" s="6"/>
      <c r="AG63" s="4">
        <f t="shared" si="24"/>
        <v>0.93297554470293154</v>
      </c>
      <c r="AH63" s="4">
        <f t="shared" si="24"/>
        <v>6.4726382084257267E-2</v>
      </c>
      <c r="AI63" s="4">
        <f t="shared" si="24"/>
        <v>2.2452379469476715E-3</v>
      </c>
      <c r="AJ63" s="4">
        <f t="shared" si="24"/>
        <v>5.1922084539023428E-5</v>
      </c>
      <c r="AK63" s="4">
        <f t="shared" si="24"/>
        <v>9.0054017819363485E-7</v>
      </c>
      <c r="AL63" s="4">
        <f t="shared" si="24"/>
        <v>1.2495223225788402E-8</v>
      </c>
      <c r="AM63" s="4">
        <f t="shared" si="24"/>
        <v>1.444786458907363E-10</v>
      </c>
      <c r="AN63" s="4">
        <f t="shared" si="24"/>
        <v>1.4319125013336193E-12</v>
      </c>
      <c r="AO63" s="4">
        <f t="shared" si="24"/>
        <v>1.2417589993294593E-14</v>
      </c>
      <c r="AP63" s="4">
        <f t="shared" si="24"/>
        <v>9.5720639921791148E-17</v>
      </c>
      <c r="AQ63" s="4">
        <f t="shared" si="24"/>
        <v>6.6407379712501561E-19</v>
      </c>
      <c r="AR63" s="4">
        <f t="shared" si="24"/>
        <v>4.1882671387325864E-21</v>
      </c>
      <c r="AS63" s="4">
        <f t="shared" si="24"/>
        <v>2.4213847773352379E-23</v>
      </c>
      <c r="AT63" s="4">
        <f t="shared" si="24"/>
        <v>1.2922040540819829E-25</v>
      </c>
      <c r="AU63" s="4">
        <f t="shared" si="24"/>
        <v>6.4034448220135601E-28</v>
      </c>
      <c r="AV63" s="4">
        <f t="shared" si="24"/>
        <v>2.9616448950340261E-30</v>
      </c>
      <c r="AW63" s="4">
        <f t="shared" si="22"/>
        <v>1.284173012516122E-32</v>
      </c>
      <c r="AX63" s="4">
        <f t="shared" si="22"/>
        <v>5.2406495439938047E-35</v>
      </c>
      <c r="AY63" s="4">
        <f t="shared" si="22"/>
        <v>2.0198684158436806E-37</v>
      </c>
      <c r="AZ63" s="4">
        <f t="shared" si="22"/>
        <v>7.3753036722308188E-40</v>
      </c>
      <c r="BA63" s="4">
        <f t="shared" si="22"/>
        <v>2.5583520386034942E-42</v>
      </c>
    </row>
    <row r="64" spans="1:53">
      <c r="A64" s="1">
        <f t="shared" si="20"/>
        <v>41580</v>
      </c>
      <c r="B64">
        <f t="shared" si="13"/>
        <v>3</v>
      </c>
      <c r="C64" s="12">
        <f t="shared" si="11"/>
        <v>5.7069967380518741E-9</v>
      </c>
      <c r="D64" s="3">
        <f t="shared" si="4"/>
        <v>16214773</v>
      </c>
      <c r="E64" s="2">
        <v>32429546</v>
      </c>
      <c r="F64" s="2">
        <v>60</v>
      </c>
      <c r="G64" s="3">
        <f t="shared" si="5"/>
        <v>10229240</v>
      </c>
      <c r="H64" s="3">
        <f t="shared" si="6"/>
        <v>12623456.800000001</v>
      </c>
      <c r="I64" s="7">
        <f t="shared" si="7"/>
        <v>-1.6722218569960019</v>
      </c>
      <c r="J64" s="8">
        <f t="shared" si="8"/>
        <v>-1.6755495905856745</v>
      </c>
      <c r="K64" s="4">
        <f t="shared" si="23"/>
        <v>0.9432930892651874</v>
      </c>
      <c r="L64" s="4">
        <f t="shared" si="23"/>
        <v>5.5067790021457813E-2</v>
      </c>
      <c r="M64" s="4">
        <f t="shared" si="23"/>
        <v>1.6073801641859232E-3</v>
      </c>
      <c r="N64" s="4">
        <f t="shared" si="23"/>
        <v>3.1278668693435979E-5</v>
      </c>
      <c r="O64" s="4">
        <f t="shared" si="23"/>
        <v>4.56498270317194E-7</v>
      </c>
      <c r="P64" s="4">
        <f t="shared" si="23"/>
        <v>5.3299110003171702E-9</v>
      </c>
      <c r="Q64" s="4">
        <f t="shared" si="23"/>
        <v>5.1858444929830911E-11</v>
      </c>
      <c r="R64" s="4">
        <f t="shared" si="23"/>
        <v>4.3248613572032177E-13</v>
      </c>
      <c r="S64" s="4">
        <f t="shared" si="23"/>
        <v>3.1559702496546641E-15</v>
      </c>
      <c r="T64" s="4">
        <f t="shared" si="23"/>
        <v>2.0471093717869098E-17</v>
      </c>
      <c r="U64" s="4">
        <f t="shared" si="23"/>
        <v>1.195065363419528E-19</v>
      </c>
      <c r="V64" s="4">
        <f t="shared" si="23"/>
        <v>6.3423403614449906E-22</v>
      </c>
      <c r="W64" s="4">
        <f t="shared" si="23"/>
        <v>3.0854522281959319E-24</v>
      </c>
      <c r="X64" s="4">
        <f t="shared" si="23"/>
        <v>1.385561986843477E-26</v>
      </c>
      <c r="Y64" s="4">
        <f t="shared" si="23"/>
        <v>5.7776119225746922E-29</v>
      </c>
      <c r="Z64" s="4">
        <f t="shared" si="23"/>
        <v>2.2485756785185606E-31</v>
      </c>
      <c r="AA64" s="4">
        <f t="shared" si="21"/>
        <v>8.2042310833323658E-34</v>
      </c>
      <c r="AB64" s="4">
        <f t="shared" si="21"/>
        <v>2.8173401126406489E-36</v>
      </c>
      <c r="AC64" s="4">
        <f t="shared" si="21"/>
        <v>9.1372823846899659E-39</v>
      </c>
      <c r="AD64" s="4">
        <f t="shared" si="21"/>
        <v>2.8074606427888586E-41</v>
      </c>
      <c r="AE64" s="4">
        <f t="shared" si="21"/>
        <v>8.1947152889994211E-44</v>
      </c>
      <c r="AF64" s="6"/>
      <c r="AG64" s="4">
        <f t="shared" si="24"/>
        <v>0.93049179347219468</v>
      </c>
      <c r="AH64" s="4">
        <f t="shared" si="24"/>
        <v>6.7034510838710273E-2</v>
      </c>
      <c r="AI64" s="4">
        <f t="shared" si="24"/>
        <v>2.4146506820025807E-3</v>
      </c>
      <c r="AJ64" s="4">
        <f t="shared" si="24"/>
        <v>5.798543050203793E-5</v>
      </c>
      <c r="AK64" s="4">
        <f t="shared" si="24"/>
        <v>1.044346675860776E-6</v>
      </c>
      <c r="AL64" s="4">
        <f t="shared" si="24"/>
        <v>1.5047364602301236E-8</v>
      </c>
      <c r="AM64" s="4">
        <f t="shared" si="24"/>
        <v>1.8067369196093789E-10</v>
      </c>
      <c r="AN64" s="4">
        <f t="shared" si="24"/>
        <v>1.8594417167947365E-12</v>
      </c>
      <c r="AO64" s="4">
        <f t="shared" si="24"/>
        <v>1.6744733493802232E-14</v>
      </c>
      <c r="AP64" s="4">
        <f t="shared" si="24"/>
        <v>1.3403596719234781E-16</v>
      </c>
      <c r="AQ64" s="4">
        <f t="shared" si="24"/>
        <v>9.6562152966949274E-19</v>
      </c>
      <c r="AR64" s="4">
        <f t="shared" si="24"/>
        <v>6.32411572551765E-21</v>
      </c>
      <c r="AS64" s="4">
        <f t="shared" si="24"/>
        <v>3.7966807598244743E-23</v>
      </c>
      <c r="AT64" s="4">
        <f t="shared" si="24"/>
        <v>2.1040023168581102E-25</v>
      </c>
      <c r="AU64" s="4">
        <f t="shared" si="24"/>
        <v>1.0826887601320048E-27</v>
      </c>
      <c r="AV64" s="4">
        <f t="shared" si="24"/>
        <v>5.1999334433213101E-30</v>
      </c>
      <c r="AW64" s="4">
        <f t="shared" si="22"/>
        <v>2.3413329852364949E-32</v>
      </c>
      <c r="AX64" s="4">
        <f t="shared" si="22"/>
        <v>9.9220088297606113E-35</v>
      </c>
      <c r="AY64" s="4">
        <f t="shared" si="22"/>
        <v>3.9711145665944786E-37</v>
      </c>
      <c r="AZ64" s="4">
        <f t="shared" si="22"/>
        <v>1.5057195658994259E-39</v>
      </c>
      <c r="BA64" s="4">
        <f t="shared" si="22"/>
        <v>5.4237459882732625E-42</v>
      </c>
    </row>
    <row r="65" spans="1:53">
      <c r="A65" s="1">
        <f t="shared" si="20"/>
        <v>41584</v>
      </c>
      <c r="B65">
        <f t="shared" si="13"/>
        <v>4</v>
      </c>
      <c r="C65" s="12">
        <f t="shared" si="11"/>
        <v>5.7069967380518741E-9</v>
      </c>
      <c r="D65" s="3">
        <f t="shared" si="4"/>
        <v>14889620</v>
      </c>
      <c r="E65" s="2">
        <v>29779240</v>
      </c>
      <c r="F65" s="2">
        <v>70</v>
      </c>
      <c r="G65" s="3">
        <f t="shared" si="5"/>
        <v>9405150</v>
      </c>
      <c r="H65" s="3">
        <f t="shared" si="6"/>
        <v>13121853.699999999</v>
      </c>
      <c r="I65" s="7">
        <f t="shared" si="7"/>
        <v>-1.6162458591323556</v>
      </c>
      <c r="J65" s="8">
        <f t="shared" si="8"/>
        <v>-1.6222772851078502</v>
      </c>
      <c r="K65" s="4">
        <f t="shared" si="23"/>
        <v>0.94773991984302752</v>
      </c>
      <c r="L65" s="4">
        <f t="shared" si="23"/>
        <v>5.0870092477783013E-2</v>
      </c>
      <c r="M65" s="4">
        <f t="shared" si="23"/>
        <v>1.3652300485471061E-3</v>
      </c>
      <c r="N65" s="4">
        <f t="shared" si="23"/>
        <v>2.442630887813253E-5</v>
      </c>
      <c r="O65" s="4">
        <f t="shared" si="23"/>
        <v>3.2777140889559864E-7</v>
      </c>
      <c r="P65" s="4">
        <f t="shared" si="23"/>
        <v>3.5186351111012265E-9</v>
      </c>
      <c r="Q65" s="4">
        <f t="shared" si="23"/>
        <v>3.1477200758107274E-11</v>
      </c>
      <c r="R65" s="4">
        <f t="shared" si="23"/>
        <v>2.4136324721694018E-13</v>
      </c>
      <c r="S65" s="4">
        <f t="shared" si="23"/>
        <v>1.6194001792160277E-15</v>
      </c>
      <c r="T65" s="4">
        <f t="shared" si="23"/>
        <v>9.6579434316481897E-18</v>
      </c>
      <c r="U65" s="4">
        <f t="shared" si="23"/>
        <v>5.1839116944447952E-20</v>
      </c>
      <c r="V65" s="4">
        <f t="shared" si="23"/>
        <v>2.5295181571830082E-22</v>
      </c>
      <c r="W65" s="4">
        <f t="shared" si="23"/>
        <v>1.1314344560604422E-24</v>
      </c>
      <c r="X65" s="4">
        <f t="shared" si="23"/>
        <v>4.6715268261281361E-27</v>
      </c>
      <c r="Y65" s="4">
        <f t="shared" si="23"/>
        <v>1.7910329029663284E-29</v>
      </c>
      <c r="Z65" s="4">
        <f t="shared" ref="Z65:AE128" si="25">_xlfn.BINOM.DIST(Z$4,$G65,$C65,FALSE)</f>
        <v>6.4089223830017313E-32</v>
      </c>
      <c r="AA65" s="4">
        <f t="shared" si="25"/>
        <v>2.1499961877494278E-34</v>
      </c>
      <c r="AB65" s="4">
        <f t="shared" si="25"/>
        <v>6.788305559559171E-37</v>
      </c>
      <c r="AC65" s="4">
        <f t="shared" si="25"/>
        <v>2.0242374057839199E-39</v>
      </c>
      <c r="AD65" s="4">
        <f t="shared" si="25"/>
        <v>5.7184768453991143E-42</v>
      </c>
      <c r="AE65" s="4">
        <f t="shared" si="25"/>
        <v>1.5346977171723329E-44</v>
      </c>
      <c r="AF65" s="6"/>
      <c r="AG65" s="4">
        <f t="shared" si="24"/>
        <v>0.92784890950772603</v>
      </c>
      <c r="AH65" s="4">
        <f t="shared" si="24"/>
        <v>6.9483239242576142E-2</v>
      </c>
      <c r="AI65" s="4">
        <f t="shared" si="24"/>
        <v>2.6016736767372818E-3</v>
      </c>
      <c r="AJ65" s="4">
        <f t="shared" si="24"/>
        <v>6.4943291630973932E-5</v>
      </c>
      <c r="AK65" s="4">
        <f t="shared" si="24"/>
        <v>1.2158416073152222E-6</v>
      </c>
      <c r="AL65" s="4">
        <f t="shared" si="24"/>
        <v>1.8209987997795033E-8</v>
      </c>
      <c r="AM65" s="4">
        <f t="shared" si="24"/>
        <v>2.2727990472717849E-10</v>
      </c>
      <c r="AN65" s="4">
        <f t="shared" si="24"/>
        <v>2.4314514098713748E-12</v>
      </c>
      <c r="AO65" s="4">
        <f t="shared" si="24"/>
        <v>2.2760309917100602E-14</v>
      </c>
      <c r="AP65" s="4">
        <f t="shared" si="24"/>
        <v>1.8938177910829038E-16</v>
      </c>
      <c r="AQ65" s="4">
        <f t="shared" si="24"/>
        <v>1.4182104764843164E-18</v>
      </c>
      <c r="AR65" s="4">
        <f t="shared" si="24"/>
        <v>9.6549597605040457E-21</v>
      </c>
      <c r="AS65" s="4">
        <f t="shared" si="24"/>
        <v>6.0252025739732949E-23</v>
      </c>
      <c r="AT65" s="4">
        <f t="shared" si="24"/>
        <v>3.4708088683934101E-25</v>
      </c>
      <c r="AU65" s="4">
        <f t="shared" si="24"/>
        <v>1.8565430640783553E-27</v>
      </c>
      <c r="AV65" s="4">
        <f t="shared" ref="AV65:BA128" si="26">_xlfn.BINOM.DIST(AV$4,$H65,$C65,FALSE)</f>
        <v>9.2686418325307537E-30</v>
      </c>
      <c r="AW65" s="4">
        <f t="shared" si="26"/>
        <v>4.3380885825689531E-32</v>
      </c>
      <c r="AX65" s="4">
        <f t="shared" si="26"/>
        <v>1.910960719184367E-34</v>
      </c>
      <c r="AY65" s="4">
        <f t="shared" si="26"/>
        <v>7.9502628457805609E-37</v>
      </c>
      <c r="AZ65" s="4">
        <f t="shared" si="26"/>
        <v>3.1335027884139179E-39</v>
      </c>
      <c r="BA65" s="4">
        <f t="shared" si="26"/>
        <v>1.1732815894042842E-41</v>
      </c>
    </row>
    <row r="66" spans="1:53">
      <c r="A66" s="1">
        <f t="shared" si="20"/>
        <v>41587</v>
      </c>
      <c r="B66">
        <f t="shared" si="13"/>
        <v>3</v>
      </c>
      <c r="C66" s="12">
        <f t="shared" si="11"/>
        <v>5.7069967380518741E-9</v>
      </c>
      <c r="D66" s="3">
        <f t="shared" si="4"/>
        <v>16926851</v>
      </c>
      <c r="E66" s="2">
        <v>33853702</v>
      </c>
      <c r="F66" s="2">
        <v>87</v>
      </c>
      <c r="G66" s="3">
        <f t="shared" si="5"/>
        <v>8531633.8999999985</v>
      </c>
      <c r="H66" s="3">
        <f t="shared" si="6"/>
        <v>14064435.419500001</v>
      </c>
      <c r="I66" s="7">
        <f t="shared" si="7"/>
        <v>-1.5212678486083135</v>
      </c>
      <c r="J66" s="8">
        <f t="shared" si="8"/>
        <v>-1.5324252456643157</v>
      </c>
      <c r="K66" s="4">
        <f t="shared" ref="K66:Z129" si="27">_xlfn.BINOM.DIST(K$4,$G66,$C66,FALSE)</f>
        <v>0.95247634985300289</v>
      </c>
      <c r="L66" s="4">
        <f t="shared" si="27"/>
        <v>4.6376075359416617E-2</v>
      </c>
      <c r="M66" s="4">
        <f t="shared" si="27"/>
        <v>1.1290254681830701E-3</v>
      </c>
      <c r="N66" s="4">
        <f t="shared" si="27"/>
        <v>1.8324079797877269E-5</v>
      </c>
      <c r="O66" s="4">
        <f t="shared" si="27"/>
        <v>2.2304979197449389E-7</v>
      </c>
      <c r="P66" s="4">
        <f t="shared" si="27"/>
        <v>2.1720579441809426E-9</v>
      </c>
      <c r="Q66" s="4">
        <f t="shared" si="27"/>
        <v>1.7626240603552633E-11</v>
      </c>
      <c r="R66" s="4">
        <f t="shared" si="27"/>
        <v>1.2260301233059938E-13</v>
      </c>
      <c r="S66" s="4">
        <f t="shared" si="27"/>
        <v>7.4619200189489807E-16</v>
      </c>
      <c r="T66" s="4">
        <f t="shared" si="27"/>
        <v>4.0368951089944744E-18</v>
      </c>
      <c r="U66" s="4">
        <f t="shared" si="27"/>
        <v>1.9655622349955205E-20</v>
      </c>
      <c r="V66" s="4">
        <f t="shared" si="27"/>
        <v>8.7002833579509248E-23</v>
      </c>
      <c r="W66" s="4">
        <f t="shared" si="27"/>
        <v>3.5301355645019852E-25</v>
      </c>
      <c r="X66" s="4">
        <f t="shared" si="27"/>
        <v>1.3221697374194569E-27</v>
      </c>
      <c r="Y66" s="4">
        <f t="shared" si="27"/>
        <v>4.5983106456184503E-30</v>
      </c>
      <c r="Z66" s="4">
        <f t="shared" si="27"/>
        <v>1.4926092469346926E-32</v>
      </c>
      <c r="AA66" s="4">
        <f t="shared" si="25"/>
        <v>4.5421887132858625E-35</v>
      </c>
      <c r="AB66" s="4">
        <f t="shared" si="25"/>
        <v>1.3009338981374459E-37</v>
      </c>
      <c r="AC66" s="4">
        <f t="shared" si="25"/>
        <v>3.5190193255441369E-40</v>
      </c>
      <c r="AD66" s="4">
        <f t="shared" si="25"/>
        <v>9.0179313910928416E-43</v>
      </c>
      <c r="AE66" s="4">
        <f t="shared" si="25"/>
        <v>2.1954105971958521E-45</v>
      </c>
      <c r="AF66" s="6"/>
      <c r="AG66" s="4">
        <f t="shared" ref="AG66:AV129" si="28">_xlfn.BINOM.DIST(AG$4,$H66,$C66,FALSE)</f>
        <v>0.92287112089341161</v>
      </c>
      <c r="AH66" s="4">
        <f t="shared" si="28"/>
        <v>7.4074882801157246E-2</v>
      </c>
      <c r="AI66" s="4">
        <f t="shared" si="28"/>
        <v>2.9728353979448408E-3</v>
      </c>
      <c r="AJ66" s="4">
        <f t="shared" si="28"/>
        <v>7.9538878683269777E-5</v>
      </c>
      <c r="AK66" s="4">
        <f t="shared" si="28"/>
        <v>1.5960603074629361E-6</v>
      </c>
      <c r="AL66" s="4">
        <f t="shared" si="28"/>
        <v>2.5621767529094748E-8</v>
      </c>
      <c r="AM66" s="4">
        <f t="shared" si="28"/>
        <v>3.4275799895590047E-10</v>
      </c>
      <c r="AN66" s="4">
        <f t="shared" si="28"/>
        <v>3.9302419831097873E-12</v>
      </c>
      <c r="AO66" s="4">
        <f t="shared" si="28"/>
        <v>3.94329260593286E-14</v>
      </c>
      <c r="AP66" s="4">
        <f t="shared" si="28"/>
        <v>3.5167878070124434E-16</v>
      </c>
      <c r="AQ66" s="4">
        <f t="shared" si="28"/>
        <v>2.8227720213860499E-18</v>
      </c>
      <c r="AR66" s="4">
        <f t="shared" si="28"/>
        <v>2.0597415377679458E-20</v>
      </c>
      <c r="AS66" s="4">
        <f t="shared" si="28"/>
        <v>1.3777203033859779E-22</v>
      </c>
      <c r="AT66" s="4">
        <f t="shared" si="28"/>
        <v>8.5064284393083504E-25</v>
      </c>
      <c r="AU66" s="4">
        <f t="shared" si="28"/>
        <v>4.8769548253789132E-27</v>
      </c>
      <c r="AV66" s="4">
        <f t="shared" si="28"/>
        <v>2.6096782048467741E-29</v>
      </c>
      <c r="AW66" s="4">
        <f t="shared" si="26"/>
        <v>1.3091711604252886E-31</v>
      </c>
      <c r="AX66" s="4">
        <f t="shared" si="26"/>
        <v>6.1812588585450852E-34</v>
      </c>
      <c r="AY66" s="4">
        <f t="shared" si="26"/>
        <v>2.7563465417817325E-36</v>
      </c>
      <c r="AZ66" s="4">
        <f t="shared" si="26"/>
        <v>1.1644197919549794E-38</v>
      </c>
      <c r="BA66" s="4">
        <f t="shared" si="26"/>
        <v>4.6731413056818521E-41</v>
      </c>
    </row>
    <row r="67" spans="1:53">
      <c r="A67" s="1">
        <f t="shared" si="20"/>
        <v>41591</v>
      </c>
      <c r="B67">
        <f t="shared" si="13"/>
        <v>4</v>
      </c>
      <c r="C67" s="12">
        <f t="shared" si="11"/>
        <v>5.7069967380518741E-9</v>
      </c>
      <c r="D67" s="3">
        <f t="shared" si="4"/>
        <v>17339390</v>
      </c>
      <c r="E67" s="2">
        <v>34678780</v>
      </c>
      <c r="F67" s="2">
        <v>110</v>
      </c>
      <c r="G67" s="3">
        <f t="shared" si="5"/>
        <v>8406989.9999999981</v>
      </c>
      <c r="H67" s="3">
        <f t="shared" si="6"/>
        <v>15594317.300000001</v>
      </c>
      <c r="I67" s="7">
        <f t="shared" si="7"/>
        <v>-1.3943844862529182</v>
      </c>
      <c r="J67" s="8">
        <f t="shared" si="8"/>
        <v>-1.4126508376134874</v>
      </c>
      <c r="K67" s="4">
        <f t="shared" si="27"/>
        <v>0.95315412818299483</v>
      </c>
      <c r="L67" s="4">
        <f t="shared" si="27"/>
        <v>4.5731056960735976E-2</v>
      </c>
      <c r="M67" s="4">
        <f t="shared" si="27"/>
        <v>1.0970572650049579E-3</v>
      </c>
      <c r="N67" s="4">
        <f t="shared" si="27"/>
        <v>1.7545107993380472E-5</v>
      </c>
      <c r="O67" s="4">
        <f t="shared" si="27"/>
        <v>2.1044761360879657E-7</v>
      </c>
      <c r="P67" s="4">
        <f t="shared" si="27"/>
        <v>2.0193979004209345E-9</v>
      </c>
      <c r="Q67" s="4">
        <f t="shared" si="27"/>
        <v>1.6147990962476442E-11</v>
      </c>
      <c r="R67" s="4">
        <f t="shared" si="27"/>
        <v>1.1067977145341059E-13</v>
      </c>
      <c r="S67" s="4">
        <f t="shared" si="27"/>
        <v>6.6378282492115187E-16</v>
      </c>
      <c r="T67" s="4">
        <f t="shared" si="27"/>
        <v>3.5385977277984926E-18</v>
      </c>
      <c r="U67" s="4">
        <f t="shared" si="27"/>
        <v>1.6977699222795005E-20</v>
      </c>
      <c r="V67" s="4">
        <f t="shared" si="27"/>
        <v>7.405147944988637E-23</v>
      </c>
      <c r="W67" s="4">
        <f t="shared" si="27"/>
        <v>2.9607383647487884E-25</v>
      </c>
      <c r="X67" s="4">
        <f t="shared" si="27"/>
        <v>1.0927081065036377E-27</v>
      </c>
      <c r="Y67" s="4">
        <f t="shared" si="27"/>
        <v>3.7447563314208977E-30</v>
      </c>
      <c r="Z67" s="4">
        <f t="shared" si="27"/>
        <v>1.1977872542718024E-32</v>
      </c>
      <c r="AA67" s="4">
        <f t="shared" si="25"/>
        <v>3.5917577361845425E-35</v>
      </c>
      <c r="AB67" s="4">
        <f t="shared" si="25"/>
        <v>1.0136905407597055E-37</v>
      </c>
      <c r="AC67" s="4">
        <f t="shared" si="25"/>
        <v>2.7019674730060921E-40</v>
      </c>
      <c r="AD67" s="4">
        <f t="shared" si="25"/>
        <v>6.8229736133317134E-43</v>
      </c>
      <c r="AE67" s="4">
        <f t="shared" si="25"/>
        <v>1.6367819251374616E-45</v>
      </c>
      <c r="AF67" s="6"/>
      <c r="AG67" s="4">
        <f t="shared" si="28"/>
        <v>0.9148485774701598</v>
      </c>
      <c r="AH67" s="4">
        <f t="shared" si="28"/>
        <v>8.1418519726532315E-2</v>
      </c>
      <c r="AI67" s="4">
        <f t="shared" si="28"/>
        <v>3.6229902371940821E-3</v>
      </c>
      <c r="AJ67" s="4">
        <f t="shared" si="28"/>
        <v>1.0747806486919356E-4</v>
      </c>
      <c r="AK67" s="4">
        <f t="shared" si="28"/>
        <v>2.3912982642109061E-6</v>
      </c>
      <c r="AL67" s="4">
        <f t="shared" si="28"/>
        <v>4.2563527943572357E-8</v>
      </c>
      <c r="AM67" s="4">
        <f t="shared" si="28"/>
        <v>6.313355043517477E-10</v>
      </c>
      <c r="AN67" s="4">
        <f t="shared" si="28"/>
        <v>8.0266807775066524E-12</v>
      </c>
      <c r="AO67" s="4">
        <f t="shared" si="28"/>
        <v>8.9293489376674582E-14</v>
      </c>
      <c r="AP67" s="4">
        <f t="shared" si="28"/>
        <v>8.8298036730021815E-16</v>
      </c>
      <c r="AQ67" s="4">
        <f t="shared" si="28"/>
        <v>7.8582308299925037E-18</v>
      </c>
      <c r="AR67" s="4">
        <f t="shared" si="28"/>
        <v>6.3577844994100477E-20</v>
      </c>
      <c r="AS67" s="4">
        <f t="shared" si="28"/>
        <v>4.7151795598889053E-22</v>
      </c>
      <c r="AT67" s="4">
        <f t="shared" si="28"/>
        <v>3.227962898810168E-24</v>
      </c>
      <c r="AU67" s="4">
        <f t="shared" si="28"/>
        <v>2.0519847166319738E-26</v>
      </c>
      <c r="AV67" s="4">
        <f t="shared" si="28"/>
        <v>1.2174649244707448E-28</v>
      </c>
      <c r="AW67" s="4">
        <f t="shared" si="26"/>
        <v>6.7718923016361126E-31</v>
      </c>
      <c r="AX67" s="4">
        <f t="shared" si="26"/>
        <v>3.5451503690401213E-33</v>
      </c>
      <c r="AY67" s="4">
        <f t="shared" si="26"/>
        <v>1.7528133295275398E-35</v>
      </c>
      <c r="AZ67" s="4">
        <f t="shared" si="26"/>
        <v>8.2102342821079766E-38</v>
      </c>
      <c r="BA67" s="4">
        <f t="shared" si="26"/>
        <v>3.6534150233519533E-40</v>
      </c>
    </row>
    <row r="68" spans="1:53">
      <c r="A68" s="1">
        <f t="shared" si="20"/>
        <v>41594</v>
      </c>
      <c r="B68">
        <f t="shared" si="13"/>
        <v>3</v>
      </c>
      <c r="C68" s="12">
        <f t="shared" si="11"/>
        <v>5.7069967380518741E-9</v>
      </c>
      <c r="D68" s="3">
        <f t="shared" si="4"/>
        <v>20123994</v>
      </c>
      <c r="E68" s="2">
        <v>40247988</v>
      </c>
      <c r="F68" s="2">
        <v>130</v>
      </c>
      <c r="G68" s="3">
        <f t="shared" si="5"/>
        <v>9286830</v>
      </c>
      <c r="H68" s="3">
        <f t="shared" si="6"/>
        <v>17234004.699999999</v>
      </c>
      <c r="I68" s="7">
        <f t="shared" si="7"/>
        <v>-1.2869539704716313</v>
      </c>
      <c r="J68" s="8">
        <f t="shared" si="8"/>
        <v>-1.3106850312862794</v>
      </c>
      <c r="K68" s="4">
        <f t="shared" si="27"/>
        <v>0.94838009909967202</v>
      </c>
      <c r="L68" s="4">
        <f t="shared" si="27"/>
        <v>5.0264058778333252E-2</v>
      </c>
      <c r="M68" s="4">
        <f t="shared" si="27"/>
        <v>1.3319951226417068E-3</v>
      </c>
      <c r="N68" s="4">
        <f t="shared" si="27"/>
        <v>2.353186828146526E-5</v>
      </c>
      <c r="O68" s="4">
        <f t="shared" si="27"/>
        <v>3.1179661759421048E-7</v>
      </c>
      <c r="P68" s="4">
        <f t="shared" si="27"/>
        <v>3.3050370369948128E-9</v>
      </c>
      <c r="Q68" s="4">
        <f t="shared" si="27"/>
        <v>2.9194427882666338E-11</v>
      </c>
      <c r="R68" s="4">
        <f t="shared" si="27"/>
        <v>2.2104300230546866E-13</v>
      </c>
      <c r="S68" s="4">
        <f t="shared" si="27"/>
        <v>1.4644062671118733E-15</v>
      </c>
      <c r="T68" s="4">
        <f t="shared" si="27"/>
        <v>8.6237035302739413E-18</v>
      </c>
      <c r="U68" s="4">
        <f t="shared" si="27"/>
        <v>4.5705505785026785E-20</v>
      </c>
      <c r="V68" s="4">
        <f t="shared" si="27"/>
        <v>2.2021682097592794E-22</v>
      </c>
      <c r="W68" s="4">
        <f t="shared" si="27"/>
        <v>9.7262146730496822E-25</v>
      </c>
      <c r="X68" s="4">
        <f t="shared" si="27"/>
        <v>3.9652909595306429E-27</v>
      </c>
      <c r="Y68" s="4">
        <f t="shared" si="27"/>
        <v>1.5011411793459504E-29</v>
      </c>
      <c r="Z68" s="4">
        <f t="shared" si="27"/>
        <v>5.3040150461426979E-32</v>
      </c>
      <c r="AA68" s="4">
        <f t="shared" si="25"/>
        <v>1.7569491235742203E-34</v>
      </c>
      <c r="AB68" s="4">
        <f t="shared" si="25"/>
        <v>5.4775284070092211E-37</v>
      </c>
      <c r="AC68" s="4">
        <f t="shared" si="25"/>
        <v>1.6128220816814448E-39</v>
      </c>
      <c r="AD68" s="4">
        <f t="shared" si="25"/>
        <v>4.4989082943274939E-42</v>
      </c>
      <c r="AE68" s="4">
        <f t="shared" si="25"/>
        <v>1.1922062077797831E-44</v>
      </c>
      <c r="AF68" s="6"/>
      <c r="AG68" s="4">
        <f t="shared" si="28"/>
        <v>0.90632763987900533</v>
      </c>
      <c r="AH68" s="4">
        <f t="shared" si="28"/>
        <v>8.9141315912040733E-2</v>
      </c>
      <c r="AI68" s="4">
        <f t="shared" si="28"/>
        <v>4.3837202970637363E-3</v>
      </c>
      <c r="AJ68" s="4">
        <f t="shared" si="28"/>
        <v>1.4371938407541145E-4</v>
      </c>
      <c r="AK68" s="4">
        <f t="shared" si="28"/>
        <v>3.533858017982943E-6</v>
      </c>
      <c r="AL68" s="4">
        <f t="shared" si="28"/>
        <v>6.9514084530652784E-8</v>
      </c>
      <c r="AM68" s="4">
        <f t="shared" si="28"/>
        <v>1.1395024085944111E-9</v>
      </c>
      <c r="AN68" s="4">
        <f t="shared" si="28"/>
        <v>1.6010720367364132E-11</v>
      </c>
      <c r="AO68" s="4">
        <f t="shared" si="28"/>
        <v>1.9684052981369293E-13</v>
      </c>
      <c r="AP68" s="4">
        <f t="shared" si="28"/>
        <v>2.1511249151993645E-15</v>
      </c>
      <c r="AQ68" s="4">
        <f t="shared" si="28"/>
        <v>2.1157250099883269E-17</v>
      </c>
      <c r="AR68" s="4">
        <f t="shared" si="28"/>
        <v>1.8917341283857276E-19</v>
      </c>
      <c r="AS68" s="4">
        <f t="shared" si="28"/>
        <v>1.5505022182107763E-21</v>
      </c>
      <c r="AT68" s="4">
        <f t="shared" si="28"/>
        <v>1.1730662862063E-23</v>
      </c>
      <c r="AU68" s="4">
        <f t="shared" si="28"/>
        <v>8.2411535555192902E-26</v>
      </c>
      <c r="AV68" s="4">
        <f t="shared" si="28"/>
        <v>5.4036873162677718E-28</v>
      </c>
      <c r="AW68" s="4">
        <f t="shared" si="26"/>
        <v>3.321724932183574E-30</v>
      </c>
      <c r="AX68" s="4">
        <f t="shared" si="26"/>
        <v>1.9217998619980392E-32</v>
      </c>
      <c r="AY68" s="4">
        <f t="shared" si="26"/>
        <v>1.0500960879841428E-34</v>
      </c>
      <c r="AZ68" s="4">
        <f t="shared" si="26"/>
        <v>5.435866749259973E-37</v>
      </c>
      <c r="BA68" s="4">
        <f t="shared" si="26"/>
        <v>2.6732042564775864E-39</v>
      </c>
    </row>
    <row r="69" spans="1:53">
      <c r="A69" s="1">
        <f t="shared" si="20"/>
        <v>41598</v>
      </c>
      <c r="B69">
        <f t="shared" si="13"/>
        <v>4</v>
      </c>
      <c r="C69" s="12">
        <f t="shared" si="11"/>
        <v>5.7069967380518741E-9</v>
      </c>
      <c r="D69" s="3">
        <f t="shared" si="4"/>
        <v>12967362</v>
      </c>
      <c r="E69" s="2">
        <v>25934724</v>
      </c>
      <c r="F69" s="2">
        <v>40</v>
      </c>
      <c r="G69" s="3">
        <f t="shared" si="5"/>
        <v>12566880</v>
      </c>
      <c r="H69" s="3">
        <f t="shared" si="6"/>
        <v>11712260.800000001</v>
      </c>
      <c r="I69" s="7">
        <f t="shared" si="7"/>
        <v>-1.7836475738544293</v>
      </c>
      <c r="J69" s="8">
        <f t="shared" si="8"/>
        <v>-1.7828583187288558</v>
      </c>
      <c r="K69" s="4">
        <f t="shared" si="27"/>
        <v>0.93079227828450484</v>
      </c>
      <c r="L69" s="4">
        <f t="shared" si="27"/>
        <v>6.6755625046454145E-2</v>
      </c>
      <c r="M69" s="4">
        <f t="shared" si="27"/>
        <v>2.3938279381454444E-3</v>
      </c>
      <c r="N69" s="4">
        <f t="shared" si="27"/>
        <v>5.7227754090282974E-5</v>
      </c>
      <c r="O69" s="4">
        <f t="shared" si="27"/>
        <v>1.0260811330956043E-6</v>
      </c>
      <c r="P69" s="4">
        <f t="shared" si="27"/>
        <v>1.4717927336510498E-8</v>
      </c>
      <c r="Q69" s="4">
        <f t="shared" si="27"/>
        <v>1.7592612063735664E-10</v>
      </c>
      <c r="R69" s="4">
        <f t="shared" si="27"/>
        <v>1.8024663829770853E-12</v>
      </c>
      <c r="S69" s="4">
        <f t="shared" si="27"/>
        <v>1.6158909163297803E-14</v>
      </c>
      <c r="T69" s="4">
        <f t="shared" si="27"/>
        <v>1.2876693206401303E-16</v>
      </c>
      <c r="U69" s="4">
        <f t="shared" si="27"/>
        <v>9.2350474747895821E-19</v>
      </c>
      <c r="V69" s="4">
        <f t="shared" si="27"/>
        <v>6.0211742612641037E-21</v>
      </c>
      <c r="W69" s="4">
        <f t="shared" si="27"/>
        <v>3.5986090279452187E-23</v>
      </c>
      <c r="X69" s="4">
        <f t="shared" si="27"/>
        <v>1.9852993161918214E-25</v>
      </c>
      <c r="Y69" s="4">
        <f t="shared" si="27"/>
        <v>1.0170272814971855E-27</v>
      </c>
      <c r="Z69" s="4">
        <f t="shared" si="27"/>
        <v>4.8626829576540187E-30</v>
      </c>
      <c r="AA69" s="4">
        <f t="shared" si="25"/>
        <v>2.1796690058666265E-32</v>
      </c>
      <c r="AB69" s="4">
        <f t="shared" si="25"/>
        <v>9.1955173736355809E-35</v>
      </c>
      <c r="AC69" s="4">
        <f t="shared" si="25"/>
        <v>3.6638541035735779E-37</v>
      </c>
      <c r="AD69" s="4">
        <f t="shared" si="25"/>
        <v>1.3829900111881042E-39</v>
      </c>
      <c r="AE69" s="4">
        <f t="shared" si="25"/>
        <v>4.9593354607998209E-42</v>
      </c>
      <c r="AF69" s="6"/>
      <c r="AG69" s="4">
        <f t="shared" si="28"/>
        <v>0.9353431330421329</v>
      </c>
      <c r="AH69" s="4">
        <f t="shared" si="28"/>
        <v>6.2520046687365785E-2</v>
      </c>
      <c r="AI69" s="4">
        <f t="shared" si="28"/>
        <v>2.0894769876298913E-3</v>
      </c>
      <c r="AJ69" s="4">
        <f t="shared" si="28"/>
        <v>4.6554813913286278E-5</v>
      </c>
      <c r="AK69" s="4">
        <f t="shared" si="28"/>
        <v>7.7795204001362811E-7</v>
      </c>
      <c r="AL69" s="4">
        <f t="shared" si="28"/>
        <v>1.0399944049016674E-8</v>
      </c>
      <c r="AM69" s="4">
        <f t="shared" si="28"/>
        <v>1.1585849922285624E-10</v>
      </c>
      <c r="AN69" s="4">
        <f t="shared" si="28"/>
        <v>1.1063128773571891E-12</v>
      </c>
      <c r="AO69" s="4">
        <f t="shared" si="28"/>
        <v>9.243491634422611E-15</v>
      </c>
      <c r="AP69" s="4">
        <f t="shared" si="28"/>
        <v>6.8650163820356901E-17</v>
      </c>
      <c r="AQ69" s="4">
        <f t="shared" si="28"/>
        <v>4.5886990532482112E-19</v>
      </c>
      <c r="AR69" s="4">
        <f t="shared" si="28"/>
        <v>2.7883343649658591E-21</v>
      </c>
      <c r="AS69" s="4">
        <f t="shared" si="28"/>
        <v>1.5531433046148865E-23</v>
      </c>
      <c r="AT69" s="4">
        <f t="shared" si="28"/>
        <v>7.9857564893959522E-26</v>
      </c>
      <c r="AU69" s="4">
        <f t="shared" si="28"/>
        <v>3.8127284656297846E-28</v>
      </c>
      <c r="AV69" s="4">
        <f t="shared" si="28"/>
        <v>1.6989962886261727E-30</v>
      </c>
      <c r="AW69" s="4">
        <f t="shared" si="26"/>
        <v>7.097742227928057E-33</v>
      </c>
      <c r="AX69" s="4">
        <f t="shared" si="26"/>
        <v>2.7907378308868284E-35</v>
      </c>
      <c r="AY69" s="4">
        <f t="shared" si="26"/>
        <v>1.0363208494611463E-37</v>
      </c>
      <c r="AZ69" s="4">
        <f t="shared" si="26"/>
        <v>3.6457618728770422E-40</v>
      </c>
      <c r="BA69" s="4">
        <f t="shared" si="26"/>
        <v>1.2184449999727731E-42</v>
      </c>
    </row>
    <row r="70" spans="1:53">
      <c r="A70" s="1">
        <f t="shared" si="20"/>
        <v>41601</v>
      </c>
      <c r="B70">
        <f t="shared" si="13"/>
        <v>3</v>
      </c>
      <c r="C70" s="12">
        <f t="shared" si="11"/>
        <v>5.7069967380518741E-9</v>
      </c>
      <c r="D70" s="3">
        <f t="shared" ref="D70:D133" si="29">E70/2</f>
        <v>14591441</v>
      </c>
      <c r="E70" s="2">
        <v>29182882</v>
      </c>
      <c r="F70" s="2">
        <v>50</v>
      </c>
      <c r="G70" s="3">
        <f t="shared" ref="G70:G133" si="30">1149.1*POWER(F70,2) - 231792*F70 + 20000000</f>
        <v>11283150</v>
      </c>
      <c r="H70" s="3">
        <f t="shared" ref="H70:H133" si="31">1.3825*POWER(F70,3)-92.362*POWER(F70,2)+44289*F70+10000000</f>
        <v>12156357.5</v>
      </c>
      <c r="I70" s="7">
        <f t="shared" ref="I70:I133" si="32">F70*1000000*(L70+M70/M$4+N70/N$4+O70/O$4+P70/P$4+Q70/Q$4+R70/R$4+S70/S$4+T70/T$4+U70/U$4+V70/V$4+W70/W$4+X70/X$4+Y70/Y$4+Z70/Z$4+AA70/AA$4+AB70/AB$4+AC70/AC$4+AD70/AD$4+AE70/AE$4)/G70-$B$2</f>
        <v>-1.7280760314503862</v>
      </c>
      <c r="J70" s="8">
        <f t="shared" ref="J70:J133" si="33">F70*1000000*(AH70+AI70/AI$4+AJ70/AJ$4+AK70/AK$4+AL70/AL$4+AM70/AM$4+AN70/AN$4+AO70/AO$4+AP70/AP$4+AQ70/AQ$4+AR70/AR$4+AS70/AS$4+AT70/AT$4+AU70/AU$4+AV70/AV$4+AW70/AW$4+AX70/AX$4+AY70/AY$4+AZ70/AZ$4+BA70/BA$4)/H70-$B$2</f>
        <v>-1.7290860519788958</v>
      </c>
      <c r="K70" s="4">
        <f t="shared" si="27"/>
        <v>0.93763652935508079</v>
      </c>
      <c r="L70" s="4">
        <f t="shared" si="27"/>
        <v>6.0377135845354986E-2</v>
      </c>
      <c r="M70" s="4">
        <f t="shared" si="27"/>
        <v>1.9439292815908095E-3</v>
      </c>
      <c r="N70" s="4">
        <f t="shared" si="27"/>
        <v>4.1725074279697605E-5</v>
      </c>
      <c r="O70" s="4">
        <f t="shared" si="27"/>
        <v>6.7169946169116344E-7</v>
      </c>
      <c r="P70" s="4">
        <f t="shared" si="27"/>
        <v>8.6505322689123844E-9</v>
      </c>
      <c r="Q70" s="4">
        <f t="shared" si="27"/>
        <v>9.2838769632329967E-11</v>
      </c>
      <c r="R70" s="4">
        <f t="shared" si="27"/>
        <v>8.5402206956179085E-13</v>
      </c>
      <c r="S70" s="4">
        <f t="shared" si="27"/>
        <v>6.8741155161017789E-15</v>
      </c>
      <c r="T70" s="4">
        <f t="shared" si="27"/>
        <v>4.9182658153592252E-17</v>
      </c>
      <c r="U70" s="4">
        <f t="shared" si="27"/>
        <v>3.1670114921724439E-19</v>
      </c>
      <c r="V70" s="4">
        <f t="shared" si="27"/>
        <v>1.8539352319333786E-21</v>
      </c>
      <c r="W70" s="4">
        <f t="shared" si="27"/>
        <v>9.9483458956136684E-24</v>
      </c>
      <c r="X70" s="4">
        <f t="shared" si="27"/>
        <v>4.9277089785560006E-26</v>
      </c>
      <c r="Y70" s="4">
        <f t="shared" si="27"/>
        <v>2.2664936350838022E-28</v>
      </c>
      <c r="Z70" s="4">
        <f t="shared" si="27"/>
        <v>9.7297278862982897E-31</v>
      </c>
      <c r="AA70" s="4">
        <f t="shared" si="25"/>
        <v>3.9157785490975577E-33</v>
      </c>
      <c r="AB70" s="4">
        <f t="shared" si="25"/>
        <v>1.4832234198529287E-35</v>
      </c>
      <c r="AC70" s="4">
        <f t="shared" si="25"/>
        <v>5.3060507977701391E-38</v>
      </c>
      <c r="AD70" s="4">
        <f t="shared" si="25"/>
        <v>1.7982708241910678E-40</v>
      </c>
      <c r="AE70" s="4">
        <f t="shared" si="25"/>
        <v>5.7897839732297691E-43</v>
      </c>
      <c r="AF70" s="6"/>
      <c r="AG70" s="4">
        <f t="shared" si="28"/>
        <v>0.93297554470293154</v>
      </c>
      <c r="AH70" s="4">
        <f t="shared" si="28"/>
        <v>6.4726382084257267E-2</v>
      </c>
      <c r="AI70" s="4">
        <f t="shared" si="28"/>
        <v>2.2452379469476715E-3</v>
      </c>
      <c r="AJ70" s="4">
        <f t="shared" si="28"/>
        <v>5.1922084539023428E-5</v>
      </c>
      <c r="AK70" s="4">
        <f t="shared" si="28"/>
        <v>9.0054017819363485E-7</v>
      </c>
      <c r="AL70" s="4">
        <f t="shared" si="28"/>
        <v>1.2495223225788402E-8</v>
      </c>
      <c r="AM70" s="4">
        <f t="shared" si="28"/>
        <v>1.444786458907363E-10</v>
      </c>
      <c r="AN70" s="4">
        <f t="shared" si="28"/>
        <v>1.4319125013336193E-12</v>
      </c>
      <c r="AO70" s="4">
        <f t="shared" si="28"/>
        <v>1.2417589993294593E-14</v>
      </c>
      <c r="AP70" s="4">
        <f t="shared" si="28"/>
        <v>9.5720639921791148E-17</v>
      </c>
      <c r="AQ70" s="4">
        <f t="shared" si="28"/>
        <v>6.6407379712501561E-19</v>
      </c>
      <c r="AR70" s="4">
        <f t="shared" si="28"/>
        <v>4.1882671387325864E-21</v>
      </c>
      <c r="AS70" s="4">
        <f t="shared" si="28"/>
        <v>2.4213847773352379E-23</v>
      </c>
      <c r="AT70" s="4">
        <f t="shared" si="28"/>
        <v>1.2922040540819829E-25</v>
      </c>
      <c r="AU70" s="4">
        <f t="shared" si="28"/>
        <v>6.4034448220135601E-28</v>
      </c>
      <c r="AV70" s="4">
        <f t="shared" si="28"/>
        <v>2.9616448950340261E-30</v>
      </c>
      <c r="AW70" s="4">
        <f t="shared" si="26"/>
        <v>1.284173012516122E-32</v>
      </c>
      <c r="AX70" s="4">
        <f t="shared" si="26"/>
        <v>5.2406495439938047E-35</v>
      </c>
      <c r="AY70" s="4">
        <f t="shared" si="26"/>
        <v>2.0198684158436806E-37</v>
      </c>
      <c r="AZ70" s="4">
        <f t="shared" si="26"/>
        <v>7.3753036722308188E-40</v>
      </c>
      <c r="BA70" s="4">
        <f t="shared" si="26"/>
        <v>2.5583520386034942E-42</v>
      </c>
    </row>
    <row r="71" spans="1:53">
      <c r="A71" s="1">
        <f t="shared" si="20"/>
        <v>41605</v>
      </c>
      <c r="B71">
        <f t="shared" si="13"/>
        <v>4</v>
      </c>
      <c r="C71" s="12">
        <f t="shared" ref="C71:C134" si="34">1/175223510</f>
        <v>5.7069967380518741E-9</v>
      </c>
      <c r="D71" s="3">
        <f t="shared" si="29"/>
        <v>14091491</v>
      </c>
      <c r="E71" s="2">
        <v>28182982</v>
      </c>
      <c r="F71" s="2">
        <v>60</v>
      </c>
      <c r="G71" s="3">
        <f t="shared" si="30"/>
        <v>10229240</v>
      </c>
      <c r="H71" s="3">
        <f t="shared" si="31"/>
        <v>12623456.800000001</v>
      </c>
      <c r="I71" s="7">
        <f t="shared" si="32"/>
        <v>-1.6722218569960019</v>
      </c>
      <c r="J71" s="8">
        <f t="shared" si="33"/>
        <v>-1.6755495905856745</v>
      </c>
      <c r="K71" s="4">
        <f t="shared" si="27"/>
        <v>0.9432930892651874</v>
      </c>
      <c r="L71" s="4">
        <f t="shared" si="27"/>
        <v>5.5067790021457813E-2</v>
      </c>
      <c r="M71" s="4">
        <f t="shared" si="27"/>
        <v>1.6073801641859232E-3</v>
      </c>
      <c r="N71" s="4">
        <f t="shared" si="27"/>
        <v>3.1278668693435979E-5</v>
      </c>
      <c r="O71" s="4">
        <f t="shared" si="27"/>
        <v>4.56498270317194E-7</v>
      </c>
      <c r="P71" s="4">
        <f t="shared" si="27"/>
        <v>5.3299110003171702E-9</v>
      </c>
      <c r="Q71" s="4">
        <f t="shared" si="27"/>
        <v>5.1858444929830911E-11</v>
      </c>
      <c r="R71" s="4">
        <f t="shared" si="27"/>
        <v>4.3248613572032177E-13</v>
      </c>
      <c r="S71" s="4">
        <f t="shared" si="27"/>
        <v>3.1559702496546641E-15</v>
      </c>
      <c r="T71" s="4">
        <f t="shared" si="27"/>
        <v>2.0471093717869098E-17</v>
      </c>
      <c r="U71" s="4">
        <f t="shared" si="27"/>
        <v>1.195065363419528E-19</v>
      </c>
      <c r="V71" s="4">
        <f t="shared" si="27"/>
        <v>6.3423403614449906E-22</v>
      </c>
      <c r="W71" s="4">
        <f t="shared" si="27"/>
        <v>3.0854522281959319E-24</v>
      </c>
      <c r="X71" s="4">
        <f t="shared" si="27"/>
        <v>1.385561986843477E-26</v>
      </c>
      <c r="Y71" s="4">
        <f t="shared" si="27"/>
        <v>5.7776119225746922E-29</v>
      </c>
      <c r="Z71" s="4">
        <f t="shared" si="27"/>
        <v>2.2485756785185606E-31</v>
      </c>
      <c r="AA71" s="4">
        <f t="shared" si="25"/>
        <v>8.2042310833323658E-34</v>
      </c>
      <c r="AB71" s="4">
        <f t="shared" si="25"/>
        <v>2.8173401126406489E-36</v>
      </c>
      <c r="AC71" s="4">
        <f t="shared" si="25"/>
        <v>9.1372823846899659E-39</v>
      </c>
      <c r="AD71" s="4">
        <f t="shared" si="25"/>
        <v>2.8074606427888586E-41</v>
      </c>
      <c r="AE71" s="4">
        <f t="shared" si="25"/>
        <v>8.1947152889994211E-44</v>
      </c>
      <c r="AF71" s="6"/>
      <c r="AG71" s="4">
        <f t="shared" si="28"/>
        <v>0.93049179347219468</v>
      </c>
      <c r="AH71" s="4">
        <f t="shared" si="28"/>
        <v>6.7034510838710273E-2</v>
      </c>
      <c r="AI71" s="4">
        <f t="shared" si="28"/>
        <v>2.4146506820025807E-3</v>
      </c>
      <c r="AJ71" s="4">
        <f t="shared" si="28"/>
        <v>5.798543050203793E-5</v>
      </c>
      <c r="AK71" s="4">
        <f t="shared" si="28"/>
        <v>1.044346675860776E-6</v>
      </c>
      <c r="AL71" s="4">
        <f t="shared" si="28"/>
        <v>1.5047364602301236E-8</v>
      </c>
      <c r="AM71" s="4">
        <f t="shared" si="28"/>
        <v>1.8067369196093789E-10</v>
      </c>
      <c r="AN71" s="4">
        <f t="shared" si="28"/>
        <v>1.8594417167947365E-12</v>
      </c>
      <c r="AO71" s="4">
        <f t="shared" si="28"/>
        <v>1.6744733493802232E-14</v>
      </c>
      <c r="AP71" s="4">
        <f t="shared" si="28"/>
        <v>1.3403596719234781E-16</v>
      </c>
      <c r="AQ71" s="4">
        <f t="shared" si="28"/>
        <v>9.6562152966949274E-19</v>
      </c>
      <c r="AR71" s="4">
        <f t="shared" si="28"/>
        <v>6.32411572551765E-21</v>
      </c>
      <c r="AS71" s="4">
        <f t="shared" si="28"/>
        <v>3.7966807598244743E-23</v>
      </c>
      <c r="AT71" s="4">
        <f t="shared" si="28"/>
        <v>2.1040023168581102E-25</v>
      </c>
      <c r="AU71" s="4">
        <f t="shared" si="28"/>
        <v>1.0826887601320048E-27</v>
      </c>
      <c r="AV71" s="4">
        <f t="shared" si="28"/>
        <v>5.1999334433213101E-30</v>
      </c>
      <c r="AW71" s="4">
        <f t="shared" si="26"/>
        <v>2.3413329852364949E-32</v>
      </c>
      <c r="AX71" s="4">
        <f t="shared" si="26"/>
        <v>9.9220088297606113E-35</v>
      </c>
      <c r="AY71" s="4">
        <f t="shared" si="26"/>
        <v>3.9711145665944786E-37</v>
      </c>
      <c r="AZ71" s="4">
        <f t="shared" si="26"/>
        <v>1.5057195658994259E-39</v>
      </c>
      <c r="BA71" s="4">
        <f t="shared" si="26"/>
        <v>5.4237459882732625E-42</v>
      </c>
    </row>
    <row r="72" spans="1:53">
      <c r="A72" s="1">
        <f t="shared" si="20"/>
        <v>41608</v>
      </c>
      <c r="B72">
        <f t="shared" ref="B72:B135" si="35">A72-A71</f>
        <v>3</v>
      </c>
      <c r="C72" s="12">
        <f t="shared" si="34"/>
        <v>5.7069967380518741E-9</v>
      </c>
      <c r="D72" s="3">
        <f t="shared" si="29"/>
        <v>14346539</v>
      </c>
      <c r="E72" s="2">
        <v>28693078</v>
      </c>
      <c r="F72" s="2">
        <v>70</v>
      </c>
      <c r="G72" s="3">
        <f t="shared" si="30"/>
        <v>9405150</v>
      </c>
      <c r="H72" s="3">
        <f t="shared" si="31"/>
        <v>13121853.699999999</v>
      </c>
      <c r="I72" s="7">
        <f t="shared" si="32"/>
        <v>-1.6162458591323556</v>
      </c>
      <c r="J72" s="8">
        <f t="shared" si="33"/>
        <v>-1.6222772851078502</v>
      </c>
      <c r="K72" s="4">
        <f t="shared" si="27"/>
        <v>0.94773991984302752</v>
      </c>
      <c r="L72" s="4">
        <f t="shared" si="27"/>
        <v>5.0870092477783013E-2</v>
      </c>
      <c r="M72" s="4">
        <f t="shared" si="27"/>
        <v>1.3652300485471061E-3</v>
      </c>
      <c r="N72" s="4">
        <f t="shared" si="27"/>
        <v>2.442630887813253E-5</v>
      </c>
      <c r="O72" s="4">
        <f t="shared" si="27"/>
        <v>3.2777140889559864E-7</v>
      </c>
      <c r="P72" s="4">
        <f t="shared" si="27"/>
        <v>3.5186351111012265E-9</v>
      </c>
      <c r="Q72" s="4">
        <f t="shared" si="27"/>
        <v>3.1477200758107274E-11</v>
      </c>
      <c r="R72" s="4">
        <f t="shared" si="27"/>
        <v>2.4136324721694018E-13</v>
      </c>
      <c r="S72" s="4">
        <f t="shared" si="27"/>
        <v>1.6194001792160277E-15</v>
      </c>
      <c r="T72" s="4">
        <f t="shared" si="27"/>
        <v>9.6579434316481897E-18</v>
      </c>
      <c r="U72" s="4">
        <f t="shared" si="27"/>
        <v>5.1839116944447952E-20</v>
      </c>
      <c r="V72" s="4">
        <f t="shared" si="27"/>
        <v>2.5295181571830082E-22</v>
      </c>
      <c r="W72" s="4">
        <f t="shared" si="27"/>
        <v>1.1314344560604422E-24</v>
      </c>
      <c r="X72" s="4">
        <f t="shared" si="27"/>
        <v>4.6715268261281361E-27</v>
      </c>
      <c r="Y72" s="4">
        <f t="shared" si="27"/>
        <v>1.7910329029663284E-29</v>
      </c>
      <c r="Z72" s="4">
        <f t="shared" si="27"/>
        <v>6.4089223830017313E-32</v>
      </c>
      <c r="AA72" s="4">
        <f t="shared" si="25"/>
        <v>2.1499961877494278E-34</v>
      </c>
      <c r="AB72" s="4">
        <f t="shared" si="25"/>
        <v>6.788305559559171E-37</v>
      </c>
      <c r="AC72" s="4">
        <f t="shared" si="25"/>
        <v>2.0242374057839199E-39</v>
      </c>
      <c r="AD72" s="4">
        <f t="shared" si="25"/>
        <v>5.7184768453991143E-42</v>
      </c>
      <c r="AE72" s="4">
        <f t="shared" si="25"/>
        <v>1.5346977171723329E-44</v>
      </c>
      <c r="AF72" s="6"/>
      <c r="AG72" s="4">
        <f t="shared" si="28"/>
        <v>0.92784890950772603</v>
      </c>
      <c r="AH72" s="4">
        <f t="shared" si="28"/>
        <v>6.9483239242576142E-2</v>
      </c>
      <c r="AI72" s="4">
        <f t="shared" si="28"/>
        <v>2.6016736767372818E-3</v>
      </c>
      <c r="AJ72" s="4">
        <f t="shared" si="28"/>
        <v>6.4943291630973932E-5</v>
      </c>
      <c r="AK72" s="4">
        <f t="shared" si="28"/>
        <v>1.2158416073152222E-6</v>
      </c>
      <c r="AL72" s="4">
        <f t="shared" si="28"/>
        <v>1.8209987997795033E-8</v>
      </c>
      <c r="AM72" s="4">
        <f t="shared" si="28"/>
        <v>2.2727990472717849E-10</v>
      </c>
      <c r="AN72" s="4">
        <f t="shared" si="28"/>
        <v>2.4314514098713748E-12</v>
      </c>
      <c r="AO72" s="4">
        <f t="shared" si="28"/>
        <v>2.2760309917100602E-14</v>
      </c>
      <c r="AP72" s="4">
        <f t="shared" si="28"/>
        <v>1.8938177910829038E-16</v>
      </c>
      <c r="AQ72" s="4">
        <f t="shared" si="28"/>
        <v>1.4182104764843164E-18</v>
      </c>
      <c r="AR72" s="4">
        <f t="shared" si="28"/>
        <v>9.6549597605040457E-21</v>
      </c>
      <c r="AS72" s="4">
        <f t="shared" si="28"/>
        <v>6.0252025739732949E-23</v>
      </c>
      <c r="AT72" s="4">
        <f t="shared" si="28"/>
        <v>3.4708088683934101E-25</v>
      </c>
      <c r="AU72" s="4">
        <f t="shared" si="28"/>
        <v>1.8565430640783553E-27</v>
      </c>
      <c r="AV72" s="4">
        <f t="shared" si="28"/>
        <v>9.2686418325307537E-30</v>
      </c>
      <c r="AW72" s="4">
        <f t="shared" si="26"/>
        <v>4.3380885825689531E-32</v>
      </c>
      <c r="AX72" s="4">
        <f t="shared" si="26"/>
        <v>1.910960719184367E-34</v>
      </c>
      <c r="AY72" s="4">
        <f t="shared" si="26"/>
        <v>7.9502628457805609E-37</v>
      </c>
      <c r="AZ72" s="4">
        <f t="shared" si="26"/>
        <v>3.1335027884139179E-39</v>
      </c>
      <c r="BA72" s="4">
        <f t="shared" si="26"/>
        <v>1.1732815894042842E-41</v>
      </c>
    </row>
    <row r="73" spans="1:53">
      <c r="A73" s="1">
        <f t="shared" si="20"/>
        <v>41612</v>
      </c>
      <c r="B73">
        <f t="shared" si="35"/>
        <v>4</v>
      </c>
      <c r="C73" s="12">
        <f t="shared" si="34"/>
        <v>5.7069967380518741E-9</v>
      </c>
      <c r="D73" s="3">
        <f t="shared" si="29"/>
        <v>14722090</v>
      </c>
      <c r="E73" s="2">
        <v>29444180</v>
      </c>
      <c r="F73" s="2">
        <v>81</v>
      </c>
      <c r="G73" s="3">
        <f t="shared" si="30"/>
        <v>8764093.0999999996</v>
      </c>
      <c r="H73" s="3">
        <f t="shared" si="31"/>
        <v>13716139.100500001</v>
      </c>
      <c r="I73" s="7">
        <f t="shared" si="32"/>
        <v>-1.5547256533675076</v>
      </c>
      <c r="J73" s="8">
        <f t="shared" si="33"/>
        <v>-1.5640256701608777</v>
      </c>
      <c r="K73" s="4">
        <f t="shared" si="27"/>
        <v>0.95121358637185505</v>
      </c>
      <c r="L73" s="4">
        <f t="shared" si="27"/>
        <v>4.7576517451356791E-2</v>
      </c>
      <c r="M73" s="4">
        <f t="shared" si="27"/>
        <v>1.1898088856995106E-3</v>
      </c>
      <c r="N73" s="4">
        <f t="shared" si="27"/>
        <v>1.9836747185331711E-5</v>
      </c>
      <c r="O73" s="4">
        <f t="shared" si="27"/>
        <v>2.4804182759445556E-7</v>
      </c>
      <c r="P73" s="4">
        <f t="shared" si="27"/>
        <v>2.4812431450170985E-9</v>
      </c>
      <c r="Q73" s="4">
        <f t="shared" si="27"/>
        <v>2.0683900043274312E-11</v>
      </c>
      <c r="R73" s="4">
        <f t="shared" si="27"/>
        <v>1.4779124144528224E-13</v>
      </c>
      <c r="S73" s="4">
        <f t="shared" si="27"/>
        <v>9.240021198248745E-16</v>
      </c>
      <c r="T73" s="4">
        <f t="shared" si="27"/>
        <v>5.1350498727411301E-18</v>
      </c>
      <c r="U73" s="4">
        <f t="shared" si="27"/>
        <v>2.5683773076872085E-20</v>
      </c>
      <c r="V73" s="4">
        <f t="shared" si="27"/>
        <v>1.1678316676459682E-22</v>
      </c>
      <c r="W73" s="4">
        <f t="shared" si="27"/>
        <v>4.8675795825271493E-25</v>
      </c>
      <c r="X73" s="4">
        <f t="shared" si="27"/>
        <v>1.872766870446428E-27</v>
      </c>
      <c r="Y73" s="4">
        <f t="shared" si="27"/>
        <v>6.6906704991534301E-30</v>
      </c>
      <c r="Z73" s="4">
        <f t="shared" si="27"/>
        <v>2.2309626203391595E-32</v>
      </c>
      <c r="AA73" s="4">
        <f t="shared" si="25"/>
        <v>6.9740679102229768E-35</v>
      </c>
      <c r="AB73" s="4">
        <f t="shared" si="25"/>
        <v>2.0518757650205302E-37</v>
      </c>
      <c r="AC73" s="4">
        <f t="shared" si="25"/>
        <v>5.7015418795449902E-40</v>
      </c>
      <c r="AD73" s="4">
        <f t="shared" si="25"/>
        <v>1.50090232373692E-42</v>
      </c>
      <c r="AE73" s="4">
        <f t="shared" si="25"/>
        <v>3.7534972068167494E-45</v>
      </c>
      <c r="AF73" s="6"/>
      <c r="AG73" s="4">
        <f t="shared" si="28"/>
        <v>0.92470735846223351</v>
      </c>
      <c r="AH73" s="4">
        <f t="shared" si="28"/>
        <v>7.2384206522144279E-2</v>
      </c>
      <c r="AI73" s="4">
        <f t="shared" si="28"/>
        <v>2.833043840248154E-3</v>
      </c>
      <c r="AJ73" s="4">
        <f t="shared" si="28"/>
        <v>7.3921620946897049E-5</v>
      </c>
      <c r="AK73" s="4">
        <f t="shared" si="28"/>
        <v>1.4466081235824469E-6</v>
      </c>
      <c r="AL73" s="4">
        <f t="shared" si="28"/>
        <v>2.2647500245133818E-8</v>
      </c>
      <c r="AM73" s="4">
        <f t="shared" si="28"/>
        <v>2.9546658236679992E-10</v>
      </c>
      <c r="AN73" s="4">
        <f t="shared" si="28"/>
        <v>3.3040730696525736E-12</v>
      </c>
      <c r="AO73" s="4">
        <f t="shared" si="28"/>
        <v>3.2329496352712713E-14</v>
      </c>
      <c r="AP73" s="4">
        <f t="shared" si="28"/>
        <v>2.8118728643491436E-16</v>
      </c>
      <c r="AQ73" s="4">
        <f t="shared" si="28"/>
        <v>2.2010752992559637E-18</v>
      </c>
      <c r="AR73" s="4">
        <f t="shared" si="28"/>
        <v>1.5663232797307068E-20</v>
      </c>
      <c r="AS73" s="4">
        <f t="shared" si="28"/>
        <v>1.0217374520108066E-22</v>
      </c>
      <c r="AT73" s="4">
        <f t="shared" si="28"/>
        <v>6.1522657250801465E-25</v>
      </c>
      <c r="AU73" s="4">
        <f t="shared" si="28"/>
        <v>3.4399025708148243E-27</v>
      </c>
      <c r="AV73" s="4">
        <f t="shared" si="28"/>
        <v>1.7951218957770122E-29</v>
      </c>
      <c r="AW73" s="4">
        <f t="shared" si="26"/>
        <v>8.7823955023611527E-32</v>
      </c>
      <c r="AX73" s="4">
        <f t="shared" si="26"/>
        <v>4.0439247676060436E-34</v>
      </c>
      <c r="AY73" s="4">
        <f t="shared" si="26"/>
        <v>1.7586099601162759E-36</v>
      </c>
      <c r="AZ73" s="4">
        <f t="shared" si="26"/>
        <v>7.2452747989125745E-39</v>
      </c>
      <c r="BA73" s="4">
        <f t="shared" si="26"/>
        <v>2.8357227618031449E-41</v>
      </c>
    </row>
    <row r="74" spans="1:53">
      <c r="A74" s="1">
        <f t="shared" si="20"/>
        <v>41615</v>
      </c>
      <c r="B74">
        <f t="shared" si="35"/>
        <v>3</v>
      </c>
      <c r="C74" s="12">
        <f t="shared" si="34"/>
        <v>5.7069967380518741E-9</v>
      </c>
      <c r="D74" s="3">
        <f t="shared" si="29"/>
        <v>17944664</v>
      </c>
      <c r="E74" s="2">
        <v>35889328</v>
      </c>
      <c r="F74" s="2">
        <v>100</v>
      </c>
      <c r="G74" s="3">
        <f t="shared" si="30"/>
        <v>8311800</v>
      </c>
      <c r="H74" s="3">
        <f t="shared" si="31"/>
        <v>14887780</v>
      </c>
      <c r="I74" s="7">
        <f t="shared" si="32"/>
        <v>-1.4492167124241597</v>
      </c>
      <c r="J74" s="8">
        <f t="shared" si="33"/>
        <v>-1.4644382196155332</v>
      </c>
      <c r="K74" s="4">
        <f t="shared" si="27"/>
        <v>0.95367206346008881</v>
      </c>
      <c r="L74" s="4">
        <f t="shared" si="27"/>
        <v>4.5237830827069947E-2</v>
      </c>
      <c r="M74" s="4">
        <f t="shared" si="27"/>
        <v>1.0729375275511941E-3</v>
      </c>
      <c r="N74" s="4">
        <f t="shared" si="27"/>
        <v>1.6965075151768907E-5</v>
      </c>
      <c r="O74" s="4">
        <f t="shared" si="27"/>
        <v>2.0118627568297294E-7</v>
      </c>
      <c r="P74" s="4">
        <f t="shared" si="27"/>
        <v>1.9086700078316879E-9</v>
      </c>
      <c r="Q74" s="4">
        <f t="shared" si="27"/>
        <v>1.5089750150425891E-11</v>
      </c>
      <c r="R74" s="4">
        <f t="shared" si="27"/>
        <v>1.0225543648109582E-13</v>
      </c>
      <c r="S74" s="4">
        <f t="shared" si="27"/>
        <v>6.0631563225022963E-16</v>
      </c>
      <c r="T74" s="4">
        <f t="shared" si="27"/>
        <v>3.1956451571628566E-18</v>
      </c>
      <c r="U74" s="4">
        <f t="shared" si="27"/>
        <v>1.5158659250740132E-20</v>
      </c>
      <c r="V74" s="4">
        <f t="shared" si="27"/>
        <v>6.536876716266535E-23</v>
      </c>
      <c r="W74" s="4">
        <f t="shared" si="27"/>
        <v>2.5839921202496987E-25</v>
      </c>
      <c r="X74" s="4">
        <f t="shared" si="27"/>
        <v>9.4286587367356017E-28</v>
      </c>
      <c r="Y74" s="4">
        <f t="shared" si="27"/>
        <v>3.1946546264045127E-30</v>
      </c>
      <c r="Z74" s="4">
        <f t="shared" si="27"/>
        <v>1.0102634344034295E-32</v>
      </c>
      <c r="AA74" s="4">
        <f t="shared" si="25"/>
        <v>2.9951362220333036E-35</v>
      </c>
      <c r="AB74" s="4">
        <f t="shared" si="25"/>
        <v>8.3573681442608936E-38</v>
      </c>
      <c r="AC74" s="4">
        <f t="shared" si="25"/>
        <v>2.2024134541282048E-40</v>
      </c>
      <c r="AD74" s="4">
        <f t="shared" si="25"/>
        <v>5.4985353485634676E-43</v>
      </c>
      <c r="AE74" s="4">
        <f t="shared" si="25"/>
        <v>1.3041235704855683E-45</v>
      </c>
      <c r="AF74" s="6"/>
      <c r="AG74" s="4">
        <f t="shared" si="28"/>
        <v>0.9185448810158644</v>
      </c>
      <c r="AH74" s="4">
        <f t="shared" si="28"/>
        <v>7.8043717916243607E-2</v>
      </c>
      <c r="AI74" s="4">
        <f t="shared" si="28"/>
        <v>3.3154729959076899E-3</v>
      </c>
      <c r="AJ74" s="4">
        <f t="shared" si="28"/>
        <v>9.3899169523096736E-5</v>
      </c>
      <c r="AK74" s="4">
        <f t="shared" si="28"/>
        <v>1.9945238859830421E-6</v>
      </c>
      <c r="AL74" s="4">
        <f t="shared" si="28"/>
        <v>3.3892740775057885E-8</v>
      </c>
      <c r="AM74" s="4">
        <f t="shared" si="28"/>
        <v>4.7994653768403385E-10</v>
      </c>
      <c r="AN74" s="4">
        <f t="shared" si="28"/>
        <v>5.8254867299002557E-12</v>
      </c>
      <c r="AO74" s="4">
        <f t="shared" si="28"/>
        <v>6.1869925833744276E-14</v>
      </c>
      <c r="AP74" s="4">
        <f t="shared" si="28"/>
        <v>5.8408280609177068E-16</v>
      </c>
      <c r="AQ74" s="4">
        <f t="shared" si="28"/>
        <v>4.9626280809908757E-18</v>
      </c>
      <c r="AR74" s="4">
        <f t="shared" si="28"/>
        <v>3.8331544710566258E-20</v>
      </c>
      <c r="AS74" s="4">
        <f t="shared" si="28"/>
        <v>2.7140154990280076E-22</v>
      </c>
      <c r="AT74" s="4">
        <f t="shared" si="28"/>
        <v>1.7738062892679243E-24</v>
      </c>
      <c r="AU74" s="4">
        <f t="shared" si="28"/>
        <v>1.0765032487635647E-26</v>
      </c>
      <c r="AV74" s="4">
        <f t="shared" si="28"/>
        <v>6.0976325065422038E-29</v>
      </c>
      <c r="AW74" s="4">
        <f t="shared" si="26"/>
        <v>3.238011566336111E-31</v>
      </c>
      <c r="AX74" s="4">
        <f t="shared" si="26"/>
        <v>1.6183281067705359E-33</v>
      </c>
      <c r="AY74" s="4">
        <f t="shared" si="26"/>
        <v>7.6389056364953324E-36</v>
      </c>
      <c r="AZ74" s="4">
        <f t="shared" si="26"/>
        <v>3.415974251689842E-38</v>
      </c>
      <c r="BA74" s="4">
        <f t="shared" si="26"/>
        <v>1.4511810809961668E-40</v>
      </c>
    </row>
    <row r="75" spans="1:53">
      <c r="A75" s="1">
        <f t="shared" si="20"/>
        <v>41619</v>
      </c>
      <c r="B75">
        <f t="shared" si="35"/>
        <v>4</v>
      </c>
      <c r="C75" s="12">
        <f t="shared" si="34"/>
        <v>5.7069967380518741E-9</v>
      </c>
      <c r="D75" s="3">
        <f t="shared" si="29"/>
        <v>18409451</v>
      </c>
      <c r="E75" s="2">
        <v>36818902</v>
      </c>
      <c r="F75" s="2">
        <v>122</v>
      </c>
      <c r="G75" s="3">
        <f t="shared" si="30"/>
        <v>8824580.3999999985</v>
      </c>
      <c r="H75" s="3">
        <f t="shared" si="31"/>
        <v>16538951.852</v>
      </c>
      <c r="I75" s="7">
        <f t="shared" si="32"/>
        <v>-1.3295129389772973</v>
      </c>
      <c r="J75" s="8">
        <f t="shared" si="33"/>
        <v>-1.3511892232008162</v>
      </c>
      <c r="K75" s="4">
        <f t="shared" si="27"/>
        <v>0.95088528495380997</v>
      </c>
      <c r="L75" s="4">
        <f t="shared" si="27"/>
        <v>4.7888341671651423E-2</v>
      </c>
      <c r="M75" s="4">
        <f t="shared" si="27"/>
        <v>1.2058725928735972E-3</v>
      </c>
      <c r="N75" s="4">
        <f t="shared" si="27"/>
        <v>2.024332011650959E-5</v>
      </c>
      <c r="O75" s="4">
        <f t="shared" si="27"/>
        <v>2.5487267393981309E-7</v>
      </c>
      <c r="P75" s="4">
        <f t="shared" si="27"/>
        <v>2.567170688843024E-9</v>
      </c>
      <c r="Q75" s="4">
        <f t="shared" si="27"/>
        <v>2.1547898462925165E-11</v>
      </c>
      <c r="R75" s="4">
        <f t="shared" si="27"/>
        <v>1.5502732613233823E-13</v>
      </c>
      <c r="S75" s="4">
        <f t="shared" si="27"/>
        <v>9.7593208543839434E-16</v>
      </c>
      <c r="T75" s="4">
        <f t="shared" si="27"/>
        <v>5.4610778125041749E-18</v>
      </c>
      <c r="U75" s="4">
        <f t="shared" si="27"/>
        <v>2.7502969874303614E-20</v>
      </c>
      <c r="V75" s="4">
        <f t="shared" si="27"/>
        <v>1.2591807833880449E-22</v>
      </c>
      <c r="W75" s="4">
        <f t="shared" si="27"/>
        <v>5.2845495114099708E-25</v>
      </c>
      <c r="X75" s="4">
        <f t="shared" si="27"/>
        <v>2.0472255814628882E-27</v>
      </c>
      <c r="Y75" s="4">
        <f t="shared" si="27"/>
        <v>7.3644224905481698E-30</v>
      </c>
      <c r="Z75" s="4">
        <f t="shared" si="27"/>
        <v>2.472568994522544E-32</v>
      </c>
      <c r="AA75" s="4">
        <f t="shared" si="25"/>
        <v>7.7826835043681524E-35</v>
      </c>
      <c r="AB75" s="4">
        <f t="shared" si="25"/>
        <v>2.3055860304963534E-37</v>
      </c>
      <c r="AC75" s="4">
        <f t="shared" si="25"/>
        <v>6.450741840822012E-40</v>
      </c>
      <c r="AD75" s="4">
        <f t="shared" si="25"/>
        <v>1.7098454078570832E-42</v>
      </c>
      <c r="AE75" s="4">
        <f t="shared" si="25"/>
        <v>4.3055395900684825E-45</v>
      </c>
      <c r="AF75" s="6"/>
      <c r="AG75" s="4">
        <f t="shared" si="28"/>
        <v>0.90992987791448254</v>
      </c>
      <c r="AH75" s="4">
        <f t="shared" si="28"/>
        <v>8.5886224686115661E-2</v>
      </c>
      <c r="AI75" s="4">
        <f t="shared" si="28"/>
        <v>4.0533030752523957E-3</v>
      </c>
      <c r="AJ75" s="4">
        <f t="shared" si="28"/>
        <v>1.2752735677559214E-4</v>
      </c>
      <c r="AK75" s="4">
        <f t="shared" si="28"/>
        <v>3.0092542010001748E-6</v>
      </c>
      <c r="AL75" s="4">
        <f t="shared" si="28"/>
        <v>5.6807326852322468E-8</v>
      </c>
      <c r="AM75" s="4">
        <f t="shared" si="28"/>
        <v>8.9365226216582762E-10</v>
      </c>
      <c r="AN75" s="4">
        <f t="shared" si="28"/>
        <v>1.2049969531922871E-11</v>
      </c>
      <c r="AO75" s="4">
        <f t="shared" si="28"/>
        <v>1.4217111364475799E-13</v>
      </c>
      <c r="AP75" s="4">
        <f t="shared" si="28"/>
        <v>1.4910226235156476E-15</v>
      </c>
      <c r="AQ75" s="4">
        <f t="shared" si="28"/>
        <v>1.4073417905934619E-17</v>
      </c>
      <c r="AR75" s="4">
        <f t="shared" si="28"/>
        <v>1.2075975511762356E-19</v>
      </c>
      <c r="AS75" s="4">
        <f t="shared" si="28"/>
        <v>9.4985273175923481E-22</v>
      </c>
      <c r="AT75" s="4">
        <f t="shared" si="28"/>
        <v>6.8964913525429095E-24</v>
      </c>
      <c r="AU75" s="4">
        <f t="shared" si="28"/>
        <v>4.6495980047828463E-26</v>
      </c>
      <c r="AV75" s="4">
        <f t="shared" si="28"/>
        <v>2.9257645055846426E-28</v>
      </c>
      <c r="AW75" s="4">
        <f t="shared" si="26"/>
        <v>1.7259753052362688E-30</v>
      </c>
      <c r="AX75" s="4">
        <f t="shared" si="26"/>
        <v>9.5829853330887115E-33</v>
      </c>
      <c r="AY75" s="4">
        <f t="shared" si="26"/>
        <v>5.02508554332933E-35</v>
      </c>
      <c r="AZ75" s="4">
        <f t="shared" si="26"/>
        <v>2.4963471119257137E-37</v>
      </c>
      <c r="BA75" s="4">
        <f t="shared" si="26"/>
        <v>1.178121456651575E-39</v>
      </c>
    </row>
    <row r="76" spans="1:53">
      <c r="A76" s="1">
        <f t="shared" si="20"/>
        <v>41622</v>
      </c>
      <c r="B76">
        <f t="shared" si="35"/>
        <v>3</v>
      </c>
      <c r="C76" s="12">
        <f t="shared" si="34"/>
        <v>5.7069967380518741E-9</v>
      </c>
      <c r="D76" s="3">
        <f t="shared" si="29"/>
        <v>17513605</v>
      </c>
      <c r="E76" s="2">
        <v>35027210</v>
      </c>
      <c r="F76" s="2">
        <v>40</v>
      </c>
      <c r="G76" s="3">
        <f t="shared" si="30"/>
        <v>12566880</v>
      </c>
      <c r="H76" s="3">
        <f t="shared" si="31"/>
        <v>11712260.800000001</v>
      </c>
      <c r="I76" s="7">
        <f t="shared" si="32"/>
        <v>-1.7836475738544293</v>
      </c>
      <c r="J76" s="8">
        <f t="shared" si="33"/>
        <v>-1.7828583187288558</v>
      </c>
      <c r="K76" s="4">
        <f t="shared" si="27"/>
        <v>0.93079227828450484</v>
      </c>
      <c r="L76" s="4">
        <f t="shared" si="27"/>
        <v>6.6755625046454145E-2</v>
      </c>
      <c r="M76" s="4">
        <f t="shared" si="27"/>
        <v>2.3938279381454444E-3</v>
      </c>
      <c r="N76" s="4">
        <f t="shared" si="27"/>
        <v>5.7227754090282974E-5</v>
      </c>
      <c r="O76" s="4">
        <f t="shared" si="27"/>
        <v>1.0260811330956043E-6</v>
      </c>
      <c r="P76" s="4">
        <f t="shared" si="27"/>
        <v>1.4717927336510498E-8</v>
      </c>
      <c r="Q76" s="4">
        <f t="shared" si="27"/>
        <v>1.7592612063735664E-10</v>
      </c>
      <c r="R76" s="4">
        <f t="shared" si="27"/>
        <v>1.8024663829770853E-12</v>
      </c>
      <c r="S76" s="4">
        <f t="shared" si="27"/>
        <v>1.6158909163297803E-14</v>
      </c>
      <c r="T76" s="4">
        <f t="shared" si="27"/>
        <v>1.2876693206401303E-16</v>
      </c>
      <c r="U76" s="4">
        <f t="shared" si="27"/>
        <v>9.2350474747895821E-19</v>
      </c>
      <c r="V76" s="4">
        <f t="shared" si="27"/>
        <v>6.0211742612641037E-21</v>
      </c>
      <c r="W76" s="4">
        <f t="shared" si="27"/>
        <v>3.5986090279452187E-23</v>
      </c>
      <c r="X76" s="4">
        <f t="shared" si="27"/>
        <v>1.9852993161918214E-25</v>
      </c>
      <c r="Y76" s="4">
        <f t="shared" si="27"/>
        <v>1.0170272814971855E-27</v>
      </c>
      <c r="Z76" s="4">
        <f t="shared" si="27"/>
        <v>4.8626829576540187E-30</v>
      </c>
      <c r="AA76" s="4">
        <f t="shared" si="25"/>
        <v>2.1796690058666265E-32</v>
      </c>
      <c r="AB76" s="4">
        <f t="shared" si="25"/>
        <v>9.1955173736355809E-35</v>
      </c>
      <c r="AC76" s="4">
        <f t="shared" si="25"/>
        <v>3.6638541035735779E-37</v>
      </c>
      <c r="AD76" s="4">
        <f t="shared" si="25"/>
        <v>1.3829900111881042E-39</v>
      </c>
      <c r="AE76" s="4">
        <f t="shared" si="25"/>
        <v>4.9593354607998209E-42</v>
      </c>
      <c r="AF76" s="6"/>
      <c r="AG76" s="4">
        <f t="shared" si="28"/>
        <v>0.9353431330421329</v>
      </c>
      <c r="AH76" s="4">
        <f t="shared" si="28"/>
        <v>6.2520046687365785E-2</v>
      </c>
      <c r="AI76" s="4">
        <f t="shared" si="28"/>
        <v>2.0894769876298913E-3</v>
      </c>
      <c r="AJ76" s="4">
        <f t="shared" si="28"/>
        <v>4.6554813913286278E-5</v>
      </c>
      <c r="AK76" s="4">
        <f t="shared" si="28"/>
        <v>7.7795204001362811E-7</v>
      </c>
      <c r="AL76" s="4">
        <f t="shared" si="28"/>
        <v>1.0399944049016674E-8</v>
      </c>
      <c r="AM76" s="4">
        <f t="shared" si="28"/>
        <v>1.1585849922285624E-10</v>
      </c>
      <c r="AN76" s="4">
        <f t="shared" si="28"/>
        <v>1.1063128773571891E-12</v>
      </c>
      <c r="AO76" s="4">
        <f t="shared" si="28"/>
        <v>9.243491634422611E-15</v>
      </c>
      <c r="AP76" s="4">
        <f t="shared" si="28"/>
        <v>6.8650163820356901E-17</v>
      </c>
      <c r="AQ76" s="4">
        <f t="shared" si="28"/>
        <v>4.5886990532482112E-19</v>
      </c>
      <c r="AR76" s="4">
        <f t="shared" si="28"/>
        <v>2.7883343649658591E-21</v>
      </c>
      <c r="AS76" s="4">
        <f t="shared" si="28"/>
        <v>1.5531433046148865E-23</v>
      </c>
      <c r="AT76" s="4">
        <f t="shared" si="28"/>
        <v>7.9857564893959522E-26</v>
      </c>
      <c r="AU76" s="4">
        <f t="shared" si="28"/>
        <v>3.8127284656297846E-28</v>
      </c>
      <c r="AV76" s="4">
        <f t="shared" si="28"/>
        <v>1.6989962886261727E-30</v>
      </c>
      <c r="AW76" s="4">
        <f t="shared" si="26"/>
        <v>7.097742227928057E-33</v>
      </c>
      <c r="AX76" s="4">
        <f t="shared" si="26"/>
        <v>2.7907378308868284E-35</v>
      </c>
      <c r="AY76" s="4">
        <f t="shared" si="26"/>
        <v>1.0363208494611463E-37</v>
      </c>
      <c r="AZ76" s="4">
        <f t="shared" si="26"/>
        <v>3.6457618728770422E-40</v>
      </c>
      <c r="BA76" s="4">
        <f t="shared" si="26"/>
        <v>1.2184449999727731E-42</v>
      </c>
    </row>
    <row r="77" spans="1:53">
      <c r="A77" s="1">
        <f t="shared" si="20"/>
        <v>41626</v>
      </c>
      <c r="B77">
        <f t="shared" si="35"/>
        <v>4</v>
      </c>
      <c r="C77" s="12">
        <f t="shared" si="34"/>
        <v>5.7069967380518741E-9</v>
      </c>
      <c r="D77" s="3">
        <f t="shared" si="29"/>
        <v>16700723</v>
      </c>
      <c r="E77" s="2">
        <v>33401446</v>
      </c>
      <c r="F77" s="2">
        <v>50</v>
      </c>
      <c r="G77" s="3">
        <f t="shared" si="30"/>
        <v>11283150</v>
      </c>
      <c r="H77" s="3">
        <f t="shared" si="31"/>
        <v>12156357.5</v>
      </c>
      <c r="I77" s="7">
        <f t="shared" si="32"/>
        <v>-1.7280760314503862</v>
      </c>
      <c r="J77" s="8">
        <f t="shared" si="33"/>
        <v>-1.7290860519788958</v>
      </c>
      <c r="K77" s="4">
        <f t="shared" si="27"/>
        <v>0.93763652935508079</v>
      </c>
      <c r="L77" s="4">
        <f t="shared" si="27"/>
        <v>6.0377135845354986E-2</v>
      </c>
      <c r="M77" s="4">
        <f t="shared" si="27"/>
        <v>1.9439292815908095E-3</v>
      </c>
      <c r="N77" s="4">
        <f t="shared" si="27"/>
        <v>4.1725074279697605E-5</v>
      </c>
      <c r="O77" s="4">
        <f t="shared" si="27"/>
        <v>6.7169946169116344E-7</v>
      </c>
      <c r="P77" s="4">
        <f t="shared" si="27"/>
        <v>8.6505322689123844E-9</v>
      </c>
      <c r="Q77" s="4">
        <f t="shared" si="27"/>
        <v>9.2838769632329967E-11</v>
      </c>
      <c r="R77" s="4">
        <f t="shared" si="27"/>
        <v>8.5402206956179085E-13</v>
      </c>
      <c r="S77" s="4">
        <f t="shared" si="27"/>
        <v>6.8741155161017789E-15</v>
      </c>
      <c r="T77" s="4">
        <f t="shared" si="27"/>
        <v>4.9182658153592252E-17</v>
      </c>
      <c r="U77" s="4">
        <f t="shared" si="27"/>
        <v>3.1670114921724439E-19</v>
      </c>
      <c r="V77" s="4">
        <f t="shared" si="27"/>
        <v>1.8539352319333786E-21</v>
      </c>
      <c r="W77" s="4">
        <f t="shared" si="27"/>
        <v>9.9483458956136684E-24</v>
      </c>
      <c r="X77" s="4">
        <f t="shared" si="27"/>
        <v>4.9277089785560006E-26</v>
      </c>
      <c r="Y77" s="4">
        <f t="shared" si="27"/>
        <v>2.2664936350838022E-28</v>
      </c>
      <c r="Z77" s="4">
        <f t="shared" si="27"/>
        <v>9.7297278862982897E-31</v>
      </c>
      <c r="AA77" s="4">
        <f t="shared" si="25"/>
        <v>3.9157785490975577E-33</v>
      </c>
      <c r="AB77" s="4">
        <f t="shared" si="25"/>
        <v>1.4832234198529287E-35</v>
      </c>
      <c r="AC77" s="4">
        <f t="shared" si="25"/>
        <v>5.3060507977701391E-38</v>
      </c>
      <c r="AD77" s="4">
        <f t="shared" si="25"/>
        <v>1.7982708241910678E-40</v>
      </c>
      <c r="AE77" s="4">
        <f t="shared" si="25"/>
        <v>5.7897839732297691E-43</v>
      </c>
      <c r="AF77" s="6"/>
      <c r="AG77" s="4">
        <f t="shared" si="28"/>
        <v>0.93297554470293154</v>
      </c>
      <c r="AH77" s="4">
        <f t="shared" si="28"/>
        <v>6.4726382084257267E-2</v>
      </c>
      <c r="AI77" s="4">
        <f t="shared" si="28"/>
        <v>2.2452379469476715E-3</v>
      </c>
      <c r="AJ77" s="4">
        <f t="shared" si="28"/>
        <v>5.1922084539023428E-5</v>
      </c>
      <c r="AK77" s="4">
        <f t="shared" si="28"/>
        <v>9.0054017819363485E-7</v>
      </c>
      <c r="AL77" s="4">
        <f t="shared" si="28"/>
        <v>1.2495223225788402E-8</v>
      </c>
      <c r="AM77" s="4">
        <f t="shared" si="28"/>
        <v>1.444786458907363E-10</v>
      </c>
      <c r="AN77" s="4">
        <f t="shared" si="28"/>
        <v>1.4319125013336193E-12</v>
      </c>
      <c r="AO77" s="4">
        <f t="shared" si="28"/>
        <v>1.2417589993294593E-14</v>
      </c>
      <c r="AP77" s="4">
        <f t="shared" si="28"/>
        <v>9.5720639921791148E-17</v>
      </c>
      <c r="AQ77" s="4">
        <f t="shared" si="28"/>
        <v>6.6407379712501561E-19</v>
      </c>
      <c r="AR77" s="4">
        <f t="shared" si="28"/>
        <v>4.1882671387325864E-21</v>
      </c>
      <c r="AS77" s="4">
        <f t="shared" si="28"/>
        <v>2.4213847773352379E-23</v>
      </c>
      <c r="AT77" s="4">
        <f t="shared" si="28"/>
        <v>1.2922040540819829E-25</v>
      </c>
      <c r="AU77" s="4">
        <f t="shared" si="28"/>
        <v>6.4034448220135601E-28</v>
      </c>
      <c r="AV77" s="4">
        <f t="shared" si="28"/>
        <v>2.9616448950340261E-30</v>
      </c>
      <c r="AW77" s="4">
        <f t="shared" si="26"/>
        <v>1.284173012516122E-32</v>
      </c>
      <c r="AX77" s="4">
        <f t="shared" si="26"/>
        <v>5.2406495439938047E-35</v>
      </c>
      <c r="AY77" s="4">
        <f t="shared" si="26"/>
        <v>2.0198684158436806E-37</v>
      </c>
      <c r="AZ77" s="4">
        <f t="shared" si="26"/>
        <v>7.3753036722308188E-40</v>
      </c>
      <c r="BA77" s="4">
        <f t="shared" si="26"/>
        <v>2.5583520386034942E-42</v>
      </c>
    </row>
    <row r="78" spans="1:53">
      <c r="A78" s="1">
        <f t="shared" si="20"/>
        <v>41629</v>
      </c>
      <c r="B78">
        <f t="shared" si="35"/>
        <v>3</v>
      </c>
      <c r="C78" s="12">
        <f t="shared" si="34"/>
        <v>5.7069967380518741E-9</v>
      </c>
      <c r="D78" s="3">
        <f t="shared" si="29"/>
        <v>14493441</v>
      </c>
      <c r="E78" s="2">
        <v>28986882</v>
      </c>
      <c r="F78" s="2">
        <v>60</v>
      </c>
      <c r="G78" s="3">
        <f t="shared" si="30"/>
        <v>10229240</v>
      </c>
      <c r="H78" s="3">
        <f t="shared" si="31"/>
        <v>12623456.800000001</v>
      </c>
      <c r="I78" s="7">
        <f t="shared" si="32"/>
        <v>-1.6722218569960019</v>
      </c>
      <c r="J78" s="8">
        <f t="shared" si="33"/>
        <v>-1.6755495905856745</v>
      </c>
      <c r="K78" s="4">
        <f t="shared" si="27"/>
        <v>0.9432930892651874</v>
      </c>
      <c r="L78" s="4">
        <f t="shared" si="27"/>
        <v>5.5067790021457813E-2</v>
      </c>
      <c r="M78" s="4">
        <f t="shared" si="27"/>
        <v>1.6073801641859232E-3</v>
      </c>
      <c r="N78" s="4">
        <f t="shared" si="27"/>
        <v>3.1278668693435979E-5</v>
      </c>
      <c r="O78" s="4">
        <f t="shared" si="27"/>
        <v>4.56498270317194E-7</v>
      </c>
      <c r="P78" s="4">
        <f t="shared" si="27"/>
        <v>5.3299110003171702E-9</v>
      </c>
      <c r="Q78" s="4">
        <f t="shared" si="27"/>
        <v>5.1858444929830911E-11</v>
      </c>
      <c r="R78" s="4">
        <f t="shared" si="27"/>
        <v>4.3248613572032177E-13</v>
      </c>
      <c r="S78" s="4">
        <f t="shared" si="27"/>
        <v>3.1559702496546641E-15</v>
      </c>
      <c r="T78" s="4">
        <f t="shared" si="27"/>
        <v>2.0471093717869098E-17</v>
      </c>
      <c r="U78" s="4">
        <f t="shared" si="27"/>
        <v>1.195065363419528E-19</v>
      </c>
      <c r="V78" s="4">
        <f t="shared" si="27"/>
        <v>6.3423403614449906E-22</v>
      </c>
      <c r="W78" s="4">
        <f t="shared" si="27"/>
        <v>3.0854522281959319E-24</v>
      </c>
      <c r="X78" s="4">
        <f t="shared" si="27"/>
        <v>1.385561986843477E-26</v>
      </c>
      <c r="Y78" s="4">
        <f t="shared" si="27"/>
        <v>5.7776119225746922E-29</v>
      </c>
      <c r="Z78" s="4">
        <f t="shared" si="27"/>
        <v>2.2485756785185606E-31</v>
      </c>
      <c r="AA78" s="4">
        <f t="shared" si="25"/>
        <v>8.2042310833323658E-34</v>
      </c>
      <c r="AB78" s="4">
        <f t="shared" si="25"/>
        <v>2.8173401126406489E-36</v>
      </c>
      <c r="AC78" s="4">
        <f t="shared" si="25"/>
        <v>9.1372823846899659E-39</v>
      </c>
      <c r="AD78" s="4">
        <f t="shared" si="25"/>
        <v>2.8074606427888586E-41</v>
      </c>
      <c r="AE78" s="4">
        <f t="shared" si="25"/>
        <v>8.1947152889994211E-44</v>
      </c>
      <c r="AF78" s="6"/>
      <c r="AG78" s="4">
        <f t="shared" si="28"/>
        <v>0.93049179347219468</v>
      </c>
      <c r="AH78" s="4">
        <f t="shared" si="28"/>
        <v>6.7034510838710273E-2</v>
      </c>
      <c r="AI78" s="4">
        <f t="shared" si="28"/>
        <v>2.4146506820025807E-3</v>
      </c>
      <c r="AJ78" s="4">
        <f t="shared" si="28"/>
        <v>5.798543050203793E-5</v>
      </c>
      <c r="AK78" s="4">
        <f t="shared" si="28"/>
        <v>1.044346675860776E-6</v>
      </c>
      <c r="AL78" s="4">
        <f t="shared" si="28"/>
        <v>1.5047364602301236E-8</v>
      </c>
      <c r="AM78" s="4">
        <f t="shared" si="28"/>
        <v>1.8067369196093789E-10</v>
      </c>
      <c r="AN78" s="4">
        <f t="shared" si="28"/>
        <v>1.8594417167947365E-12</v>
      </c>
      <c r="AO78" s="4">
        <f t="shared" si="28"/>
        <v>1.6744733493802232E-14</v>
      </c>
      <c r="AP78" s="4">
        <f t="shared" si="28"/>
        <v>1.3403596719234781E-16</v>
      </c>
      <c r="AQ78" s="4">
        <f t="shared" si="28"/>
        <v>9.6562152966949274E-19</v>
      </c>
      <c r="AR78" s="4">
        <f t="shared" si="28"/>
        <v>6.32411572551765E-21</v>
      </c>
      <c r="AS78" s="4">
        <f t="shared" si="28"/>
        <v>3.7966807598244743E-23</v>
      </c>
      <c r="AT78" s="4">
        <f t="shared" si="28"/>
        <v>2.1040023168581102E-25</v>
      </c>
      <c r="AU78" s="4">
        <f t="shared" si="28"/>
        <v>1.0826887601320048E-27</v>
      </c>
      <c r="AV78" s="4">
        <f t="shared" si="28"/>
        <v>5.1999334433213101E-30</v>
      </c>
      <c r="AW78" s="4">
        <f t="shared" si="26"/>
        <v>2.3413329852364949E-32</v>
      </c>
      <c r="AX78" s="4">
        <f t="shared" si="26"/>
        <v>9.9220088297606113E-35</v>
      </c>
      <c r="AY78" s="4">
        <f t="shared" si="26"/>
        <v>3.9711145665944786E-37</v>
      </c>
      <c r="AZ78" s="4">
        <f t="shared" si="26"/>
        <v>1.5057195658994259E-39</v>
      </c>
      <c r="BA78" s="4">
        <f t="shared" si="26"/>
        <v>5.4237459882732625E-42</v>
      </c>
    </row>
    <row r="79" spans="1:53">
      <c r="A79" s="1">
        <f t="shared" si="20"/>
        <v>41633</v>
      </c>
      <c r="B79">
        <f t="shared" si="35"/>
        <v>4</v>
      </c>
      <c r="C79" s="12">
        <f t="shared" si="34"/>
        <v>5.7069967380518741E-9</v>
      </c>
      <c r="D79" s="3">
        <f t="shared" si="29"/>
        <v>13644833</v>
      </c>
      <c r="E79" s="2">
        <v>27289666</v>
      </c>
      <c r="F79" s="2">
        <v>74</v>
      </c>
      <c r="G79" s="3">
        <f t="shared" si="30"/>
        <v>9139863.5999999996</v>
      </c>
      <c r="H79" s="3">
        <f t="shared" si="31"/>
        <v>13331833.868000001</v>
      </c>
      <c r="I79" s="7">
        <f t="shared" si="32"/>
        <v>-1.5938577562863325</v>
      </c>
      <c r="J79" s="8">
        <f t="shared" si="33"/>
        <v>-1.6010500885332737</v>
      </c>
      <c r="K79" s="4">
        <f t="shared" si="27"/>
        <v>0.94917587728499719</v>
      </c>
      <c r="L79" s="4">
        <f t="shared" si="27"/>
        <v>4.9510122989773454E-2</v>
      </c>
      <c r="M79" s="4">
        <f t="shared" si="27"/>
        <v>1.2912527956781092E-3</v>
      </c>
      <c r="N79" s="4">
        <f t="shared" si="27"/>
        <v>2.245108002480671E-5</v>
      </c>
      <c r="O79" s="4">
        <f t="shared" si="27"/>
        <v>2.9276854665022443E-7</v>
      </c>
      <c r="P79" s="4">
        <f t="shared" si="27"/>
        <v>3.0542285693159714E-9</v>
      </c>
      <c r="Q79" s="4">
        <f t="shared" si="27"/>
        <v>2.6552007378465054E-11</v>
      </c>
      <c r="R79" s="4">
        <f t="shared" si="27"/>
        <v>1.9785468928643314E-13</v>
      </c>
      <c r="S79" s="4">
        <f t="shared" si="27"/>
        <v>1.2900404883761569E-15</v>
      </c>
      <c r="T79" s="4">
        <f t="shared" si="27"/>
        <v>7.4766622832347454E-18</v>
      </c>
      <c r="U79" s="4">
        <f t="shared" si="27"/>
        <v>3.899910580838394E-20</v>
      </c>
      <c r="V79" s="4">
        <f t="shared" si="27"/>
        <v>1.8493060987406136E-22</v>
      </c>
      <c r="W79" s="4">
        <f t="shared" si="27"/>
        <v>8.0384875968072436E-25</v>
      </c>
      <c r="X79" s="4">
        <f t="shared" si="27"/>
        <v>3.2253565886073278E-27</v>
      </c>
      <c r="Y79" s="4">
        <f t="shared" si="27"/>
        <v>1.2017009257254703E-29</v>
      </c>
      <c r="Z79" s="4">
        <f t="shared" si="27"/>
        <v>4.1788019073364937E-32</v>
      </c>
      <c r="AA79" s="4">
        <f t="shared" si="25"/>
        <v>1.3623177075787679E-34</v>
      </c>
      <c r="AB79" s="4">
        <f t="shared" si="25"/>
        <v>4.1799976041089438E-37</v>
      </c>
      <c r="AC79" s="4">
        <f t="shared" si="25"/>
        <v>1.2112953018930492E-39</v>
      </c>
      <c r="AD79" s="4">
        <f t="shared" si="25"/>
        <v>3.3253923192195754E-42</v>
      </c>
      <c r="AE79" s="4">
        <f t="shared" si="25"/>
        <v>8.6727994462390594E-45</v>
      </c>
      <c r="AF79" s="6"/>
      <c r="AG79" s="4">
        <f t="shared" si="28"/>
        <v>0.92673768291722591</v>
      </c>
      <c r="AH79" s="4">
        <f t="shared" si="28"/>
        <v>7.0510584418551916E-2</v>
      </c>
      <c r="AI79" s="4">
        <f t="shared" si="28"/>
        <v>2.6823891127815318E-3</v>
      </c>
      <c r="AJ79" s="4">
        <f t="shared" si="28"/>
        <v>6.8029605030230908E-5</v>
      </c>
      <c r="AK79" s="4">
        <f t="shared" si="28"/>
        <v>1.2940032054006274E-6</v>
      </c>
      <c r="AL79" s="4">
        <f t="shared" si="28"/>
        <v>1.9690770443197764E-8</v>
      </c>
      <c r="AM79" s="4">
        <f t="shared" si="28"/>
        <v>2.4969439149876199E-10</v>
      </c>
      <c r="AN79" s="4">
        <f t="shared" si="28"/>
        <v>2.7139887542403624E-12</v>
      </c>
      <c r="AO79" s="4">
        <f t="shared" si="28"/>
        <v>2.5811623425976297E-14</v>
      </c>
      <c r="AP79" s="4">
        <f t="shared" si="28"/>
        <v>2.1820768510958656E-16</v>
      </c>
      <c r="AQ79" s="4">
        <f t="shared" si="28"/>
        <v>1.6602261134540022E-18</v>
      </c>
      <c r="AR79" s="4">
        <f t="shared" si="28"/>
        <v>1.1483432482560175E-20</v>
      </c>
      <c r="AS79" s="4">
        <f t="shared" si="28"/>
        <v>7.2809426219986677E-23</v>
      </c>
      <c r="AT79" s="4">
        <f t="shared" si="28"/>
        <v>4.2612926112187036E-25</v>
      </c>
      <c r="AU79" s="4">
        <f t="shared" si="28"/>
        <v>2.3158498041532514E-27</v>
      </c>
      <c r="AV79" s="4">
        <f t="shared" si="28"/>
        <v>1.174670780816142E-29</v>
      </c>
      <c r="AW79" s="4">
        <f t="shared" si="26"/>
        <v>5.5859003841483476E-32</v>
      </c>
      <c r="AX79" s="4">
        <f t="shared" si="26"/>
        <v>2.5000070624654488E-34</v>
      </c>
      <c r="AY79" s="4">
        <f t="shared" si="26"/>
        <v>1.0567339693965517E-36</v>
      </c>
      <c r="AZ79" s="4">
        <f t="shared" si="26"/>
        <v>4.2316425234958327E-39</v>
      </c>
      <c r="BA79" s="4">
        <f t="shared" si="26"/>
        <v>1.6098145551273966E-41</v>
      </c>
    </row>
    <row r="80" spans="1:53">
      <c r="A80" s="1">
        <f t="shared" si="20"/>
        <v>41636</v>
      </c>
      <c r="B80">
        <f t="shared" si="35"/>
        <v>3</v>
      </c>
      <c r="C80" s="12">
        <f t="shared" si="34"/>
        <v>5.7069967380518741E-9</v>
      </c>
      <c r="D80" s="3">
        <f t="shared" si="29"/>
        <v>13149099</v>
      </c>
      <c r="E80" s="2">
        <v>26298198</v>
      </c>
      <c r="F80" s="2">
        <v>40</v>
      </c>
      <c r="G80" s="3">
        <f t="shared" si="30"/>
        <v>12566880</v>
      </c>
      <c r="H80" s="3">
        <f t="shared" si="31"/>
        <v>11712260.800000001</v>
      </c>
      <c r="I80" s="7">
        <f t="shared" si="32"/>
        <v>-1.7836475738544293</v>
      </c>
      <c r="J80" s="8">
        <f t="shared" si="33"/>
        <v>-1.7828583187288558</v>
      </c>
      <c r="K80" s="4">
        <f t="shared" si="27"/>
        <v>0.93079227828450484</v>
      </c>
      <c r="L80" s="4">
        <f t="shared" si="27"/>
        <v>6.6755625046454145E-2</v>
      </c>
      <c r="M80" s="4">
        <f t="shared" si="27"/>
        <v>2.3938279381454444E-3</v>
      </c>
      <c r="N80" s="4">
        <f t="shared" si="27"/>
        <v>5.7227754090282974E-5</v>
      </c>
      <c r="O80" s="4">
        <f t="shared" si="27"/>
        <v>1.0260811330956043E-6</v>
      </c>
      <c r="P80" s="4">
        <f t="shared" si="27"/>
        <v>1.4717927336510498E-8</v>
      </c>
      <c r="Q80" s="4">
        <f t="shared" si="27"/>
        <v>1.7592612063735664E-10</v>
      </c>
      <c r="R80" s="4">
        <f t="shared" si="27"/>
        <v>1.8024663829770853E-12</v>
      </c>
      <c r="S80" s="4">
        <f t="shared" si="27"/>
        <v>1.6158909163297803E-14</v>
      </c>
      <c r="T80" s="4">
        <f t="shared" si="27"/>
        <v>1.2876693206401303E-16</v>
      </c>
      <c r="U80" s="4">
        <f t="shared" si="27"/>
        <v>9.2350474747895821E-19</v>
      </c>
      <c r="V80" s="4">
        <f t="shared" si="27"/>
        <v>6.0211742612641037E-21</v>
      </c>
      <c r="W80" s="4">
        <f t="shared" si="27"/>
        <v>3.5986090279452187E-23</v>
      </c>
      <c r="X80" s="4">
        <f t="shared" si="27"/>
        <v>1.9852993161918214E-25</v>
      </c>
      <c r="Y80" s="4">
        <f t="shared" si="27"/>
        <v>1.0170272814971855E-27</v>
      </c>
      <c r="Z80" s="4">
        <f t="shared" si="27"/>
        <v>4.8626829576540187E-30</v>
      </c>
      <c r="AA80" s="4">
        <f t="shared" si="25"/>
        <v>2.1796690058666265E-32</v>
      </c>
      <c r="AB80" s="4">
        <f t="shared" si="25"/>
        <v>9.1955173736355809E-35</v>
      </c>
      <c r="AC80" s="4">
        <f t="shared" si="25"/>
        <v>3.6638541035735779E-37</v>
      </c>
      <c r="AD80" s="4">
        <f t="shared" si="25"/>
        <v>1.3829900111881042E-39</v>
      </c>
      <c r="AE80" s="4">
        <f t="shared" si="25"/>
        <v>4.9593354607998209E-42</v>
      </c>
      <c r="AF80" s="6"/>
      <c r="AG80" s="4">
        <f t="shared" si="28"/>
        <v>0.9353431330421329</v>
      </c>
      <c r="AH80" s="4">
        <f t="shared" si="28"/>
        <v>6.2520046687365785E-2</v>
      </c>
      <c r="AI80" s="4">
        <f t="shared" si="28"/>
        <v>2.0894769876298913E-3</v>
      </c>
      <c r="AJ80" s="4">
        <f t="shared" si="28"/>
        <v>4.6554813913286278E-5</v>
      </c>
      <c r="AK80" s="4">
        <f t="shared" si="28"/>
        <v>7.7795204001362811E-7</v>
      </c>
      <c r="AL80" s="4">
        <f t="shared" si="28"/>
        <v>1.0399944049016674E-8</v>
      </c>
      <c r="AM80" s="4">
        <f t="shared" si="28"/>
        <v>1.1585849922285624E-10</v>
      </c>
      <c r="AN80" s="4">
        <f t="shared" si="28"/>
        <v>1.1063128773571891E-12</v>
      </c>
      <c r="AO80" s="4">
        <f t="shared" si="28"/>
        <v>9.243491634422611E-15</v>
      </c>
      <c r="AP80" s="4">
        <f t="shared" si="28"/>
        <v>6.8650163820356901E-17</v>
      </c>
      <c r="AQ80" s="4">
        <f t="shared" si="28"/>
        <v>4.5886990532482112E-19</v>
      </c>
      <c r="AR80" s="4">
        <f t="shared" si="28"/>
        <v>2.7883343649658591E-21</v>
      </c>
      <c r="AS80" s="4">
        <f t="shared" si="28"/>
        <v>1.5531433046148865E-23</v>
      </c>
      <c r="AT80" s="4">
        <f t="shared" si="28"/>
        <v>7.9857564893959522E-26</v>
      </c>
      <c r="AU80" s="4">
        <f t="shared" si="28"/>
        <v>3.8127284656297846E-28</v>
      </c>
      <c r="AV80" s="4">
        <f t="shared" si="28"/>
        <v>1.6989962886261727E-30</v>
      </c>
      <c r="AW80" s="4">
        <f t="shared" si="26"/>
        <v>7.097742227928057E-33</v>
      </c>
      <c r="AX80" s="4">
        <f t="shared" si="26"/>
        <v>2.7907378308868284E-35</v>
      </c>
      <c r="AY80" s="4">
        <f t="shared" si="26"/>
        <v>1.0363208494611463E-37</v>
      </c>
      <c r="AZ80" s="4">
        <f t="shared" si="26"/>
        <v>3.6457618728770422E-40</v>
      </c>
      <c r="BA80" s="4">
        <f t="shared" si="26"/>
        <v>1.2184449999727731E-42</v>
      </c>
    </row>
    <row r="81" spans="1:53">
      <c r="A81" s="1">
        <f t="shared" si="20"/>
        <v>41640</v>
      </c>
      <c r="B81">
        <f t="shared" si="35"/>
        <v>4</v>
      </c>
      <c r="C81" s="12">
        <f t="shared" si="34"/>
        <v>5.7069967380518741E-9</v>
      </c>
      <c r="D81" s="3">
        <f t="shared" si="29"/>
        <v>12560815</v>
      </c>
      <c r="E81" s="2">
        <v>25121630</v>
      </c>
      <c r="F81" s="2">
        <v>50</v>
      </c>
      <c r="G81" s="3">
        <f t="shared" si="30"/>
        <v>11283150</v>
      </c>
      <c r="H81" s="3">
        <f t="shared" si="31"/>
        <v>12156357.5</v>
      </c>
      <c r="I81" s="7">
        <f t="shared" si="32"/>
        <v>-1.7280760314503862</v>
      </c>
      <c r="J81" s="8">
        <f t="shared" si="33"/>
        <v>-1.7290860519788958</v>
      </c>
      <c r="K81" s="4">
        <f t="shared" si="27"/>
        <v>0.93763652935508079</v>
      </c>
      <c r="L81" s="4">
        <f t="shared" si="27"/>
        <v>6.0377135845354986E-2</v>
      </c>
      <c r="M81" s="4">
        <f t="shared" si="27"/>
        <v>1.9439292815908095E-3</v>
      </c>
      <c r="N81" s="4">
        <f t="shared" si="27"/>
        <v>4.1725074279697605E-5</v>
      </c>
      <c r="O81" s="4">
        <f t="shared" si="27"/>
        <v>6.7169946169116344E-7</v>
      </c>
      <c r="P81" s="4">
        <f t="shared" si="27"/>
        <v>8.6505322689123844E-9</v>
      </c>
      <c r="Q81" s="4">
        <f t="shared" si="27"/>
        <v>9.2838769632329967E-11</v>
      </c>
      <c r="R81" s="4">
        <f t="shared" si="27"/>
        <v>8.5402206956179085E-13</v>
      </c>
      <c r="S81" s="4">
        <f t="shared" si="27"/>
        <v>6.8741155161017789E-15</v>
      </c>
      <c r="T81" s="4">
        <f t="shared" si="27"/>
        <v>4.9182658153592252E-17</v>
      </c>
      <c r="U81" s="4">
        <f t="shared" si="27"/>
        <v>3.1670114921724439E-19</v>
      </c>
      <c r="V81" s="4">
        <f t="shared" si="27"/>
        <v>1.8539352319333786E-21</v>
      </c>
      <c r="W81" s="4">
        <f t="shared" si="27"/>
        <v>9.9483458956136684E-24</v>
      </c>
      <c r="X81" s="4">
        <f t="shared" si="27"/>
        <v>4.9277089785560006E-26</v>
      </c>
      <c r="Y81" s="4">
        <f t="shared" si="27"/>
        <v>2.2664936350838022E-28</v>
      </c>
      <c r="Z81" s="4">
        <f t="shared" ref="Z81:AE144" si="36">_xlfn.BINOM.DIST(Z$4,$G81,$C81,FALSE)</f>
        <v>9.7297278862982897E-31</v>
      </c>
      <c r="AA81" s="4">
        <f t="shared" si="36"/>
        <v>3.9157785490975577E-33</v>
      </c>
      <c r="AB81" s="4">
        <f t="shared" si="36"/>
        <v>1.4832234198529287E-35</v>
      </c>
      <c r="AC81" s="4">
        <f t="shared" si="36"/>
        <v>5.3060507977701391E-38</v>
      </c>
      <c r="AD81" s="4">
        <f t="shared" si="36"/>
        <v>1.7982708241910678E-40</v>
      </c>
      <c r="AE81" s="4">
        <f t="shared" si="36"/>
        <v>5.7897839732297691E-43</v>
      </c>
      <c r="AF81" s="6"/>
      <c r="AG81" s="4">
        <f t="shared" si="28"/>
        <v>0.93297554470293154</v>
      </c>
      <c r="AH81" s="4">
        <f t="shared" si="28"/>
        <v>6.4726382084257267E-2</v>
      </c>
      <c r="AI81" s="4">
        <f t="shared" si="28"/>
        <v>2.2452379469476715E-3</v>
      </c>
      <c r="AJ81" s="4">
        <f t="shared" si="28"/>
        <v>5.1922084539023428E-5</v>
      </c>
      <c r="AK81" s="4">
        <f t="shared" si="28"/>
        <v>9.0054017819363485E-7</v>
      </c>
      <c r="AL81" s="4">
        <f t="shared" si="28"/>
        <v>1.2495223225788402E-8</v>
      </c>
      <c r="AM81" s="4">
        <f t="shared" si="28"/>
        <v>1.444786458907363E-10</v>
      </c>
      <c r="AN81" s="4">
        <f t="shared" si="28"/>
        <v>1.4319125013336193E-12</v>
      </c>
      <c r="AO81" s="4">
        <f t="shared" si="28"/>
        <v>1.2417589993294593E-14</v>
      </c>
      <c r="AP81" s="4">
        <f t="shared" si="28"/>
        <v>9.5720639921791148E-17</v>
      </c>
      <c r="AQ81" s="4">
        <f t="shared" si="28"/>
        <v>6.6407379712501561E-19</v>
      </c>
      <c r="AR81" s="4">
        <f t="shared" si="28"/>
        <v>4.1882671387325864E-21</v>
      </c>
      <c r="AS81" s="4">
        <f t="shared" si="28"/>
        <v>2.4213847773352379E-23</v>
      </c>
      <c r="AT81" s="4">
        <f t="shared" si="28"/>
        <v>1.2922040540819829E-25</v>
      </c>
      <c r="AU81" s="4">
        <f t="shared" si="28"/>
        <v>6.4034448220135601E-28</v>
      </c>
      <c r="AV81" s="4">
        <f t="shared" ref="AV81:BA144" si="37">_xlfn.BINOM.DIST(AV$4,$H81,$C81,FALSE)</f>
        <v>2.9616448950340261E-30</v>
      </c>
      <c r="AW81" s="4">
        <f t="shared" si="37"/>
        <v>1.284173012516122E-32</v>
      </c>
      <c r="AX81" s="4">
        <f t="shared" si="37"/>
        <v>5.2406495439938047E-35</v>
      </c>
      <c r="AY81" s="4">
        <f t="shared" si="37"/>
        <v>2.0198684158436806E-37</v>
      </c>
      <c r="AZ81" s="4">
        <f t="shared" si="37"/>
        <v>7.3753036722308188E-40</v>
      </c>
      <c r="BA81" s="4">
        <f t="shared" si="37"/>
        <v>2.5583520386034942E-42</v>
      </c>
    </row>
    <row r="82" spans="1:53">
      <c r="A82" s="1">
        <f t="shared" si="20"/>
        <v>41643</v>
      </c>
      <c r="B82">
        <f t="shared" si="35"/>
        <v>3</v>
      </c>
      <c r="C82" s="12">
        <f t="shared" si="34"/>
        <v>5.7069967380518741E-9</v>
      </c>
      <c r="D82" s="3">
        <f t="shared" si="29"/>
        <v>13872545</v>
      </c>
      <c r="E82" s="2">
        <v>27745090</v>
      </c>
      <c r="F82" s="2">
        <v>60</v>
      </c>
      <c r="G82" s="3">
        <f t="shared" si="30"/>
        <v>10229240</v>
      </c>
      <c r="H82" s="3">
        <f t="shared" si="31"/>
        <v>12623456.800000001</v>
      </c>
      <c r="I82" s="7">
        <f t="shared" si="32"/>
        <v>-1.6722218569960019</v>
      </c>
      <c r="J82" s="8">
        <f t="shared" si="33"/>
        <v>-1.6755495905856745</v>
      </c>
      <c r="K82" s="4">
        <f t="shared" ref="K82:Z145" si="38">_xlfn.BINOM.DIST(K$4,$G82,$C82,FALSE)</f>
        <v>0.9432930892651874</v>
      </c>
      <c r="L82" s="4">
        <f t="shared" si="38"/>
        <v>5.5067790021457813E-2</v>
      </c>
      <c r="M82" s="4">
        <f t="shared" si="38"/>
        <v>1.6073801641859232E-3</v>
      </c>
      <c r="N82" s="4">
        <f t="shared" si="38"/>
        <v>3.1278668693435979E-5</v>
      </c>
      <c r="O82" s="4">
        <f t="shared" si="38"/>
        <v>4.56498270317194E-7</v>
      </c>
      <c r="P82" s="4">
        <f t="shared" si="38"/>
        <v>5.3299110003171702E-9</v>
      </c>
      <c r="Q82" s="4">
        <f t="shared" si="38"/>
        <v>5.1858444929830911E-11</v>
      </c>
      <c r="R82" s="4">
        <f t="shared" si="38"/>
        <v>4.3248613572032177E-13</v>
      </c>
      <c r="S82" s="4">
        <f t="shared" si="38"/>
        <v>3.1559702496546641E-15</v>
      </c>
      <c r="T82" s="4">
        <f t="shared" si="38"/>
        <v>2.0471093717869098E-17</v>
      </c>
      <c r="U82" s="4">
        <f t="shared" si="38"/>
        <v>1.195065363419528E-19</v>
      </c>
      <c r="V82" s="4">
        <f t="shared" si="38"/>
        <v>6.3423403614449906E-22</v>
      </c>
      <c r="W82" s="4">
        <f t="shared" si="38"/>
        <v>3.0854522281959319E-24</v>
      </c>
      <c r="X82" s="4">
        <f t="shared" si="38"/>
        <v>1.385561986843477E-26</v>
      </c>
      <c r="Y82" s="4">
        <f t="shared" si="38"/>
        <v>5.7776119225746922E-29</v>
      </c>
      <c r="Z82" s="4">
        <f t="shared" si="38"/>
        <v>2.2485756785185606E-31</v>
      </c>
      <c r="AA82" s="4">
        <f t="shared" si="36"/>
        <v>8.2042310833323658E-34</v>
      </c>
      <c r="AB82" s="4">
        <f t="shared" si="36"/>
        <v>2.8173401126406489E-36</v>
      </c>
      <c r="AC82" s="4">
        <f t="shared" si="36"/>
        <v>9.1372823846899659E-39</v>
      </c>
      <c r="AD82" s="4">
        <f t="shared" si="36"/>
        <v>2.8074606427888586E-41</v>
      </c>
      <c r="AE82" s="4">
        <f t="shared" si="36"/>
        <v>8.1947152889994211E-44</v>
      </c>
      <c r="AF82" s="6"/>
      <c r="AG82" s="4">
        <f t="shared" ref="AG82:AV145" si="39">_xlfn.BINOM.DIST(AG$4,$H82,$C82,FALSE)</f>
        <v>0.93049179347219468</v>
      </c>
      <c r="AH82" s="4">
        <f t="shared" si="39"/>
        <v>6.7034510838710273E-2</v>
      </c>
      <c r="AI82" s="4">
        <f t="shared" si="39"/>
        <v>2.4146506820025807E-3</v>
      </c>
      <c r="AJ82" s="4">
        <f t="shared" si="39"/>
        <v>5.798543050203793E-5</v>
      </c>
      <c r="AK82" s="4">
        <f t="shared" si="39"/>
        <v>1.044346675860776E-6</v>
      </c>
      <c r="AL82" s="4">
        <f t="shared" si="39"/>
        <v>1.5047364602301236E-8</v>
      </c>
      <c r="AM82" s="4">
        <f t="shared" si="39"/>
        <v>1.8067369196093789E-10</v>
      </c>
      <c r="AN82" s="4">
        <f t="shared" si="39"/>
        <v>1.8594417167947365E-12</v>
      </c>
      <c r="AO82" s="4">
        <f t="shared" si="39"/>
        <v>1.6744733493802232E-14</v>
      </c>
      <c r="AP82" s="4">
        <f t="shared" si="39"/>
        <v>1.3403596719234781E-16</v>
      </c>
      <c r="AQ82" s="4">
        <f t="shared" si="39"/>
        <v>9.6562152966949274E-19</v>
      </c>
      <c r="AR82" s="4">
        <f t="shared" si="39"/>
        <v>6.32411572551765E-21</v>
      </c>
      <c r="AS82" s="4">
        <f t="shared" si="39"/>
        <v>3.7966807598244743E-23</v>
      </c>
      <c r="AT82" s="4">
        <f t="shared" si="39"/>
        <v>2.1040023168581102E-25</v>
      </c>
      <c r="AU82" s="4">
        <f t="shared" si="39"/>
        <v>1.0826887601320048E-27</v>
      </c>
      <c r="AV82" s="4">
        <f t="shared" si="39"/>
        <v>5.1999334433213101E-30</v>
      </c>
      <c r="AW82" s="4">
        <f t="shared" si="37"/>
        <v>2.3413329852364949E-32</v>
      </c>
      <c r="AX82" s="4">
        <f t="shared" si="37"/>
        <v>9.9220088297606113E-35</v>
      </c>
      <c r="AY82" s="4">
        <f t="shared" si="37"/>
        <v>3.9711145665944786E-37</v>
      </c>
      <c r="AZ82" s="4">
        <f t="shared" si="37"/>
        <v>1.5057195658994259E-39</v>
      </c>
      <c r="BA82" s="4">
        <f t="shared" si="37"/>
        <v>5.4237459882732625E-42</v>
      </c>
    </row>
    <row r="83" spans="1:53">
      <c r="A83" s="1">
        <f t="shared" si="20"/>
        <v>41647</v>
      </c>
      <c r="B83">
        <f t="shared" si="35"/>
        <v>4</v>
      </c>
      <c r="C83" s="12">
        <f t="shared" si="34"/>
        <v>5.7069967380518741E-9</v>
      </c>
      <c r="D83" s="3">
        <f t="shared" si="29"/>
        <v>12880837</v>
      </c>
      <c r="E83" s="2">
        <v>25761674</v>
      </c>
      <c r="F83" s="2">
        <v>70</v>
      </c>
      <c r="G83" s="3">
        <f t="shared" si="30"/>
        <v>9405150</v>
      </c>
      <c r="H83" s="3">
        <f t="shared" si="31"/>
        <v>13121853.699999999</v>
      </c>
      <c r="I83" s="7">
        <f t="shared" si="32"/>
        <v>-1.6162458591323556</v>
      </c>
      <c r="J83" s="8">
        <f t="shared" si="33"/>
        <v>-1.6222772851078502</v>
      </c>
      <c r="K83" s="4">
        <f t="shared" si="38"/>
        <v>0.94773991984302752</v>
      </c>
      <c r="L83" s="4">
        <f t="shared" si="38"/>
        <v>5.0870092477783013E-2</v>
      </c>
      <c r="M83" s="4">
        <f t="shared" si="38"/>
        <v>1.3652300485471061E-3</v>
      </c>
      <c r="N83" s="4">
        <f t="shared" si="38"/>
        <v>2.442630887813253E-5</v>
      </c>
      <c r="O83" s="4">
        <f t="shared" si="38"/>
        <v>3.2777140889559864E-7</v>
      </c>
      <c r="P83" s="4">
        <f t="shared" si="38"/>
        <v>3.5186351111012265E-9</v>
      </c>
      <c r="Q83" s="4">
        <f t="shared" si="38"/>
        <v>3.1477200758107274E-11</v>
      </c>
      <c r="R83" s="4">
        <f t="shared" si="38"/>
        <v>2.4136324721694018E-13</v>
      </c>
      <c r="S83" s="4">
        <f t="shared" si="38"/>
        <v>1.6194001792160277E-15</v>
      </c>
      <c r="T83" s="4">
        <f t="shared" si="38"/>
        <v>9.6579434316481897E-18</v>
      </c>
      <c r="U83" s="4">
        <f t="shared" si="38"/>
        <v>5.1839116944447952E-20</v>
      </c>
      <c r="V83" s="4">
        <f t="shared" si="38"/>
        <v>2.5295181571830082E-22</v>
      </c>
      <c r="W83" s="4">
        <f t="shared" si="38"/>
        <v>1.1314344560604422E-24</v>
      </c>
      <c r="X83" s="4">
        <f t="shared" si="38"/>
        <v>4.6715268261281361E-27</v>
      </c>
      <c r="Y83" s="4">
        <f t="shared" si="38"/>
        <v>1.7910329029663284E-29</v>
      </c>
      <c r="Z83" s="4">
        <f t="shared" si="38"/>
        <v>6.4089223830017313E-32</v>
      </c>
      <c r="AA83" s="4">
        <f t="shared" si="36"/>
        <v>2.1499961877494278E-34</v>
      </c>
      <c r="AB83" s="4">
        <f t="shared" si="36"/>
        <v>6.788305559559171E-37</v>
      </c>
      <c r="AC83" s="4">
        <f t="shared" si="36"/>
        <v>2.0242374057839199E-39</v>
      </c>
      <c r="AD83" s="4">
        <f t="shared" si="36"/>
        <v>5.7184768453991143E-42</v>
      </c>
      <c r="AE83" s="4">
        <f t="shared" si="36"/>
        <v>1.5346977171723329E-44</v>
      </c>
      <c r="AF83" s="6"/>
      <c r="AG83" s="4">
        <f t="shared" si="39"/>
        <v>0.92784890950772603</v>
      </c>
      <c r="AH83" s="4">
        <f t="shared" si="39"/>
        <v>6.9483239242576142E-2</v>
      </c>
      <c r="AI83" s="4">
        <f t="shared" si="39"/>
        <v>2.6016736767372818E-3</v>
      </c>
      <c r="AJ83" s="4">
        <f t="shared" si="39"/>
        <v>6.4943291630973932E-5</v>
      </c>
      <c r="AK83" s="4">
        <f t="shared" si="39"/>
        <v>1.2158416073152222E-6</v>
      </c>
      <c r="AL83" s="4">
        <f t="shared" si="39"/>
        <v>1.8209987997795033E-8</v>
      </c>
      <c r="AM83" s="4">
        <f t="shared" si="39"/>
        <v>2.2727990472717849E-10</v>
      </c>
      <c r="AN83" s="4">
        <f t="shared" si="39"/>
        <v>2.4314514098713748E-12</v>
      </c>
      <c r="AO83" s="4">
        <f t="shared" si="39"/>
        <v>2.2760309917100602E-14</v>
      </c>
      <c r="AP83" s="4">
        <f t="shared" si="39"/>
        <v>1.8938177910829038E-16</v>
      </c>
      <c r="AQ83" s="4">
        <f t="shared" si="39"/>
        <v>1.4182104764843164E-18</v>
      </c>
      <c r="AR83" s="4">
        <f t="shared" si="39"/>
        <v>9.6549597605040457E-21</v>
      </c>
      <c r="AS83" s="4">
        <f t="shared" si="39"/>
        <v>6.0252025739732949E-23</v>
      </c>
      <c r="AT83" s="4">
        <f t="shared" si="39"/>
        <v>3.4708088683934101E-25</v>
      </c>
      <c r="AU83" s="4">
        <f t="shared" si="39"/>
        <v>1.8565430640783553E-27</v>
      </c>
      <c r="AV83" s="4">
        <f t="shared" si="39"/>
        <v>9.2686418325307537E-30</v>
      </c>
      <c r="AW83" s="4">
        <f t="shared" si="37"/>
        <v>4.3380885825689531E-32</v>
      </c>
      <c r="AX83" s="4">
        <f t="shared" si="37"/>
        <v>1.910960719184367E-34</v>
      </c>
      <c r="AY83" s="4">
        <f t="shared" si="37"/>
        <v>7.9502628457805609E-37</v>
      </c>
      <c r="AZ83" s="4">
        <f t="shared" si="37"/>
        <v>3.1335027884139179E-39</v>
      </c>
      <c r="BA83" s="4">
        <f t="shared" si="37"/>
        <v>1.1732815894042842E-41</v>
      </c>
    </row>
    <row r="84" spans="1:53">
      <c r="A84" s="1">
        <f t="shared" si="20"/>
        <v>41650</v>
      </c>
      <c r="B84">
        <f t="shared" si="35"/>
        <v>3</v>
      </c>
      <c r="C84" s="12">
        <f t="shared" si="34"/>
        <v>5.7069967380518741E-9</v>
      </c>
      <c r="D84" s="3">
        <f t="shared" si="29"/>
        <v>14808462</v>
      </c>
      <c r="E84" s="2">
        <v>29616924</v>
      </c>
      <c r="F84" s="2">
        <v>80</v>
      </c>
      <c r="G84" s="3">
        <f t="shared" si="30"/>
        <v>8810880</v>
      </c>
      <c r="H84" s="3">
        <f t="shared" si="31"/>
        <v>13659843.199999999</v>
      </c>
      <c r="I84" s="7">
        <f t="shared" si="32"/>
        <v>-1.560310635682276</v>
      </c>
      <c r="J84" s="8">
        <f t="shared" si="33"/>
        <v>-1.5693048340199043</v>
      </c>
      <c r="K84" s="4">
        <f t="shared" si="38"/>
        <v>0.95095963363979907</v>
      </c>
      <c r="L84" s="4">
        <f t="shared" si="38"/>
        <v>4.7817734416243401E-2</v>
      </c>
      <c r="M84" s="4">
        <f t="shared" si="38"/>
        <v>1.2022253018447891E-3</v>
      </c>
      <c r="N84" s="4">
        <f t="shared" si="38"/>
        <v>2.0150759685006269E-5</v>
      </c>
      <c r="O84" s="4">
        <f t="shared" si="38"/>
        <v>2.5331341960676781E-7</v>
      </c>
      <c r="P84" s="4">
        <f t="shared" si="38"/>
        <v>2.547504204234607E-9</v>
      </c>
      <c r="Q84" s="4">
        <f t="shared" si="38"/>
        <v>2.1349628667202642E-11</v>
      </c>
      <c r="R84" s="4">
        <f t="shared" si="38"/>
        <v>1.5336240244331166E-13</v>
      </c>
      <c r="S84" s="4">
        <f t="shared" si="38"/>
        <v>9.639521678730056E-16</v>
      </c>
      <c r="T84" s="4">
        <f t="shared" si="38"/>
        <v>5.3856669586826379E-18</v>
      </c>
      <c r="U84" s="4">
        <f t="shared" si="38"/>
        <v>2.7081078956086193E-20</v>
      </c>
      <c r="V84" s="4">
        <f t="shared" si="38"/>
        <v>1.2379402922874993E-22</v>
      </c>
      <c r="W84" s="4">
        <f t="shared" si="38"/>
        <v>5.1873413026478448E-25</v>
      </c>
      <c r="X84" s="4">
        <f t="shared" si="38"/>
        <v>2.0064474641741717E-27</v>
      </c>
      <c r="Y84" s="4">
        <f t="shared" si="38"/>
        <v>7.2065271909074216E-30</v>
      </c>
      <c r="Z84" s="4">
        <f t="shared" si="38"/>
        <v>2.4158000931424045E-32</v>
      </c>
      <c r="AA84" s="4">
        <f t="shared" si="36"/>
        <v>7.5921920413035761E-35</v>
      </c>
      <c r="AB84" s="4">
        <f t="shared" si="36"/>
        <v>2.2456619890645799E-37</v>
      </c>
      <c r="AC84" s="4">
        <f t="shared" si="36"/>
        <v>6.2733274658036758E-40</v>
      </c>
      <c r="AD84" s="4">
        <f t="shared" si="36"/>
        <v>1.6602381272458758E-42</v>
      </c>
      <c r="AE84" s="4">
        <f t="shared" si="36"/>
        <v>4.1741337819183251E-45</v>
      </c>
      <c r="AF84" s="6"/>
      <c r="AG84" s="4">
        <f t="shared" si="39"/>
        <v>0.92500449717959687</v>
      </c>
      <c r="AH84" s="4">
        <f t="shared" si="39"/>
        <v>7.2110279481774536E-2</v>
      </c>
      <c r="AI84" s="4">
        <f t="shared" si="39"/>
        <v>2.8107387813380716E-3</v>
      </c>
      <c r="AJ84" s="4">
        <f t="shared" si="39"/>
        <v>7.3038610448121876E-5</v>
      </c>
      <c r="AK84" s="4">
        <f t="shared" si="39"/>
        <v>1.4234615809224451E-6</v>
      </c>
      <c r="AL84" s="4">
        <f t="shared" si="39"/>
        <v>2.2193661260471698E-8</v>
      </c>
      <c r="AM84" s="4">
        <f t="shared" si="39"/>
        <v>2.8835725218899176E-10</v>
      </c>
      <c r="AN84" s="4">
        <f t="shared" si="39"/>
        <v>3.2113377326306671E-12</v>
      </c>
      <c r="AO84" s="4">
        <f t="shared" si="39"/>
        <v>3.1293137418240643E-14</v>
      </c>
      <c r="AP84" s="4">
        <f t="shared" si="39"/>
        <v>2.7105640752139373E-16</v>
      </c>
      <c r="AQ84" s="4">
        <f t="shared" si="39"/>
        <v>2.1130643670528055E-18</v>
      </c>
      <c r="AR84" s="4">
        <f t="shared" si="39"/>
        <v>1.497521471390731E-20</v>
      </c>
      <c r="AS84" s="4">
        <f t="shared" si="39"/>
        <v>9.7284756634217189E-23</v>
      </c>
      <c r="AT84" s="4">
        <f t="shared" si="39"/>
        <v>5.8338384372995967E-25</v>
      </c>
      <c r="AU84" s="4">
        <f t="shared" si="39"/>
        <v>3.2484731625569707E-27</v>
      </c>
      <c r="AV84" s="4">
        <f t="shared" si="39"/>
        <v>1.6882661527500051E-29</v>
      </c>
      <c r="AW84" s="4">
        <f t="shared" si="37"/>
        <v>8.2257174695043819E-32</v>
      </c>
      <c r="AX84" s="4">
        <f t="shared" si="37"/>
        <v>3.7720521912625298E-34</v>
      </c>
      <c r="AY84" s="4">
        <f t="shared" si="37"/>
        <v>1.6336461068628313E-36</v>
      </c>
      <c r="AZ84" s="4">
        <f t="shared" si="37"/>
        <v>6.7028136202880175E-39</v>
      </c>
      <c r="BA84" s="4">
        <f t="shared" si="37"/>
        <v>2.6126418447064307E-41</v>
      </c>
    </row>
    <row r="85" spans="1:53">
      <c r="A85" s="1">
        <f t="shared" si="20"/>
        <v>41654</v>
      </c>
      <c r="B85">
        <f t="shared" si="35"/>
        <v>4</v>
      </c>
      <c r="C85" s="12">
        <f t="shared" si="34"/>
        <v>5.7069967380518741E-9</v>
      </c>
      <c r="D85" s="3">
        <f t="shared" si="29"/>
        <v>14727225</v>
      </c>
      <c r="E85" s="2">
        <v>29454450</v>
      </c>
      <c r="F85" s="2">
        <v>93</v>
      </c>
      <c r="G85" s="3">
        <f t="shared" si="30"/>
        <v>8381909.8999999985</v>
      </c>
      <c r="H85" s="3">
        <f t="shared" si="31"/>
        <v>14432061.614500001</v>
      </c>
      <c r="I85" s="7">
        <f t="shared" si="32"/>
        <v>-1.4879248091160253</v>
      </c>
      <c r="J85" s="8">
        <f t="shared" si="33"/>
        <v>-1.5009604080591457</v>
      </c>
      <c r="K85" s="4">
        <f t="shared" si="38"/>
        <v>0.9532905643066133</v>
      </c>
      <c r="L85" s="4">
        <f t="shared" si="38"/>
        <v>4.560115709460355E-2</v>
      </c>
      <c r="M85" s="4">
        <f t="shared" si="38"/>
        <v>1.0906775741504936E-3</v>
      </c>
      <c r="N85" s="4">
        <f t="shared" si="38"/>
        <v>1.7391041582049852E-5</v>
      </c>
      <c r="O85" s="4">
        <f t="shared" si="38"/>
        <v>2.0797733793647572E-7</v>
      </c>
      <c r="P85" s="4">
        <f t="shared" si="38"/>
        <v>1.9897401880434168E-9</v>
      </c>
      <c r="Q85" s="4">
        <f t="shared" si="38"/>
        <v>1.586336914902019E-11</v>
      </c>
      <c r="R85" s="4">
        <f t="shared" si="38"/>
        <v>1.0840458421125813E-13</v>
      </c>
      <c r="S85" s="4">
        <f t="shared" si="38"/>
        <v>6.4819826859642838E-16</v>
      </c>
      <c r="T85" s="4">
        <f t="shared" si="38"/>
        <v>3.4452085077913312E-18</v>
      </c>
      <c r="U85" s="4">
        <f t="shared" si="38"/>
        <v>1.6480318968761121E-20</v>
      </c>
      <c r="V85" s="4">
        <f t="shared" si="38"/>
        <v>7.1667619297041049E-23</v>
      </c>
      <c r="W85" s="4">
        <f t="shared" si="38"/>
        <v>2.856878234542079E-25</v>
      </c>
      <c r="X85" s="4">
        <f t="shared" si="38"/>
        <v>1.0512313997895435E-27</v>
      </c>
      <c r="Y85" s="4">
        <f t="shared" si="38"/>
        <v>3.5918664743660916E-30</v>
      </c>
      <c r="Z85" s="4">
        <f t="shared" si="38"/>
        <v>1.1454569391202203E-32</v>
      </c>
      <c r="AA85" s="4">
        <f t="shared" si="36"/>
        <v>3.4245899351860683E-35</v>
      </c>
      <c r="AB85" s="4">
        <f t="shared" si="36"/>
        <v>9.6362796258209952E-38</v>
      </c>
      <c r="AC85" s="4">
        <f t="shared" si="36"/>
        <v>2.5608643613832694E-40</v>
      </c>
      <c r="AD85" s="4">
        <f t="shared" si="36"/>
        <v>6.4473702504151713E-43</v>
      </c>
      <c r="AE85" s="4">
        <f t="shared" si="36"/>
        <v>1.5420632920966539E-45</v>
      </c>
      <c r="AF85" s="6"/>
      <c r="AG85" s="4">
        <f t="shared" si="39"/>
        <v>0.92093692972319763</v>
      </c>
      <c r="AH85" s="4">
        <f t="shared" si="39"/>
        <v>7.5851796501335403E-2</v>
      </c>
      <c r="AI85" s="4">
        <f t="shared" si="39"/>
        <v>3.1237180571902089E-3</v>
      </c>
      <c r="AJ85" s="4">
        <f t="shared" si="39"/>
        <v>8.5760340337160586E-5</v>
      </c>
      <c r="AK85" s="4">
        <f t="shared" si="39"/>
        <v>1.765884915941328E-6</v>
      </c>
      <c r="AL85" s="4">
        <f t="shared" si="39"/>
        <v>2.9088964041127068E-8</v>
      </c>
      <c r="AM85" s="4">
        <f t="shared" si="39"/>
        <v>3.9931243665058326E-10</v>
      </c>
      <c r="AN85" s="4">
        <f t="shared" si="39"/>
        <v>4.6984066079897376E-12</v>
      </c>
      <c r="AO85" s="4">
        <f t="shared" si="39"/>
        <v>4.8372260568403997E-14</v>
      </c>
      <c r="AP85" s="4">
        <f t="shared" si="39"/>
        <v>4.4267970930837082E-16</v>
      </c>
      <c r="AQ85" s="4">
        <f t="shared" si="39"/>
        <v>3.646072733358698E-18</v>
      </c>
      <c r="AR85" s="4">
        <f t="shared" si="39"/>
        <v>2.7300356886961205E-20</v>
      </c>
      <c r="AS85" s="4">
        <f t="shared" si="39"/>
        <v>1.8737978228445925E-22</v>
      </c>
      <c r="AT85" s="4">
        <f t="shared" si="39"/>
        <v>1.1871757018186631E-24</v>
      </c>
      <c r="AU85" s="4">
        <f t="shared" si="39"/>
        <v>6.9842946836710429E-27</v>
      </c>
      <c r="AV85" s="4">
        <f t="shared" si="39"/>
        <v>3.8350131483247914E-29</v>
      </c>
      <c r="AW85" s="4">
        <f t="shared" si="37"/>
        <v>1.9741602626231022E-31</v>
      </c>
      <c r="AX85" s="4">
        <f t="shared" si="37"/>
        <v>9.5646478670339543E-34</v>
      </c>
      <c r="AY85" s="4">
        <f t="shared" si="37"/>
        <v>4.3765505759320347E-36</v>
      </c>
      <c r="AZ85" s="4">
        <f t="shared" si="37"/>
        <v>1.8972029514578914E-38</v>
      </c>
      <c r="BA85" s="4">
        <f t="shared" si="37"/>
        <v>7.8130248715554784E-41</v>
      </c>
    </row>
    <row r="86" spans="1:53">
      <c r="A86" s="1">
        <f t="shared" si="20"/>
        <v>41657</v>
      </c>
      <c r="B86">
        <f t="shared" si="35"/>
        <v>3</v>
      </c>
      <c r="C86" s="12">
        <f t="shared" si="34"/>
        <v>5.7069967380518741E-9</v>
      </c>
      <c r="D86" s="3">
        <f t="shared" si="29"/>
        <v>17851712</v>
      </c>
      <c r="E86" s="2">
        <v>35703424</v>
      </c>
      <c r="F86" s="2">
        <v>113</v>
      </c>
      <c r="G86" s="3">
        <f t="shared" si="30"/>
        <v>8480361.8999999985</v>
      </c>
      <c r="H86" s="3">
        <f t="shared" si="31"/>
        <v>15820091.7245</v>
      </c>
      <c r="I86" s="7">
        <f t="shared" si="32"/>
        <v>-1.378062428522087</v>
      </c>
      <c r="J86" s="8">
        <f t="shared" si="33"/>
        <v>-1.3972116171624047</v>
      </c>
      <c r="K86" s="4">
        <f t="shared" si="38"/>
        <v>0.95275509391584778</v>
      </c>
      <c r="L86" s="4">
        <f t="shared" si="38"/>
        <v>4.6110862561229121E-2</v>
      </c>
      <c r="M86" s="4">
        <f t="shared" si="38"/>
        <v>1.1158226332225326E-3</v>
      </c>
      <c r="N86" s="4">
        <f t="shared" si="38"/>
        <v>1.800096452820993E-5</v>
      </c>
      <c r="O86" s="4">
        <f t="shared" si="38"/>
        <v>2.1779986089726298E-7</v>
      </c>
      <c r="P86" s="4">
        <f t="shared" si="38"/>
        <v>2.1081880913127132E-9</v>
      </c>
      <c r="Q86" s="4">
        <f t="shared" si="38"/>
        <v>1.700512451337439E-11</v>
      </c>
      <c r="R86" s="4">
        <f t="shared" si="38"/>
        <v>1.1757187272710823E-13</v>
      </c>
      <c r="S86" s="4">
        <f t="shared" si="38"/>
        <v>7.1127092681441208E-16</v>
      </c>
      <c r="T86" s="4">
        <f t="shared" si="38"/>
        <v>3.8248473319381105E-18</v>
      </c>
      <c r="U86" s="4">
        <f t="shared" si="38"/>
        <v>1.8511244242401213E-20</v>
      </c>
      <c r="V86" s="4">
        <f t="shared" si="38"/>
        <v>8.1444991193968032E-23</v>
      </c>
      <c r="W86" s="4">
        <f t="shared" si="38"/>
        <v>3.2847667673774686E-25</v>
      </c>
      <c r="X86" s="4">
        <f t="shared" si="38"/>
        <v>1.2228763282848022E-27</v>
      </c>
      <c r="Y86" s="4">
        <f t="shared" si="38"/>
        <v>4.2274239520881385E-30</v>
      </c>
      <c r="Z86" s="4">
        <f t="shared" si="38"/>
        <v>1.3639730663392726E-32</v>
      </c>
      <c r="AA86" s="4">
        <f t="shared" si="36"/>
        <v>4.1257889720571956E-35</v>
      </c>
      <c r="AB86" s="4">
        <f t="shared" si="36"/>
        <v>1.1745708995569306E-37</v>
      </c>
      <c r="AC86" s="4">
        <f t="shared" si="36"/>
        <v>3.1581141827493106E-40</v>
      </c>
      <c r="AD86" s="4">
        <f t="shared" si="36"/>
        <v>8.0444299114774446E-43</v>
      </c>
      <c r="AE86" s="4">
        <f t="shared" si="36"/>
        <v>1.9466428116206324E-45</v>
      </c>
      <c r="AF86" s="6"/>
      <c r="AG86" s="4">
        <f t="shared" si="39"/>
        <v>0.9136705619622848</v>
      </c>
      <c r="AH86" s="4">
        <f t="shared" si="39"/>
        <v>8.2490936956778338E-2</v>
      </c>
      <c r="AI86" s="4">
        <f t="shared" si="39"/>
        <v>3.7238554754675025E-3</v>
      </c>
      <c r="AJ86" s="4">
        <f t="shared" si="39"/>
        <v>1.1206967486125257E-4</v>
      </c>
      <c r="AK86" s="4">
        <f t="shared" si="39"/>
        <v>2.5295580035958526E-6</v>
      </c>
      <c r="AL86" s="4">
        <f t="shared" si="39"/>
        <v>4.5676322677036149E-8</v>
      </c>
      <c r="AM86" s="4">
        <f t="shared" si="39"/>
        <v>6.8731583358720624E-10</v>
      </c>
      <c r="AN86" s="4">
        <f t="shared" si="39"/>
        <v>8.8649185189247111E-12</v>
      </c>
      <c r="AO86" s="4">
        <f t="shared" si="39"/>
        <v>1.0004633255471467E-13</v>
      </c>
      <c r="AP86" s="4">
        <f t="shared" si="39"/>
        <v>1.0036332668258244E-15</v>
      </c>
      <c r="AQ86" s="4">
        <f t="shared" si="39"/>
        <v>9.0613186950344457E-18</v>
      </c>
      <c r="AR86" s="4">
        <f t="shared" si="39"/>
        <v>7.4372957113908102E-20</v>
      </c>
      <c r="AS86" s="4">
        <f t="shared" si="39"/>
        <v>5.595644376779886E-22</v>
      </c>
      <c r="AT86" s="4">
        <f t="shared" si="39"/>
        <v>3.886181035593082E-24</v>
      </c>
      <c r="AU86" s="4">
        <f t="shared" si="39"/>
        <v>2.5061741126302208E-26</v>
      </c>
      <c r="AV86" s="4">
        <f t="shared" si="39"/>
        <v>1.5084683428415365E-28</v>
      </c>
      <c r="AW86" s="4">
        <f t="shared" si="37"/>
        <v>8.5120155835322808E-31</v>
      </c>
      <c r="AX86" s="4">
        <f t="shared" si="37"/>
        <v>4.5206371901187484E-33</v>
      </c>
      <c r="AY86" s="4">
        <f t="shared" si="37"/>
        <v>2.2674790640878646E-35</v>
      </c>
      <c r="AZ86" s="4">
        <f t="shared" si="37"/>
        <v>1.077471508263688E-37</v>
      </c>
      <c r="BA86" s="4">
        <f t="shared" si="37"/>
        <v>4.8639811335703882E-40</v>
      </c>
    </row>
    <row r="87" spans="1:53">
      <c r="A87" s="1">
        <f t="shared" ref="A87:A119" si="40">A86+B85</f>
        <v>41661</v>
      </c>
      <c r="B87">
        <f t="shared" si="35"/>
        <v>4</v>
      </c>
      <c r="C87" s="12">
        <f t="shared" si="34"/>
        <v>5.7069967380518741E-9</v>
      </c>
      <c r="D87" s="3">
        <f t="shared" si="29"/>
        <v>16357315</v>
      </c>
      <c r="E87" s="2">
        <v>32714630</v>
      </c>
      <c r="F87" s="2">
        <v>131</v>
      </c>
      <c r="G87" s="3">
        <f t="shared" si="30"/>
        <v>9354953.0999999978</v>
      </c>
      <c r="H87" s="3">
        <f t="shared" si="31"/>
        <v>17324820.5255</v>
      </c>
      <c r="I87" s="7">
        <f t="shared" si="32"/>
        <v>-1.2816777635358543</v>
      </c>
      <c r="J87" s="8">
        <f t="shared" si="33"/>
        <v>-1.3056508136445402</v>
      </c>
      <c r="K87" s="4">
        <f t="shared" si="38"/>
        <v>0.94801146169183437</v>
      </c>
      <c r="L87" s="4">
        <f t="shared" si="38"/>
        <v>5.0613086783854011E-2</v>
      </c>
      <c r="M87" s="4">
        <f t="shared" si="38"/>
        <v>1.351082968652305E-3</v>
      </c>
      <c r="N87" s="4">
        <f t="shared" si="38"/>
        <v>2.4044176569703041E-5</v>
      </c>
      <c r="O87" s="4">
        <f t="shared" si="38"/>
        <v>3.2092164870517371E-7</v>
      </c>
      <c r="P87" s="4">
        <f t="shared" si="38"/>
        <v>3.4267155974291373E-9</v>
      </c>
      <c r="Q87" s="4">
        <f t="shared" si="38"/>
        <v>3.0491291196870283E-11</v>
      </c>
      <c r="R87" s="4">
        <f t="shared" si="38"/>
        <v>2.3255556349241013E-13</v>
      </c>
      <c r="S87" s="4">
        <f t="shared" si="38"/>
        <v>1.5519783495996682E-15</v>
      </c>
      <c r="T87" s="4">
        <f t="shared" si="38"/>
        <v>9.2064460886769742E-18</v>
      </c>
      <c r="U87" s="4">
        <f t="shared" si="38"/>
        <v>4.9151959169240993E-20</v>
      </c>
      <c r="V87" s="4">
        <f t="shared" si="38"/>
        <v>2.3855961243740203E-22</v>
      </c>
      <c r="W87" s="4">
        <f t="shared" si="38"/>
        <v>1.0613641165269212E-24</v>
      </c>
      <c r="X87" s="4">
        <f t="shared" si="38"/>
        <v>4.3588279582465695E-27</v>
      </c>
      <c r="Y87" s="4">
        <f t="shared" si="38"/>
        <v>1.6622269731968105E-29</v>
      </c>
      <c r="Z87" s="4">
        <f t="shared" si="38"/>
        <v>5.9162654703716896E-32</v>
      </c>
      <c r="AA87" s="4">
        <f t="shared" si="36"/>
        <v>1.9741321021480095E-34</v>
      </c>
      <c r="AB87" s="4">
        <f t="shared" si="36"/>
        <v>6.199772927552557E-37</v>
      </c>
      <c r="AC87" s="4">
        <f t="shared" si="36"/>
        <v>1.8388729559933975E-39</v>
      </c>
      <c r="AD87" s="4">
        <f t="shared" si="36"/>
        <v>5.1670959458852784E-42</v>
      </c>
      <c r="AE87" s="4">
        <f t="shared" si="36"/>
        <v>1.3793195279927975E-44</v>
      </c>
      <c r="AF87" s="6"/>
      <c r="AG87" s="4">
        <f t="shared" si="39"/>
        <v>0.90585802410071858</v>
      </c>
      <c r="AH87" s="4">
        <f t="shared" si="39"/>
        <v>8.9564621223859914E-2</v>
      </c>
      <c r="AI87" s="4">
        <f t="shared" si="39"/>
        <v>4.4277473392766338E-3</v>
      </c>
      <c r="AJ87" s="4">
        <f t="shared" si="39"/>
        <v>1.4592774915636857E-4</v>
      </c>
      <c r="AK87" s="4">
        <f t="shared" si="39"/>
        <v>3.6070667169380569E-6</v>
      </c>
      <c r="AL87" s="4">
        <f t="shared" si="39"/>
        <v>7.1328062686697924E-8</v>
      </c>
      <c r="AM87" s="4">
        <f t="shared" si="39"/>
        <v>1.1753992537948069E-9</v>
      </c>
      <c r="AN87" s="4">
        <f t="shared" si="39"/>
        <v>1.6602121129219169E-11</v>
      </c>
      <c r="AO87" s="4">
        <f t="shared" si="39"/>
        <v>2.0518696778229559E-13</v>
      </c>
      <c r="AP87" s="4">
        <f t="shared" si="39"/>
        <v>2.2541531619090536E-15</v>
      </c>
      <c r="AQ87" s="4">
        <f t="shared" si="39"/>
        <v>2.2287407504849663E-17</v>
      </c>
      <c r="AR87" s="4">
        <f t="shared" si="39"/>
        <v>2.0032860919265344E-19</v>
      </c>
      <c r="AS87" s="4">
        <f t="shared" si="39"/>
        <v>1.650584688143665E-21</v>
      </c>
      <c r="AT87" s="4">
        <f t="shared" si="39"/>
        <v>1.2553664469860381E-23</v>
      </c>
      <c r="AU87" s="4">
        <f t="shared" si="39"/>
        <v>8.8658119043949715E-26</v>
      </c>
      <c r="AV87" s="4">
        <f t="shared" si="39"/>
        <v>5.8439065303021641E-28</v>
      </c>
      <c r="AW87" s="4">
        <f t="shared" si="37"/>
        <v>3.6112641810134771E-30</v>
      </c>
      <c r="AX87" s="4">
        <f t="shared" si="37"/>
        <v>2.1003240035049325E-32</v>
      </c>
      <c r="AY87" s="4">
        <f t="shared" si="37"/>
        <v>1.153691578276793E-34</v>
      </c>
      <c r="AZ87" s="4">
        <f t="shared" si="37"/>
        <v>6.0036038593407954E-37</v>
      </c>
      <c r="BA87" s="4">
        <f t="shared" si="37"/>
        <v>2.9679591151753018E-39</v>
      </c>
    </row>
    <row r="88" spans="1:53">
      <c r="A88" s="1">
        <f t="shared" si="40"/>
        <v>41664</v>
      </c>
      <c r="B88">
        <f t="shared" si="35"/>
        <v>3</v>
      </c>
      <c r="C88" s="12">
        <f t="shared" si="34"/>
        <v>5.7069967380518741E-9</v>
      </c>
      <c r="D88" s="3">
        <f t="shared" si="29"/>
        <v>19698338</v>
      </c>
      <c r="E88" s="2">
        <v>39396676</v>
      </c>
      <c r="F88" s="2">
        <v>152</v>
      </c>
      <c r="G88" s="3">
        <f t="shared" si="30"/>
        <v>11316422.399999999</v>
      </c>
      <c r="H88" s="3">
        <f t="shared" si="31"/>
        <v>19453070.912</v>
      </c>
      <c r="I88" s="7">
        <f t="shared" si="32"/>
        <v>-1.1734683860932447</v>
      </c>
      <c r="J88" s="8">
        <f t="shared" si="33"/>
        <v>-1.2015986710796902</v>
      </c>
      <c r="K88" s="4">
        <f t="shared" si="38"/>
        <v>0.93745850483665805</v>
      </c>
      <c r="L88" s="4">
        <f t="shared" si="38"/>
        <v>6.0543679947766896E-2</v>
      </c>
      <c r="M88" s="4">
        <f t="shared" si="38"/>
        <v>1.9550395237724312E-3</v>
      </c>
      <c r="N88" s="4">
        <f t="shared" si="38"/>
        <v>4.2087290862340444E-5</v>
      </c>
      <c r="O88" s="4">
        <f t="shared" si="38"/>
        <v>6.795284215731514E-7</v>
      </c>
      <c r="P88" s="4">
        <f t="shared" si="38"/>
        <v>8.7771643260517135E-9</v>
      </c>
      <c r="Q88" s="4">
        <f t="shared" si="38"/>
        <v>9.4475575944859105E-11</v>
      </c>
      <c r="R88" s="4">
        <f t="shared" si="38"/>
        <v>8.716417802065757E-13</v>
      </c>
      <c r="S88" s="4">
        <f t="shared" si="38"/>
        <v>7.0366272285960586E-15</v>
      </c>
      <c r="T88" s="4">
        <f t="shared" si="38"/>
        <v>5.0493850420534993E-17</v>
      </c>
      <c r="U88" s="4">
        <f t="shared" si="38"/>
        <v>3.2610308318788594E-19</v>
      </c>
      <c r="V88" s="4">
        <f t="shared" si="38"/>
        <v>1.9146023918433246E-21</v>
      </c>
      <c r="W88" s="4">
        <f t="shared" si="38"/>
        <v>1.0304186013305961E-23</v>
      </c>
      <c r="X88" s="4">
        <f t="shared" si="38"/>
        <v>5.1190177842576828E-26</v>
      </c>
      <c r="Y88" s="4">
        <f t="shared" si="38"/>
        <v>2.3614288506447551E-28</v>
      </c>
      <c r="Z88" s="4">
        <f t="shared" si="38"/>
        <v>1.0167164017878295E-30</v>
      </c>
      <c r="AA88" s="4">
        <f t="shared" si="36"/>
        <v>4.1038930334850305E-33</v>
      </c>
      <c r="AB88" s="4">
        <f t="shared" si="36"/>
        <v>1.5590615401313568E-35</v>
      </c>
      <c r="AC88" s="4">
        <f t="shared" si="36"/>
        <v>5.5937990629283453E-38</v>
      </c>
      <c r="AD88" s="4">
        <f t="shared" si="36"/>
        <v>1.9013817943356268E-40</v>
      </c>
      <c r="AE88" s="4">
        <f t="shared" si="36"/>
        <v>6.1398161594756662E-43</v>
      </c>
      <c r="AF88" s="6"/>
      <c r="AG88" s="4">
        <f t="shared" si="39"/>
        <v>0.89492209664374101</v>
      </c>
      <c r="AH88" s="4">
        <f t="shared" si="39"/>
        <v>9.9353005141321948E-2</v>
      </c>
      <c r="AI88" s="4">
        <f t="shared" si="39"/>
        <v>5.5150158657406197E-3</v>
      </c>
      <c r="AJ88" s="4">
        <f t="shared" si="39"/>
        <v>2.0408977324561155E-4</v>
      </c>
      <c r="AK88" s="4">
        <f t="shared" si="39"/>
        <v>5.6644397427312239E-6</v>
      </c>
      <c r="AL88" s="4">
        <f t="shared" si="39"/>
        <v>1.2577161683067699E-7</v>
      </c>
      <c r="AM88" s="4">
        <f t="shared" si="39"/>
        <v>2.3271643659815279E-9</v>
      </c>
      <c r="AN88" s="4">
        <f t="shared" si="39"/>
        <v>3.6908352577244446E-11</v>
      </c>
      <c r="AO88" s="4">
        <f t="shared" si="39"/>
        <v>5.1218905500242253E-13</v>
      </c>
      <c r="AP88" s="4">
        <f t="shared" si="39"/>
        <v>6.3180547072238471E-15</v>
      </c>
      <c r="AQ88" s="4">
        <f t="shared" si="39"/>
        <v>7.014213122564677E-17</v>
      </c>
      <c r="AR88" s="4">
        <f t="shared" si="39"/>
        <v>7.0791615859780082E-19</v>
      </c>
      <c r="AS88" s="4">
        <f t="shared" si="39"/>
        <v>6.5493184860716306E-21</v>
      </c>
      <c r="AT88" s="4">
        <f t="shared" si="39"/>
        <v>5.5930443921472084E-23</v>
      </c>
      <c r="AU88" s="4">
        <f t="shared" si="39"/>
        <v>4.4352256149425212E-25</v>
      </c>
      <c r="AV88" s="4">
        <f t="shared" si="39"/>
        <v>3.2826147873461444E-27</v>
      </c>
      <c r="AW88" s="4">
        <f t="shared" si="37"/>
        <v>2.2776940137231304E-29</v>
      </c>
      <c r="AX88" s="4">
        <f t="shared" si="37"/>
        <v>1.4874482948126248E-31</v>
      </c>
      <c r="AY88" s="4">
        <f t="shared" si="37"/>
        <v>9.1741274643657751E-34</v>
      </c>
      <c r="AZ88" s="4">
        <f t="shared" si="37"/>
        <v>5.3605153434104492E-36</v>
      </c>
      <c r="BA88" s="4">
        <f t="shared" si="37"/>
        <v>2.9755818427778341E-38</v>
      </c>
    </row>
    <row r="89" spans="1:53">
      <c r="A89" s="1">
        <f t="shared" si="40"/>
        <v>41668</v>
      </c>
      <c r="B89">
        <f t="shared" si="35"/>
        <v>4</v>
      </c>
      <c r="C89" s="12">
        <f t="shared" si="34"/>
        <v>5.7069967380518741E-9</v>
      </c>
      <c r="D89" s="3">
        <f t="shared" si="29"/>
        <v>19128704</v>
      </c>
      <c r="E89" s="2">
        <v>38257408</v>
      </c>
      <c r="F89" s="2">
        <v>171</v>
      </c>
      <c r="G89" s="3">
        <f t="shared" si="30"/>
        <v>13964401.099999994</v>
      </c>
      <c r="H89" s="3">
        <f t="shared" si="31"/>
        <v>21785453.465500001</v>
      </c>
      <c r="I89" s="7">
        <f t="shared" si="32"/>
        <v>-1.0805822121365656</v>
      </c>
      <c r="J89" s="8">
        <f t="shared" si="33"/>
        <v>-1.1106522062843267</v>
      </c>
      <c r="K89" s="4">
        <f t="shared" si="38"/>
        <v>0.92339813263406845</v>
      </c>
      <c r="L89" s="4">
        <f t="shared" si="38"/>
        <v>7.359002156927083E-2</v>
      </c>
      <c r="M89" s="4">
        <f t="shared" si="38"/>
        <v>2.9323704994457206E-3</v>
      </c>
      <c r="N89" s="4">
        <f t="shared" si="38"/>
        <v>7.7898207274020029E-5</v>
      </c>
      <c r="O89" s="4">
        <f t="shared" si="38"/>
        <v>1.5520200115683572E-6</v>
      </c>
      <c r="P89" s="4">
        <f t="shared" si="38"/>
        <v>2.4737575131525426E-8</v>
      </c>
      <c r="Q89" s="4">
        <f t="shared" si="38"/>
        <v>3.2857586403771634E-10</v>
      </c>
      <c r="R89" s="4">
        <f t="shared" si="38"/>
        <v>3.7408248137109704E-12</v>
      </c>
      <c r="S89" s="4">
        <f t="shared" si="38"/>
        <v>3.7265512973801994E-14</v>
      </c>
      <c r="T89" s="4">
        <f t="shared" si="38"/>
        <v>3.2998506465170304E-16</v>
      </c>
      <c r="U89" s="4">
        <f t="shared" si="38"/>
        <v>2.6298073947039321E-18</v>
      </c>
      <c r="V89" s="4">
        <f t="shared" si="38"/>
        <v>1.9052891062557595E-20</v>
      </c>
      <c r="W89" s="4">
        <f t="shared" si="38"/>
        <v>1.265345819098354E-22</v>
      </c>
      <c r="X89" s="4">
        <f t="shared" si="38"/>
        <v>7.7570295738082514E-25</v>
      </c>
      <c r="Y89" s="4">
        <f t="shared" si="38"/>
        <v>4.4156734167826026E-27</v>
      </c>
      <c r="Z89" s="4">
        <f t="shared" si="38"/>
        <v>2.3460387938989149E-29</v>
      </c>
      <c r="AA89" s="4">
        <f t="shared" si="36"/>
        <v>1.1685429468035605E-31</v>
      </c>
      <c r="AB89" s="4">
        <f t="shared" si="36"/>
        <v>5.478039982234088E-34</v>
      </c>
      <c r="AC89" s="4">
        <f t="shared" si="36"/>
        <v>2.4253929013876799E-36</v>
      </c>
      <c r="AD89" s="4">
        <f t="shared" si="36"/>
        <v>1.0173206958643729E-38</v>
      </c>
      <c r="AE89" s="4">
        <f t="shared" si="36"/>
        <v>4.0537525171796896E-41</v>
      </c>
      <c r="AF89" s="6"/>
      <c r="AG89" s="4">
        <f t="shared" si="39"/>
        <v>0.88308880672953527</v>
      </c>
      <c r="AH89" s="4">
        <f t="shared" si="39"/>
        <v>0.10979399855433995</v>
      </c>
      <c r="AI89" s="4">
        <f t="shared" si="39"/>
        <v>6.8253167027765606E-3</v>
      </c>
      <c r="AJ89" s="4">
        <f t="shared" si="39"/>
        <v>2.8286273426134226E-4</v>
      </c>
      <c r="AK89" s="4">
        <f t="shared" si="39"/>
        <v>8.7920450704388123E-6</v>
      </c>
      <c r="AL89" s="4">
        <f t="shared" si="39"/>
        <v>2.1862209081516015E-7</v>
      </c>
      <c r="AM89" s="4">
        <f t="shared" si="39"/>
        <v>4.5301951949695069E-9</v>
      </c>
      <c r="AN89" s="4">
        <f t="shared" si="39"/>
        <v>8.0462399042636296E-11</v>
      </c>
      <c r="AO89" s="4">
        <f t="shared" si="39"/>
        <v>1.2504809281711423E-12</v>
      </c>
      <c r="AP89" s="4">
        <f t="shared" si="39"/>
        <v>1.7274624874312451E-14</v>
      </c>
      <c r="AQ89" s="4">
        <f t="shared" si="39"/>
        <v>2.1477447573563821E-16</v>
      </c>
      <c r="AR89" s="4">
        <f t="shared" si="39"/>
        <v>2.4275266412576405E-18</v>
      </c>
      <c r="AS89" s="4">
        <f t="shared" si="39"/>
        <v>2.5151087102213489E-20</v>
      </c>
      <c r="AT89" s="4">
        <f t="shared" si="39"/>
        <v>2.4054004698963249E-22</v>
      </c>
      <c r="AU89" s="4">
        <f t="shared" si="39"/>
        <v>2.1361577365617461E-24</v>
      </c>
      <c r="AV89" s="4">
        <f t="shared" si="39"/>
        <v>1.7705818254575318E-26</v>
      </c>
      <c r="AW89" s="4">
        <f t="shared" si="37"/>
        <v>1.3758463691090436E-28</v>
      </c>
      <c r="AX89" s="4">
        <f t="shared" si="37"/>
        <v>1.0062245833054718E-30</v>
      </c>
      <c r="AY89" s="4">
        <f t="shared" si="37"/>
        <v>6.950183982582952E-33</v>
      </c>
      <c r="AZ89" s="4">
        <f t="shared" si="37"/>
        <v>4.5479592338263864E-35</v>
      </c>
      <c r="BA89" s="4">
        <f t="shared" si="37"/>
        <v>2.8272252475897677E-37</v>
      </c>
    </row>
    <row r="90" spans="1:53">
      <c r="A90" s="1">
        <f t="shared" si="40"/>
        <v>41671</v>
      </c>
      <c r="B90">
        <f t="shared" si="35"/>
        <v>3</v>
      </c>
      <c r="C90" s="12">
        <f t="shared" si="34"/>
        <v>5.7069967380518741E-9</v>
      </c>
      <c r="D90" s="3">
        <f t="shared" si="29"/>
        <v>24531208</v>
      </c>
      <c r="E90" s="2">
        <v>49062416</v>
      </c>
      <c r="F90" s="2">
        <v>194</v>
      </c>
      <c r="G90" s="3">
        <f t="shared" si="30"/>
        <v>18279879.599999994</v>
      </c>
      <c r="H90" s="3">
        <f t="shared" si="31"/>
        <v>25210093.148000002</v>
      </c>
      <c r="I90" s="7">
        <f t="shared" si="32"/>
        <v>-0.97589417897015385</v>
      </c>
      <c r="J90" s="8">
        <f t="shared" si="33"/>
        <v>-1.005585688664032</v>
      </c>
      <c r="K90" s="4">
        <f t="shared" si="38"/>
        <v>0.90093405935035442</v>
      </c>
      <c r="L90" s="4">
        <f t="shared" si="38"/>
        <v>9.3988333448471753E-2</v>
      </c>
      <c r="M90" s="4">
        <f t="shared" si="38"/>
        <v>4.9025820755061629E-3</v>
      </c>
      <c r="N90" s="4">
        <f t="shared" si="38"/>
        <v>1.704843485026837E-4</v>
      </c>
      <c r="O90" s="4">
        <f t="shared" si="38"/>
        <v>4.4463679108404339E-6</v>
      </c>
      <c r="P90" s="4">
        <f t="shared" si="38"/>
        <v>9.2771854733458539E-8</v>
      </c>
      <c r="Q90" s="4">
        <f t="shared" si="38"/>
        <v>1.6130425125336408E-9</v>
      </c>
      <c r="R90" s="4">
        <f t="shared" si="38"/>
        <v>2.4039674031179236E-11</v>
      </c>
      <c r="S90" s="4">
        <f t="shared" si="38"/>
        <v>3.1348687650388334E-13</v>
      </c>
      <c r="T90" s="4">
        <f t="shared" si="38"/>
        <v>3.6337714521095178E-15</v>
      </c>
      <c r="U90" s="4">
        <f t="shared" si="38"/>
        <v>3.7908651717660323E-17</v>
      </c>
      <c r="V90" s="4">
        <f t="shared" si="38"/>
        <v>3.5952273513163118E-19</v>
      </c>
      <c r="W90" s="4">
        <f t="shared" si="38"/>
        <v>3.1255452815243719E-21</v>
      </c>
      <c r="X90" s="4">
        <f t="shared" si="38"/>
        <v>2.5082054156391797E-23</v>
      </c>
      <c r="Y90" s="4">
        <f t="shared" si="38"/>
        <v>1.8690275376217146E-25</v>
      </c>
      <c r="Z90" s="4">
        <f t="shared" si="38"/>
        <v>1.2998853583817935E-27</v>
      </c>
      <c r="AA90" s="4">
        <f t="shared" si="36"/>
        <v>8.4755064055111861E-30</v>
      </c>
      <c r="AB90" s="4">
        <f t="shared" si="36"/>
        <v>5.2011250838012491E-32</v>
      </c>
      <c r="AC90" s="4">
        <f t="shared" si="36"/>
        <v>3.0144308996239918E-34</v>
      </c>
      <c r="AD90" s="4">
        <f t="shared" si="36"/>
        <v>1.6551305230465314E-36</v>
      </c>
      <c r="AE90" s="4">
        <f t="shared" si="36"/>
        <v>8.6334175179133898E-39</v>
      </c>
      <c r="AF90" s="6"/>
      <c r="AG90" s="4">
        <f t="shared" si="39"/>
        <v>0.86599692699767461</v>
      </c>
      <c r="AH90" s="4">
        <f t="shared" si="39"/>
        <v>0.12459437202188188</v>
      </c>
      <c r="AI90" s="4">
        <f t="shared" si="39"/>
        <v>8.9629399595971826E-3</v>
      </c>
      <c r="AJ90" s="4">
        <f t="shared" si="39"/>
        <v>4.2984439949204293E-4</v>
      </c>
      <c r="AK90" s="4">
        <f t="shared" si="39"/>
        <v>1.5460847775269644E-5</v>
      </c>
      <c r="AL90" s="4">
        <f t="shared" si="39"/>
        <v>4.4488248255546605E-7</v>
      </c>
      <c r="AM90" s="4">
        <f t="shared" si="39"/>
        <v>1.0667828952565359E-8</v>
      </c>
      <c r="AN90" s="4">
        <f t="shared" si="39"/>
        <v>2.1926028527802153E-10</v>
      </c>
      <c r="AO90" s="4">
        <f t="shared" si="39"/>
        <v>3.943228479863569E-12</v>
      </c>
      <c r="AP90" s="4">
        <f t="shared" si="39"/>
        <v>6.3036395134615378E-14</v>
      </c>
      <c r="AQ90" s="4">
        <f t="shared" si="39"/>
        <v>9.069289991224099E-16</v>
      </c>
      <c r="AR90" s="4">
        <f t="shared" si="39"/>
        <v>1.1862125264244229E-17</v>
      </c>
      <c r="AS90" s="4">
        <f t="shared" si="39"/>
        <v>1.4222080906481238E-19</v>
      </c>
      <c r="AT90" s="4">
        <f t="shared" si="39"/>
        <v>1.573988882441695E-21</v>
      </c>
      <c r="AU90" s="4">
        <f t="shared" si="39"/>
        <v>1.6175416623978237E-23</v>
      </c>
      <c r="AV90" s="4">
        <f t="shared" si="39"/>
        <v>1.5514795294901583E-25</v>
      </c>
      <c r="AW90" s="4">
        <f t="shared" si="37"/>
        <v>1.3951081741638051E-27</v>
      </c>
      <c r="AX90" s="4">
        <f t="shared" si="37"/>
        <v>1.1807032560440304E-29</v>
      </c>
      <c r="AY90" s="4">
        <f t="shared" si="37"/>
        <v>9.4373494706497125E-32</v>
      </c>
      <c r="AZ90" s="4">
        <f t="shared" si="37"/>
        <v>7.1462499318150336E-34</v>
      </c>
      <c r="BA90" s="4">
        <f t="shared" si="37"/>
        <v>5.140791056853796E-36</v>
      </c>
    </row>
    <row r="91" spans="1:53">
      <c r="A91" s="1">
        <f t="shared" si="40"/>
        <v>41675</v>
      </c>
      <c r="B91">
        <f t="shared" si="35"/>
        <v>4</v>
      </c>
      <c r="C91" s="12">
        <f t="shared" si="34"/>
        <v>5.7069967380518741E-9</v>
      </c>
      <c r="D91" s="3">
        <f t="shared" si="29"/>
        <v>24755321</v>
      </c>
      <c r="E91" s="2">
        <v>49510642</v>
      </c>
      <c r="F91" s="2">
        <v>215</v>
      </c>
      <c r="G91" s="3">
        <f t="shared" si="30"/>
        <v>23281867.499999993</v>
      </c>
      <c r="H91" s="3">
        <f t="shared" si="31"/>
        <v>28992504.987500001</v>
      </c>
      <c r="I91" s="7">
        <f t="shared" si="32"/>
        <v>-0.88889315980786976</v>
      </c>
      <c r="J91" s="8">
        <f t="shared" si="33"/>
        <v>-0.91546227869812258</v>
      </c>
      <c r="K91" s="4">
        <f t="shared" si="38"/>
        <v>0.87557931325706939</v>
      </c>
      <c r="L91" s="4">
        <f t="shared" si="38"/>
        <v>0.11633782039602014</v>
      </c>
      <c r="M91" s="4">
        <f t="shared" si="38"/>
        <v>7.7288759957210079E-3</v>
      </c>
      <c r="N91" s="4">
        <f t="shared" si="38"/>
        <v>3.4231070279144079E-4</v>
      </c>
      <c r="O91" s="4">
        <f t="shared" si="38"/>
        <v>1.1370664920502695E-5</v>
      </c>
      <c r="P91" s="4">
        <f t="shared" si="38"/>
        <v>3.0216295108900025E-7</v>
      </c>
      <c r="Q91" s="4">
        <f t="shared" si="38"/>
        <v>6.6913739380778014E-9</v>
      </c>
      <c r="R91" s="4">
        <f t="shared" si="38"/>
        <v>1.270113637918219E-10</v>
      </c>
      <c r="S91" s="4">
        <f t="shared" si="38"/>
        <v>2.1094920475327582E-12</v>
      </c>
      <c r="T91" s="4">
        <f t="shared" si="38"/>
        <v>3.1143015691194706E-14</v>
      </c>
      <c r="U91" s="4">
        <f t="shared" si="38"/>
        <v>4.1379565627473634E-16</v>
      </c>
      <c r="V91" s="4">
        <f t="shared" si="38"/>
        <v>4.9982558907401497E-18</v>
      </c>
      <c r="W91" s="4">
        <f t="shared" si="38"/>
        <v>5.534297051210023E-20</v>
      </c>
      <c r="X91" s="4">
        <f t="shared" si="38"/>
        <v>5.6564547938949387E-22</v>
      </c>
      <c r="Y91" s="4">
        <f t="shared" si="38"/>
        <v>5.3683580400758317E-24</v>
      </c>
      <c r="Z91" s="4">
        <f t="shared" si="38"/>
        <v>4.755272221697661E-26</v>
      </c>
      <c r="AA91" s="4">
        <f t="shared" si="36"/>
        <v>3.9489401535325457E-28</v>
      </c>
      <c r="AB91" s="4">
        <f t="shared" si="36"/>
        <v>3.0864323543836756E-30</v>
      </c>
      <c r="AC91" s="4">
        <f t="shared" si="36"/>
        <v>2.2782919280891502E-32</v>
      </c>
      <c r="AD91" s="4">
        <f t="shared" si="36"/>
        <v>1.593238768089175E-34</v>
      </c>
      <c r="AE91" s="4">
        <f t="shared" si="36"/>
        <v>1.0584636456047568E-36</v>
      </c>
      <c r="AF91" s="6"/>
      <c r="AG91" s="4">
        <f t="shared" si="39"/>
        <v>0.84750365569865616</v>
      </c>
      <c r="AH91" s="4">
        <f t="shared" si="39"/>
        <v>0.140228062250813</v>
      </c>
      <c r="AI91" s="4">
        <f t="shared" si="39"/>
        <v>1.1601076073333536E-2</v>
      </c>
      <c r="AJ91" s="4">
        <f t="shared" si="39"/>
        <v>6.3983846151274653E-4</v>
      </c>
      <c r="AK91" s="4">
        <f t="shared" si="39"/>
        <v>2.6466935488728735E-5</v>
      </c>
      <c r="AL91" s="4">
        <f t="shared" si="39"/>
        <v>8.758443790290385E-7</v>
      </c>
      <c r="AM91" s="4">
        <f t="shared" si="39"/>
        <v>2.41528828219382E-8</v>
      </c>
      <c r="AN91" s="4">
        <f t="shared" si="39"/>
        <v>5.7090546069304427E-10</v>
      </c>
      <c r="AO91" s="4">
        <f t="shared" si="39"/>
        <v>1.1807758381629815E-11</v>
      </c>
      <c r="AP91" s="4">
        <f t="shared" si="39"/>
        <v>2.1707918430839318E-13</v>
      </c>
      <c r="AQ91" s="4">
        <f t="shared" si="39"/>
        <v>3.5917938189818693E-15</v>
      </c>
      <c r="AR91" s="4">
        <f t="shared" si="39"/>
        <v>5.4027132307846745E-17</v>
      </c>
      <c r="AS91" s="4">
        <f t="shared" si="39"/>
        <v>7.4494439710394312E-19</v>
      </c>
      <c r="AT91" s="4">
        <f t="shared" si="39"/>
        <v>9.4814264086696894E-21</v>
      </c>
      <c r="AU91" s="4">
        <f t="shared" si="39"/>
        <v>1.120569508172396E-22</v>
      </c>
      <c r="AV91" s="4">
        <f t="shared" si="39"/>
        <v>1.2360632217827536E-24</v>
      </c>
      <c r="AW91" s="4">
        <f t="shared" si="37"/>
        <v>1.2782441967034067E-26</v>
      </c>
      <c r="AX91" s="4">
        <f t="shared" si="37"/>
        <v>1.244107823655396E-28</v>
      </c>
      <c r="AY91" s="4">
        <f t="shared" si="37"/>
        <v>1.143611763493061E-30</v>
      </c>
      <c r="AZ91" s="4">
        <f t="shared" si="37"/>
        <v>9.9590542002550941E-33</v>
      </c>
      <c r="BA91" s="4">
        <f t="shared" si="37"/>
        <v>8.2391264494961403E-35</v>
      </c>
    </row>
    <row r="92" spans="1:53">
      <c r="A92" s="1">
        <f t="shared" si="40"/>
        <v>41678</v>
      </c>
      <c r="B92">
        <f t="shared" si="35"/>
        <v>3</v>
      </c>
      <c r="C92" s="12">
        <f t="shared" si="34"/>
        <v>5.7069967380518741E-9</v>
      </c>
      <c r="D92" s="3">
        <f t="shared" si="29"/>
        <v>30832715</v>
      </c>
      <c r="E92" s="2">
        <v>61665430</v>
      </c>
      <c r="F92" s="2">
        <v>247</v>
      </c>
      <c r="G92" s="3">
        <f t="shared" si="30"/>
        <v>32852817.899999991</v>
      </c>
      <c r="H92" s="3">
        <f t="shared" si="31"/>
        <v>36137670.539499998</v>
      </c>
      <c r="I92" s="7">
        <f t="shared" si="32"/>
        <v>-0.77422458990898679</v>
      </c>
      <c r="J92" s="8">
        <f t="shared" si="33"/>
        <v>-0.79111692489500007</v>
      </c>
      <c r="K92" s="4">
        <f t="shared" si="38"/>
        <v>0.82903664580740821</v>
      </c>
      <c r="L92" s="4">
        <f t="shared" si="38"/>
        <v>0.15543684387124451</v>
      </c>
      <c r="M92" s="4">
        <f t="shared" si="38"/>
        <v>1.4571498026907806E-2</v>
      </c>
      <c r="N92" s="4">
        <f t="shared" si="38"/>
        <v>9.1067447072387794E-4</v>
      </c>
      <c r="O92" s="4">
        <f t="shared" si="38"/>
        <v>4.268579480570722E-5</v>
      </c>
      <c r="P92" s="4">
        <f t="shared" si="38"/>
        <v>1.6006395974050174E-6</v>
      </c>
      <c r="Q92" s="4">
        <f t="shared" si="38"/>
        <v>5.001755764528785E-8</v>
      </c>
      <c r="R92" s="4">
        <f t="shared" si="38"/>
        <v>1.3396908875168989E-9</v>
      </c>
      <c r="S92" s="4">
        <f t="shared" si="38"/>
        <v>3.1397478024997716E-11</v>
      </c>
      <c r="T92" s="4">
        <f t="shared" si="38"/>
        <v>6.5408229150915145E-13</v>
      </c>
      <c r="U92" s="4">
        <f t="shared" si="38"/>
        <v>1.2263445733842812E-14</v>
      </c>
      <c r="V92" s="4">
        <f t="shared" si="38"/>
        <v>2.0902582086999774E-16</v>
      </c>
      <c r="W92" s="4">
        <f t="shared" si="38"/>
        <v>3.2658692038639157E-18</v>
      </c>
      <c r="X92" s="4">
        <f t="shared" si="38"/>
        <v>4.7101584591265539E-20</v>
      </c>
      <c r="Y92" s="4">
        <f t="shared" si="38"/>
        <v>6.3079399704876441E-22</v>
      </c>
      <c r="Z92" s="4">
        <f t="shared" si="38"/>
        <v>7.8845397846037195E-24</v>
      </c>
      <c r="AA92" s="4">
        <f t="shared" si="36"/>
        <v>9.2392434198394816E-26</v>
      </c>
      <c r="AB92" s="4">
        <f t="shared" si="36"/>
        <v>1.0189843588737193E-27</v>
      </c>
      <c r="AC92" s="4">
        <f t="shared" si="36"/>
        <v>1.0613900921380193E-29</v>
      </c>
      <c r="AD92" s="4">
        <f t="shared" si="36"/>
        <v>1.0473731388347023E-31</v>
      </c>
      <c r="AE92" s="4">
        <f t="shared" si="36"/>
        <v>9.8186420181670862E-34</v>
      </c>
      <c r="AF92" s="6"/>
      <c r="AG92" s="4">
        <f t="shared" si="39"/>
        <v>0.81363976066665522</v>
      </c>
      <c r="AH92" s="4">
        <f t="shared" si="39"/>
        <v>0.16780308383078069</v>
      </c>
      <c r="AI92" s="4">
        <f t="shared" si="39"/>
        <v>1.7303649308427028E-2</v>
      </c>
      <c r="AJ92" s="4">
        <f t="shared" si="39"/>
        <v>1.1895541061908617E-3</v>
      </c>
      <c r="AK92" s="4">
        <f t="shared" si="39"/>
        <v>6.1332680776310611E-5</v>
      </c>
      <c r="AL92" s="4">
        <f t="shared" si="39"/>
        <v>2.5298202797421824E-6</v>
      </c>
      <c r="AM92" s="4">
        <f t="shared" si="39"/>
        <v>8.6957317448700471E-8</v>
      </c>
      <c r="AN92" s="4">
        <f t="shared" si="39"/>
        <v>2.5619803596938636E-9</v>
      </c>
      <c r="AO92" s="4">
        <f t="shared" si="39"/>
        <v>6.6047061392911938E-11</v>
      </c>
      <c r="AP92" s="4">
        <f t="shared" si="39"/>
        <v>1.5134869074308359E-12</v>
      </c>
      <c r="AQ92" s="4">
        <f t="shared" si="39"/>
        <v>3.1213777820574403E-14</v>
      </c>
      <c r="AR92" s="4">
        <f t="shared" si="39"/>
        <v>5.8522288923905584E-16</v>
      </c>
      <c r="AS92" s="4">
        <f t="shared" si="39"/>
        <v>1.0057908958207497E-17</v>
      </c>
      <c r="AT92" s="4">
        <f t="shared" si="39"/>
        <v>1.5956292105092968E-19</v>
      </c>
      <c r="AU92" s="4">
        <f t="shared" si="39"/>
        <v>2.35056118723714E-21</v>
      </c>
      <c r="AV92" s="4">
        <f t="shared" si="39"/>
        <v>3.2318255343742131E-23</v>
      </c>
      <c r="AW92" s="4">
        <f t="shared" si="37"/>
        <v>4.1657722202891811E-25</v>
      </c>
      <c r="AX92" s="4">
        <f t="shared" si="37"/>
        <v>5.0537549575718902E-27</v>
      </c>
      <c r="AY92" s="4">
        <f t="shared" si="37"/>
        <v>5.7904090624354929E-29</v>
      </c>
      <c r="AZ92" s="4">
        <f t="shared" si="37"/>
        <v>6.2852593488690287E-31</v>
      </c>
      <c r="BA92" s="4">
        <f t="shared" si="37"/>
        <v>6.4812795409181931E-33</v>
      </c>
    </row>
    <row r="93" spans="1:53">
      <c r="A93" s="1">
        <f t="shared" si="40"/>
        <v>41682</v>
      </c>
      <c r="B93">
        <f t="shared" si="35"/>
        <v>4</v>
      </c>
      <c r="C93" s="12">
        <f t="shared" si="34"/>
        <v>5.7069967380518741E-9</v>
      </c>
      <c r="D93" s="3">
        <f t="shared" si="29"/>
        <v>33624954</v>
      </c>
      <c r="E93" s="2">
        <v>67249908</v>
      </c>
      <c r="F93" s="2">
        <v>284</v>
      </c>
      <c r="G93" s="3">
        <f t="shared" si="30"/>
        <v>46852881.599999994</v>
      </c>
      <c r="H93" s="3">
        <f t="shared" si="31"/>
        <v>46796491.807999998</v>
      </c>
      <c r="I93" s="7">
        <f t="shared" si="32"/>
        <v>-0.67137979724151964</v>
      </c>
      <c r="J93" s="8">
        <f t="shared" si="33"/>
        <v>-0.67106479951113829</v>
      </c>
      <c r="K93" s="4">
        <f t="shared" si="38"/>
        <v>0.76537509902857981</v>
      </c>
      <c r="L93" s="4">
        <f t="shared" si="38"/>
        <v>0.20465306647379886</v>
      </c>
      <c r="M93" s="4">
        <f t="shared" si="38"/>
        <v>2.7361013427510225E-2</v>
      </c>
      <c r="N93" s="4">
        <f t="shared" si="38"/>
        <v>2.4386800963572199E-3</v>
      </c>
      <c r="O93" s="4">
        <f t="shared" si="38"/>
        <v>1.6301919429608782E-4</v>
      </c>
      <c r="P93" s="4">
        <f t="shared" si="38"/>
        <v>8.7179149676698986E-6</v>
      </c>
      <c r="Q93" s="4">
        <f t="shared" si="38"/>
        <v>3.8851273561964669E-7</v>
      </c>
      <c r="R93" s="4">
        <f t="shared" si="38"/>
        <v>1.4840587431756203E-8</v>
      </c>
      <c r="S93" s="4">
        <f t="shared" si="38"/>
        <v>4.9602660124936289E-10</v>
      </c>
      <c r="T93" s="4">
        <f t="shared" si="38"/>
        <v>1.4736905951078096E-11</v>
      </c>
      <c r="U93" s="4">
        <f t="shared" si="38"/>
        <v>3.9404893335511353E-13</v>
      </c>
      <c r="V93" s="4">
        <f t="shared" si="38"/>
        <v>9.5785838677693582E-15</v>
      </c>
      <c r="W93" s="4">
        <f t="shared" si="38"/>
        <v>2.1343413872844767E-16</v>
      </c>
      <c r="X93" s="4">
        <f t="shared" si="38"/>
        <v>4.389998280587967E-18</v>
      </c>
      <c r="Y93" s="4">
        <f t="shared" si="38"/>
        <v>8.3845570043839886E-20</v>
      </c>
      <c r="Z93" s="4">
        <f t="shared" si="38"/>
        <v>1.4946264399575992E-21</v>
      </c>
      <c r="AA93" s="4">
        <f t="shared" si="36"/>
        <v>2.49779312972319E-23</v>
      </c>
      <c r="AB93" s="4">
        <f t="shared" si="36"/>
        <v>3.9287222350447366E-25</v>
      </c>
      <c r="AC93" s="4">
        <f t="shared" si="36"/>
        <v>5.8360981869140317E-27</v>
      </c>
      <c r="AD93" s="4">
        <f t="shared" si="36"/>
        <v>8.213206644850295E-29</v>
      </c>
      <c r="AE93" s="4">
        <f t="shared" si="36"/>
        <v>1.0980610983788006E-30</v>
      </c>
      <c r="AF93" s="6"/>
      <c r="AG93" s="4">
        <f t="shared" si="39"/>
        <v>0.76562144980334135</v>
      </c>
      <c r="AH93" s="4">
        <f t="shared" si="39"/>
        <v>0.20447254760278186</v>
      </c>
      <c r="AI93" s="4">
        <f t="shared" si="39"/>
        <v>2.7303977599170522E-2</v>
      </c>
      <c r="AJ93" s="4">
        <f t="shared" si="39"/>
        <v>2.4306675412597918E-3</v>
      </c>
      <c r="AK93" s="4">
        <f t="shared" si="39"/>
        <v>1.622880187078E-4</v>
      </c>
      <c r="AL93" s="4">
        <f t="shared" si="39"/>
        <v>8.6683678475076224E-6</v>
      </c>
      <c r="AM93" s="4">
        <f t="shared" si="39"/>
        <v>3.8583973590242796E-7</v>
      </c>
      <c r="AN93" s="4">
        <f t="shared" si="39"/>
        <v>1.4720744393103702E-8</v>
      </c>
      <c r="AO93" s="4">
        <f t="shared" si="39"/>
        <v>4.9142883522835852E-10</v>
      </c>
      <c r="AP93" s="4">
        <f t="shared" si="39"/>
        <v>1.4582734464696191E-11</v>
      </c>
      <c r="AQ93" s="4">
        <f t="shared" si="39"/>
        <v>3.8945725649629229E-13</v>
      </c>
      <c r="AR93" s="4">
        <f t="shared" si="39"/>
        <v>9.4555748763664923E-15</v>
      </c>
      <c r="AS93" s="4">
        <f t="shared" si="39"/>
        <v>2.1043961847911519E-16</v>
      </c>
      <c r="AT93" s="4">
        <f t="shared" si="39"/>
        <v>4.3231963227236726E-18</v>
      </c>
      <c r="AU93" s="4">
        <f t="shared" si="39"/>
        <v>8.2470327167775526E-20</v>
      </c>
      <c r="AV93" s="4">
        <f t="shared" si="39"/>
        <v>1.4683420775041057E-21</v>
      </c>
      <c r="AW93" s="4">
        <f t="shared" si="37"/>
        <v>2.450913806524083E-23</v>
      </c>
      <c r="AX93" s="4">
        <f t="shared" si="37"/>
        <v>3.8503471208158544E-25</v>
      </c>
      <c r="AY93" s="4">
        <f t="shared" si="37"/>
        <v>5.7127883872602097E-27</v>
      </c>
      <c r="AZ93" s="4">
        <f t="shared" si="37"/>
        <v>8.029995189237141E-29</v>
      </c>
      <c r="BA93" s="4">
        <f t="shared" si="37"/>
        <v>1.0722746256418726E-30</v>
      </c>
    </row>
    <row r="94" spans="1:53">
      <c r="A94" s="1">
        <f t="shared" si="40"/>
        <v>41685</v>
      </c>
      <c r="B94">
        <f t="shared" si="35"/>
        <v>3</v>
      </c>
      <c r="C94" s="12">
        <f t="shared" si="34"/>
        <v>5.7069967380518741E-9</v>
      </c>
      <c r="D94" s="3">
        <f t="shared" si="29"/>
        <v>42251267</v>
      </c>
      <c r="E94" s="2">
        <v>84502534</v>
      </c>
      <c r="F94" s="2">
        <v>330</v>
      </c>
      <c r="G94" s="3">
        <f t="shared" si="30"/>
        <v>68645629.999999985</v>
      </c>
      <c r="H94" s="3">
        <f t="shared" si="31"/>
        <v>64240050.700000003</v>
      </c>
      <c r="I94" s="7">
        <f t="shared" si="32"/>
        <v>-0.59076792830648128</v>
      </c>
      <c r="J94" s="8">
        <f t="shared" si="33"/>
        <v>-0.56463442920950357</v>
      </c>
      <c r="K94" s="4">
        <f t="shared" si="38"/>
        <v>0.67586604429489372</v>
      </c>
      <c r="L94" s="4">
        <f t="shared" si="38"/>
        <v>0.26477754038337864</v>
      </c>
      <c r="M94" s="4">
        <f t="shared" si="38"/>
        <v>5.1864674562339702E-2</v>
      </c>
      <c r="N94" s="4">
        <f t="shared" si="38"/>
        <v>6.7728413932606766E-3</v>
      </c>
      <c r="O94" s="4">
        <f t="shared" si="38"/>
        <v>6.633327056004395E-4</v>
      </c>
      <c r="P94" s="4">
        <f t="shared" si="38"/>
        <v>5.1973491934673022E-5</v>
      </c>
      <c r="Q94" s="4">
        <f t="shared" si="38"/>
        <v>3.393525604027833E-6</v>
      </c>
      <c r="R94" s="4">
        <f t="shared" si="38"/>
        <v>1.8992125346029757E-7</v>
      </c>
      <c r="S94" s="4">
        <f t="shared" si="38"/>
        <v>9.30045192651755E-9</v>
      </c>
      <c r="T94" s="4">
        <f t="shared" si="38"/>
        <v>4.0483868715257289E-10</v>
      </c>
      <c r="U94" s="4">
        <f t="shared" si="38"/>
        <v>1.5859973834660802E-11</v>
      </c>
      <c r="V94" s="4">
        <f t="shared" si="38"/>
        <v>5.6484622900276081E-13</v>
      </c>
      <c r="W94" s="4">
        <f t="shared" si="38"/>
        <v>1.8440361630196541E-14</v>
      </c>
      <c r="X94" s="4">
        <f t="shared" si="38"/>
        <v>5.5570783633919828E-16</v>
      </c>
      <c r="Y94" s="4">
        <f t="shared" si="38"/>
        <v>1.5550305255937495E-17</v>
      </c>
      <c r="Z94" s="4">
        <f t="shared" si="38"/>
        <v>4.0613282004740164E-19</v>
      </c>
      <c r="AA94" s="4">
        <f t="shared" si="36"/>
        <v>9.9441696482438089E-21</v>
      </c>
      <c r="AB94" s="4">
        <f t="shared" si="36"/>
        <v>2.2916063542313436E-22</v>
      </c>
      <c r="AC94" s="4">
        <f t="shared" si="36"/>
        <v>4.9875575596454127E-24</v>
      </c>
      <c r="AD94" s="4">
        <f t="shared" si="36"/>
        <v>1.0283826039741675E-25</v>
      </c>
      <c r="AE94" s="4">
        <f t="shared" si="36"/>
        <v>2.0143972565688758E-27</v>
      </c>
      <c r="AF94" s="6"/>
      <c r="AG94" s="4">
        <f t="shared" si="39"/>
        <v>0.69307451740614801</v>
      </c>
      <c r="AH94" s="4">
        <f t="shared" si="39"/>
        <v>0.25409342562530696</v>
      </c>
      <c r="AI94" s="4">
        <f t="shared" si="39"/>
        <v>4.6577580274195951E-2</v>
      </c>
      <c r="AJ94" s="4">
        <f t="shared" si="39"/>
        <v>5.6920558388813746E-3</v>
      </c>
      <c r="AK94" s="4">
        <f t="shared" si="39"/>
        <v>5.2170216300194601E-4</v>
      </c>
      <c r="AL94" s="4">
        <f t="shared" si="39"/>
        <v>3.8253053075822777E-5</v>
      </c>
      <c r="AM94" s="4">
        <f t="shared" si="39"/>
        <v>2.3373745766216789E-6</v>
      </c>
      <c r="AN94" s="4">
        <f t="shared" si="39"/>
        <v>1.2241756380064115E-7</v>
      </c>
      <c r="AO94" s="4">
        <f t="shared" si="39"/>
        <v>5.6100559846313555E-9</v>
      </c>
      <c r="AP94" s="4">
        <f t="shared" si="39"/>
        <v>2.2852732117955817E-10</v>
      </c>
      <c r="AQ94" s="4">
        <f t="shared" si="39"/>
        <v>8.3782162370660865E-12</v>
      </c>
      <c r="AR94" s="4">
        <f t="shared" si="39"/>
        <v>2.7923657944041597E-13</v>
      </c>
      <c r="AS94" s="4">
        <f t="shared" si="39"/>
        <v>8.5310892622475819E-15</v>
      </c>
      <c r="AT94" s="4">
        <f t="shared" si="39"/>
        <v>2.4058832565237785E-16</v>
      </c>
      <c r="AU94" s="4">
        <f t="shared" si="39"/>
        <v>6.3002810483433318E-18</v>
      </c>
      <c r="AV94" s="4">
        <f t="shared" si="39"/>
        <v>1.5398629391131569E-19</v>
      </c>
      <c r="AW94" s="4">
        <f t="shared" si="37"/>
        <v>3.5283810398920546E-21</v>
      </c>
      <c r="AX94" s="4">
        <f t="shared" si="37"/>
        <v>7.6092166097623212E-23</v>
      </c>
      <c r="AY94" s="4">
        <f t="shared" si="37"/>
        <v>1.5498184414261617E-24</v>
      </c>
      <c r="AZ94" s="4">
        <f t="shared" si="37"/>
        <v>2.9904779101724351E-26</v>
      </c>
      <c r="BA94" s="4">
        <f t="shared" si="37"/>
        <v>5.4818099109718658E-28</v>
      </c>
    </row>
    <row r="95" spans="1:53">
      <c r="A95" s="1">
        <f t="shared" si="40"/>
        <v>41689</v>
      </c>
      <c r="B95">
        <f t="shared" si="35"/>
        <v>4</v>
      </c>
      <c r="C95" s="12">
        <f t="shared" si="34"/>
        <v>5.7069967380518741E-9</v>
      </c>
      <c r="D95" s="3">
        <f t="shared" si="29"/>
        <v>91515511</v>
      </c>
      <c r="E95" s="2">
        <v>183031022</v>
      </c>
      <c r="F95" s="2">
        <v>400</v>
      </c>
      <c r="G95" s="3">
        <f t="shared" si="30"/>
        <v>111139200</v>
      </c>
      <c r="H95" s="3">
        <f t="shared" si="31"/>
        <v>101417680</v>
      </c>
      <c r="I95" s="7">
        <f t="shared" si="32"/>
        <v>-0.56678394466334159</v>
      </c>
      <c r="J95" s="8">
        <f t="shared" si="33"/>
        <v>-0.50848994037746298</v>
      </c>
      <c r="K95" s="4">
        <f t="shared" si="38"/>
        <v>0.53032192367003694</v>
      </c>
      <c r="L95" s="4">
        <f t="shared" si="38"/>
        <v>0.33636784627540478</v>
      </c>
      <c r="M95" s="4">
        <f t="shared" si="38"/>
        <v>0.10667419348508647</v>
      </c>
      <c r="N95" s="4">
        <f t="shared" si="38"/>
        <v>2.2553450692565355E-2</v>
      </c>
      <c r="O95" s="4">
        <f t="shared" si="38"/>
        <v>3.5762501473914658E-3</v>
      </c>
      <c r="P95" s="4">
        <f t="shared" si="38"/>
        <v>4.5366237480835993E-4</v>
      </c>
      <c r="Q95" s="4">
        <f t="shared" si="38"/>
        <v>4.7957483393385502E-5</v>
      </c>
      <c r="R95" s="4">
        <f t="shared" si="38"/>
        <v>4.3454345669117761E-6</v>
      </c>
      <c r="S95" s="4">
        <f t="shared" si="38"/>
        <v>3.4452289946499165E-7</v>
      </c>
      <c r="T95" s="4">
        <f t="shared" si="38"/>
        <v>2.4280098594936339E-8</v>
      </c>
      <c r="U95" s="4">
        <f t="shared" si="38"/>
        <v>1.5400162516100788E-9</v>
      </c>
      <c r="V95" s="4">
        <f t="shared" si="38"/>
        <v>8.879887686281862E-11</v>
      </c>
      <c r="W95" s="4">
        <f t="shared" si="38"/>
        <v>4.6935459816279693E-12</v>
      </c>
      <c r="X95" s="4">
        <f t="shared" si="38"/>
        <v>2.2899846479407239E-13</v>
      </c>
      <c r="Y95" s="4">
        <f t="shared" si="38"/>
        <v>1.0374791498627988E-14</v>
      </c>
      <c r="Z95" s="4">
        <f t="shared" si="38"/>
        <v>4.3869527502622516E-16</v>
      </c>
      <c r="AA95" s="4">
        <f t="shared" si="36"/>
        <v>1.7390729848415236E-17</v>
      </c>
      <c r="AB95" s="4">
        <f t="shared" si="36"/>
        <v>6.488491169826606E-19</v>
      </c>
      <c r="AC95" s="4">
        <f t="shared" si="36"/>
        <v>2.2863675073964095E-20</v>
      </c>
      <c r="AD95" s="4">
        <f t="shared" si="36"/>
        <v>7.6325078804415846E-22</v>
      </c>
      <c r="AE95" s="4">
        <f t="shared" si="36"/>
        <v>2.4205390008721041E-23</v>
      </c>
      <c r="AF95" s="6"/>
      <c r="AG95" s="4">
        <f t="shared" si="39"/>
        <v>0.5605760458826694</v>
      </c>
      <c r="AH95" s="4">
        <f t="shared" si="39"/>
        <v>0.32445601826746795</v>
      </c>
      <c r="AI95" s="4">
        <f t="shared" si="39"/>
        <v>9.3896008869073122E-2</v>
      </c>
      <c r="AJ95" s="4">
        <f t="shared" si="39"/>
        <v>1.8115368284607657E-2</v>
      </c>
      <c r="AK95" s="4">
        <f t="shared" si="39"/>
        <v>2.6212501106577888E-3</v>
      </c>
      <c r="AL95" s="4">
        <f t="shared" si="39"/>
        <v>3.0343085349084748E-4</v>
      </c>
      <c r="AM95" s="4">
        <f t="shared" si="39"/>
        <v>2.9270474663978474E-5</v>
      </c>
      <c r="AN95" s="4">
        <f t="shared" si="39"/>
        <v>2.4202097034631494E-6</v>
      </c>
      <c r="AO95" s="4">
        <f t="shared" si="39"/>
        <v>1.7509924731136666E-7</v>
      </c>
      <c r="AP95" s="4">
        <f t="shared" si="39"/>
        <v>1.1260638948517041E-8</v>
      </c>
      <c r="AQ95" s="4">
        <f t="shared" si="39"/>
        <v>6.5175488303369335E-10</v>
      </c>
      <c r="AR95" s="4">
        <f t="shared" si="39"/>
        <v>3.4293583106113584E-11</v>
      </c>
      <c r="AS95" s="4">
        <f t="shared" si="39"/>
        <v>1.6540661315599286E-12</v>
      </c>
      <c r="AT95" s="4">
        <f t="shared" si="39"/>
        <v>7.3642879901897676E-14</v>
      </c>
      <c r="AU95" s="4">
        <f t="shared" si="39"/>
        <v>3.0445560291356722E-15</v>
      </c>
      <c r="AV95" s="4">
        <f t="shared" si="39"/>
        <v>1.1747729827781129E-16</v>
      </c>
      <c r="AW95" s="4">
        <f t="shared" si="37"/>
        <v>4.2496699464868407E-18</v>
      </c>
      <c r="AX95" s="4">
        <f t="shared" si="37"/>
        <v>1.446863330703154E-19</v>
      </c>
      <c r="AY95" s="4">
        <f t="shared" si="37"/>
        <v>4.6523912521701984E-21</v>
      </c>
      <c r="AZ95" s="4">
        <f t="shared" si="37"/>
        <v>1.4172414667088571E-22</v>
      </c>
      <c r="BA95" s="4">
        <f t="shared" si="37"/>
        <v>4.1014278120015074E-24</v>
      </c>
    </row>
    <row r="96" spans="1:53">
      <c r="A96" s="1">
        <f t="shared" si="40"/>
        <v>41692</v>
      </c>
      <c r="B96">
        <f t="shared" si="35"/>
        <v>3</v>
      </c>
      <c r="C96" s="12">
        <f t="shared" si="34"/>
        <v>5.7069967380518741E-9</v>
      </c>
      <c r="D96" s="3">
        <f t="shared" si="29"/>
        <v>14039106</v>
      </c>
      <c r="E96" s="2">
        <v>28078212</v>
      </c>
      <c r="F96" s="2">
        <v>40</v>
      </c>
      <c r="G96" s="3">
        <f t="shared" si="30"/>
        <v>12566880</v>
      </c>
      <c r="H96" s="3">
        <f t="shared" si="31"/>
        <v>11712260.800000001</v>
      </c>
      <c r="I96" s="7">
        <f t="shared" si="32"/>
        <v>-1.7836475738544293</v>
      </c>
      <c r="J96" s="8">
        <f t="shared" si="33"/>
        <v>-1.7828583187288558</v>
      </c>
      <c r="K96" s="4">
        <f t="shared" si="38"/>
        <v>0.93079227828450484</v>
      </c>
      <c r="L96" s="4">
        <f t="shared" si="38"/>
        <v>6.6755625046454145E-2</v>
      </c>
      <c r="M96" s="4">
        <f t="shared" si="38"/>
        <v>2.3938279381454444E-3</v>
      </c>
      <c r="N96" s="4">
        <f t="shared" si="38"/>
        <v>5.7227754090282974E-5</v>
      </c>
      <c r="O96" s="4">
        <f t="shared" si="38"/>
        <v>1.0260811330956043E-6</v>
      </c>
      <c r="P96" s="4">
        <f t="shared" si="38"/>
        <v>1.4717927336510498E-8</v>
      </c>
      <c r="Q96" s="4">
        <f t="shared" si="38"/>
        <v>1.7592612063735664E-10</v>
      </c>
      <c r="R96" s="4">
        <f t="shared" si="38"/>
        <v>1.8024663829770853E-12</v>
      </c>
      <c r="S96" s="4">
        <f t="shared" si="38"/>
        <v>1.6158909163297803E-14</v>
      </c>
      <c r="T96" s="4">
        <f t="shared" si="38"/>
        <v>1.2876693206401303E-16</v>
      </c>
      <c r="U96" s="4">
        <f t="shared" si="38"/>
        <v>9.2350474747895821E-19</v>
      </c>
      <c r="V96" s="4">
        <f t="shared" si="38"/>
        <v>6.0211742612641037E-21</v>
      </c>
      <c r="W96" s="4">
        <f t="shared" si="38"/>
        <v>3.5986090279452187E-23</v>
      </c>
      <c r="X96" s="4">
        <f t="shared" si="38"/>
        <v>1.9852993161918214E-25</v>
      </c>
      <c r="Y96" s="4">
        <f t="shared" si="38"/>
        <v>1.0170272814971855E-27</v>
      </c>
      <c r="Z96" s="4">
        <f t="shared" si="38"/>
        <v>4.8626829576540187E-30</v>
      </c>
      <c r="AA96" s="4">
        <f t="shared" si="36"/>
        <v>2.1796690058666265E-32</v>
      </c>
      <c r="AB96" s="4">
        <f t="shared" si="36"/>
        <v>9.1955173736355809E-35</v>
      </c>
      <c r="AC96" s="4">
        <f t="shared" si="36"/>
        <v>3.6638541035735779E-37</v>
      </c>
      <c r="AD96" s="4">
        <f t="shared" si="36"/>
        <v>1.3829900111881042E-39</v>
      </c>
      <c r="AE96" s="4">
        <f t="shared" si="36"/>
        <v>4.9593354607998209E-42</v>
      </c>
      <c r="AF96" s="6"/>
      <c r="AG96" s="4">
        <f t="shared" si="39"/>
        <v>0.9353431330421329</v>
      </c>
      <c r="AH96" s="4">
        <f t="shared" si="39"/>
        <v>6.2520046687365785E-2</v>
      </c>
      <c r="AI96" s="4">
        <f t="shared" si="39"/>
        <v>2.0894769876298913E-3</v>
      </c>
      <c r="AJ96" s="4">
        <f t="shared" si="39"/>
        <v>4.6554813913286278E-5</v>
      </c>
      <c r="AK96" s="4">
        <f t="shared" si="39"/>
        <v>7.7795204001362811E-7</v>
      </c>
      <c r="AL96" s="4">
        <f t="shared" si="39"/>
        <v>1.0399944049016674E-8</v>
      </c>
      <c r="AM96" s="4">
        <f t="shared" si="39"/>
        <v>1.1585849922285624E-10</v>
      </c>
      <c r="AN96" s="4">
        <f t="shared" si="39"/>
        <v>1.1063128773571891E-12</v>
      </c>
      <c r="AO96" s="4">
        <f t="shared" si="39"/>
        <v>9.243491634422611E-15</v>
      </c>
      <c r="AP96" s="4">
        <f t="shared" si="39"/>
        <v>6.8650163820356901E-17</v>
      </c>
      <c r="AQ96" s="4">
        <f t="shared" si="39"/>
        <v>4.5886990532482112E-19</v>
      </c>
      <c r="AR96" s="4">
        <f t="shared" si="39"/>
        <v>2.7883343649658591E-21</v>
      </c>
      <c r="AS96" s="4">
        <f t="shared" si="39"/>
        <v>1.5531433046148865E-23</v>
      </c>
      <c r="AT96" s="4">
        <f t="shared" si="39"/>
        <v>7.9857564893959522E-26</v>
      </c>
      <c r="AU96" s="4">
        <f t="shared" si="39"/>
        <v>3.8127284656297846E-28</v>
      </c>
      <c r="AV96" s="4">
        <f t="shared" si="39"/>
        <v>1.6989962886261727E-30</v>
      </c>
      <c r="AW96" s="4">
        <f t="shared" si="37"/>
        <v>7.097742227928057E-33</v>
      </c>
      <c r="AX96" s="4">
        <f t="shared" si="37"/>
        <v>2.7907378308868284E-35</v>
      </c>
      <c r="AY96" s="4">
        <f t="shared" si="37"/>
        <v>1.0363208494611463E-37</v>
      </c>
      <c r="AZ96" s="4">
        <f t="shared" si="37"/>
        <v>3.6457618728770422E-40</v>
      </c>
      <c r="BA96" s="4">
        <f t="shared" si="37"/>
        <v>1.2184449999727731E-42</v>
      </c>
    </row>
    <row r="97" spans="1:53">
      <c r="A97" s="1">
        <f t="shared" si="40"/>
        <v>41696</v>
      </c>
      <c r="B97">
        <f t="shared" si="35"/>
        <v>4</v>
      </c>
      <c r="C97" s="12">
        <f t="shared" si="34"/>
        <v>5.7069967380518741E-9</v>
      </c>
      <c r="D97" s="3">
        <f t="shared" si="29"/>
        <v>13003422</v>
      </c>
      <c r="E97" s="2">
        <v>26006844</v>
      </c>
      <c r="F97" s="2">
        <v>50</v>
      </c>
      <c r="G97" s="3">
        <f t="shared" si="30"/>
        <v>11283150</v>
      </c>
      <c r="H97" s="3">
        <f t="shared" si="31"/>
        <v>12156357.5</v>
      </c>
      <c r="I97" s="7">
        <f t="shared" si="32"/>
        <v>-1.7280760314503862</v>
      </c>
      <c r="J97" s="8">
        <f t="shared" si="33"/>
        <v>-1.7290860519788958</v>
      </c>
      <c r="K97" s="4">
        <f t="shared" si="38"/>
        <v>0.93763652935508079</v>
      </c>
      <c r="L97" s="4">
        <f t="shared" si="38"/>
        <v>6.0377135845354986E-2</v>
      </c>
      <c r="M97" s="4">
        <f t="shared" si="38"/>
        <v>1.9439292815908095E-3</v>
      </c>
      <c r="N97" s="4">
        <f t="shared" si="38"/>
        <v>4.1725074279697605E-5</v>
      </c>
      <c r="O97" s="4">
        <f t="shared" si="38"/>
        <v>6.7169946169116344E-7</v>
      </c>
      <c r="P97" s="4">
        <f t="shared" si="38"/>
        <v>8.6505322689123844E-9</v>
      </c>
      <c r="Q97" s="4">
        <f t="shared" si="38"/>
        <v>9.2838769632329967E-11</v>
      </c>
      <c r="R97" s="4">
        <f t="shared" si="38"/>
        <v>8.5402206956179085E-13</v>
      </c>
      <c r="S97" s="4">
        <f t="shared" si="38"/>
        <v>6.8741155161017789E-15</v>
      </c>
      <c r="T97" s="4">
        <f t="shared" si="38"/>
        <v>4.9182658153592252E-17</v>
      </c>
      <c r="U97" s="4">
        <f t="shared" si="38"/>
        <v>3.1670114921724439E-19</v>
      </c>
      <c r="V97" s="4">
        <f t="shared" si="38"/>
        <v>1.8539352319333786E-21</v>
      </c>
      <c r="W97" s="4">
        <f t="shared" si="38"/>
        <v>9.9483458956136684E-24</v>
      </c>
      <c r="X97" s="4">
        <f t="shared" si="38"/>
        <v>4.9277089785560006E-26</v>
      </c>
      <c r="Y97" s="4">
        <f t="shared" si="38"/>
        <v>2.2664936350838022E-28</v>
      </c>
      <c r="Z97" s="4">
        <f t="shared" ref="Z97:AE160" si="41">_xlfn.BINOM.DIST(Z$4,$G97,$C97,FALSE)</f>
        <v>9.7297278862982897E-31</v>
      </c>
      <c r="AA97" s="4">
        <f t="shared" si="41"/>
        <v>3.9157785490975577E-33</v>
      </c>
      <c r="AB97" s="4">
        <f t="shared" si="41"/>
        <v>1.4832234198529287E-35</v>
      </c>
      <c r="AC97" s="4">
        <f t="shared" si="41"/>
        <v>5.3060507977701391E-38</v>
      </c>
      <c r="AD97" s="4">
        <f t="shared" si="41"/>
        <v>1.7982708241910678E-40</v>
      </c>
      <c r="AE97" s="4">
        <f t="shared" si="41"/>
        <v>5.7897839732297691E-43</v>
      </c>
      <c r="AF97" s="6"/>
      <c r="AG97" s="4">
        <f t="shared" si="39"/>
        <v>0.93297554470293154</v>
      </c>
      <c r="AH97" s="4">
        <f t="shared" si="39"/>
        <v>6.4726382084257267E-2</v>
      </c>
      <c r="AI97" s="4">
        <f t="shared" si="39"/>
        <v>2.2452379469476715E-3</v>
      </c>
      <c r="AJ97" s="4">
        <f t="shared" si="39"/>
        <v>5.1922084539023428E-5</v>
      </c>
      <c r="AK97" s="4">
        <f t="shared" si="39"/>
        <v>9.0054017819363485E-7</v>
      </c>
      <c r="AL97" s="4">
        <f t="shared" si="39"/>
        <v>1.2495223225788402E-8</v>
      </c>
      <c r="AM97" s="4">
        <f t="shared" si="39"/>
        <v>1.444786458907363E-10</v>
      </c>
      <c r="AN97" s="4">
        <f t="shared" si="39"/>
        <v>1.4319125013336193E-12</v>
      </c>
      <c r="AO97" s="4">
        <f t="shared" si="39"/>
        <v>1.2417589993294593E-14</v>
      </c>
      <c r="AP97" s="4">
        <f t="shared" si="39"/>
        <v>9.5720639921791148E-17</v>
      </c>
      <c r="AQ97" s="4">
        <f t="shared" si="39"/>
        <v>6.6407379712501561E-19</v>
      </c>
      <c r="AR97" s="4">
        <f t="shared" si="39"/>
        <v>4.1882671387325864E-21</v>
      </c>
      <c r="AS97" s="4">
        <f t="shared" si="39"/>
        <v>2.4213847773352379E-23</v>
      </c>
      <c r="AT97" s="4">
        <f t="shared" si="39"/>
        <v>1.2922040540819829E-25</v>
      </c>
      <c r="AU97" s="4">
        <f t="shared" si="39"/>
        <v>6.4034448220135601E-28</v>
      </c>
      <c r="AV97" s="4">
        <f t="shared" ref="AV97:BA160" si="42">_xlfn.BINOM.DIST(AV$4,$H97,$C97,FALSE)</f>
        <v>2.9616448950340261E-30</v>
      </c>
      <c r="AW97" s="4">
        <f t="shared" si="42"/>
        <v>1.284173012516122E-32</v>
      </c>
      <c r="AX97" s="4">
        <f t="shared" si="42"/>
        <v>5.2406495439938047E-35</v>
      </c>
      <c r="AY97" s="4">
        <f t="shared" si="42"/>
        <v>2.0198684158436806E-37</v>
      </c>
      <c r="AZ97" s="4">
        <f t="shared" si="42"/>
        <v>7.3753036722308188E-40</v>
      </c>
      <c r="BA97" s="4">
        <f t="shared" si="42"/>
        <v>2.5583520386034942E-42</v>
      </c>
    </row>
    <row r="98" spans="1:53">
      <c r="A98" s="1">
        <f t="shared" si="40"/>
        <v>41699</v>
      </c>
      <c r="B98">
        <f t="shared" si="35"/>
        <v>3</v>
      </c>
      <c r="C98" s="12">
        <f t="shared" si="34"/>
        <v>5.7069967380518741E-9</v>
      </c>
      <c r="D98" s="3">
        <f t="shared" si="29"/>
        <v>15373908</v>
      </c>
      <c r="E98" s="2">
        <v>30747816</v>
      </c>
      <c r="F98" s="2">
        <v>60</v>
      </c>
      <c r="G98" s="3">
        <f t="shared" si="30"/>
        <v>10229240</v>
      </c>
      <c r="H98" s="3">
        <f t="shared" si="31"/>
        <v>12623456.800000001</v>
      </c>
      <c r="I98" s="7">
        <f t="shared" si="32"/>
        <v>-1.6722218569960019</v>
      </c>
      <c r="J98" s="8">
        <f t="shared" si="33"/>
        <v>-1.6755495905856745</v>
      </c>
      <c r="K98" s="4">
        <f t="shared" ref="K98:Z129" si="43">_xlfn.BINOM.DIST(K$4,$G98,$C98,FALSE)</f>
        <v>0.9432930892651874</v>
      </c>
      <c r="L98" s="4">
        <f t="shared" si="43"/>
        <v>5.5067790021457813E-2</v>
      </c>
      <c r="M98" s="4">
        <f t="shared" si="43"/>
        <v>1.6073801641859232E-3</v>
      </c>
      <c r="N98" s="4">
        <f t="shared" si="43"/>
        <v>3.1278668693435979E-5</v>
      </c>
      <c r="O98" s="4">
        <f t="shared" si="43"/>
        <v>4.56498270317194E-7</v>
      </c>
      <c r="P98" s="4">
        <f t="shared" si="43"/>
        <v>5.3299110003171702E-9</v>
      </c>
      <c r="Q98" s="4">
        <f t="shared" si="43"/>
        <v>5.1858444929830911E-11</v>
      </c>
      <c r="R98" s="4">
        <f t="shared" si="43"/>
        <v>4.3248613572032177E-13</v>
      </c>
      <c r="S98" s="4">
        <f t="shared" si="43"/>
        <v>3.1559702496546641E-15</v>
      </c>
      <c r="T98" s="4">
        <f t="shared" si="43"/>
        <v>2.0471093717869098E-17</v>
      </c>
      <c r="U98" s="4">
        <f t="shared" si="43"/>
        <v>1.195065363419528E-19</v>
      </c>
      <c r="V98" s="4">
        <f t="shared" si="43"/>
        <v>6.3423403614449906E-22</v>
      </c>
      <c r="W98" s="4">
        <f t="shared" si="43"/>
        <v>3.0854522281959319E-24</v>
      </c>
      <c r="X98" s="4">
        <f t="shared" si="43"/>
        <v>1.385561986843477E-26</v>
      </c>
      <c r="Y98" s="4">
        <f t="shared" si="43"/>
        <v>5.7776119225746922E-29</v>
      </c>
      <c r="Z98" s="4">
        <f t="shared" si="43"/>
        <v>2.2485756785185606E-31</v>
      </c>
      <c r="AA98" s="4">
        <f t="shared" si="41"/>
        <v>8.2042310833323658E-34</v>
      </c>
      <c r="AB98" s="4">
        <f t="shared" si="41"/>
        <v>2.8173401126406489E-36</v>
      </c>
      <c r="AC98" s="4">
        <f t="shared" si="41"/>
        <v>9.1372823846899659E-39</v>
      </c>
      <c r="AD98" s="4">
        <f t="shared" si="41"/>
        <v>2.8074606427888586E-41</v>
      </c>
      <c r="AE98" s="4">
        <f t="shared" si="41"/>
        <v>8.1947152889994211E-44</v>
      </c>
      <c r="AF98" s="6"/>
      <c r="AG98" s="4">
        <f t="shared" ref="AG98:AV129" si="44">_xlfn.BINOM.DIST(AG$4,$H98,$C98,FALSE)</f>
        <v>0.93049179347219468</v>
      </c>
      <c r="AH98" s="4">
        <f t="shared" si="44"/>
        <v>6.7034510838710273E-2</v>
      </c>
      <c r="AI98" s="4">
        <f t="shared" si="44"/>
        <v>2.4146506820025807E-3</v>
      </c>
      <c r="AJ98" s="4">
        <f t="shared" si="44"/>
        <v>5.798543050203793E-5</v>
      </c>
      <c r="AK98" s="4">
        <f t="shared" si="44"/>
        <v>1.044346675860776E-6</v>
      </c>
      <c r="AL98" s="4">
        <f t="shared" si="44"/>
        <v>1.5047364602301236E-8</v>
      </c>
      <c r="AM98" s="4">
        <f t="shared" si="44"/>
        <v>1.8067369196093789E-10</v>
      </c>
      <c r="AN98" s="4">
        <f t="shared" si="44"/>
        <v>1.8594417167947365E-12</v>
      </c>
      <c r="AO98" s="4">
        <f t="shared" si="44"/>
        <v>1.6744733493802232E-14</v>
      </c>
      <c r="AP98" s="4">
        <f t="shared" si="44"/>
        <v>1.3403596719234781E-16</v>
      </c>
      <c r="AQ98" s="4">
        <f t="shared" si="44"/>
        <v>9.6562152966949274E-19</v>
      </c>
      <c r="AR98" s="4">
        <f t="shared" si="44"/>
        <v>6.32411572551765E-21</v>
      </c>
      <c r="AS98" s="4">
        <f t="shared" si="44"/>
        <v>3.7966807598244743E-23</v>
      </c>
      <c r="AT98" s="4">
        <f t="shared" si="44"/>
        <v>2.1040023168581102E-25</v>
      </c>
      <c r="AU98" s="4">
        <f t="shared" si="44"/>
        <v>1.0826887601320048E-27</v>
      </c>
      <c r="AV98" s="4">
        <f t="shared" si="44"/>
        <v>5.1999334433213101E-30</v>
      </c>
      <c r="AW98" s="4">
        <f t="shared" si="42"/>
        <v>2.3413329852364949E-32</v>
      </c>
      <c r="AX98" s="4">
        <f t="shared" si="42"/>
        <v>9.9220088297606113E-35</v>
      </c>
      <c r="AY98" s="4">
        <f t="shared" si="42"/>
        <v>3.9711145665944786E-37</v>
      </c>
      <c r="AZ98" s="4">
        <f t="shared" si="42"/>
        <v>1.5057195658994259E-39</v>
      </c>
      <c r="BA98" s="4">
        <f t="shared" si="42"/>
        <v>5.4237459882732625E-42</v>
      </c>
    </row>
    <row r="99" spans="1:53">
      <c r="A99" s="1">
        <f t="shared" si="40"/>
        <v>41703</v>
      </c>
      <c r="B99">
        <f t="shared" si="35"/>
        <v>4</v>
      </c>
      <c r="C99" s="12">
        <f t="shared" si="34"/>
        <v>5.7069967380518741E-9</v>
      </c>
      <c r="D99" s="3">
        <f t="shared" si="29"/>
        <v>12794138</v>
      </c>
      <c r="E99" s="2">
        <v>25588276</v>
      </c>
      <c r="F99" s="2">
        <v>40</v>
      </c>
      <c r="G99" s="3">
        <f t="shared" si="30"/>
        <v>12566880</v>
      </c>
      <c r="H99" s="3">
        <f t="shared" si="31"/>
        <v>11712260.800000001</v>
      </c>
      <c r="I99" s="7">
        <f t="shared" si="32"/>
        <v>-1.7836475738544293</v>
      </c>
      <c r="J99" s="8">
        <f t="shared" si="33"/>
        <v>-1.7828583187288558</v>
      </c>
      <c r="K99" s="4">
        <f t="shared" si="43"/>
        <v>0.93079227828450484</v>
      </c>
      <c r="L99" s="4">
        <f t="shared" si="43"/>
        <v>6.6755625046454145E-2</v>
      </c>
      <c r="M99" s="4">
        <f t="shared" si="43"/>
        <v>2.3938279381454444E-3</v>
      </c>
      <c r="N99" s="4">
        <f t="shared" si="43"/>
        <v>5.7227754090282974E-5</v>
      </c>
      <c r="O99" s="4">
        <f t="shared" si="43"/>
        <v>1.0260811330956043E-6</v>
      </c>
      <c r="P99" s="4">
        <f t="shared" si="43"/>
        <v>1.4717927336510498E-8</v>
      </c>
      <c r="Q99" s="4">
        <f t="shared" si="43"/>
        <v>1.7592612063735664E-10</v>
      </c>
      <c r="R99" s="4">
        <f t="shared" si="43"/>
        <v>1.8024663829770853E-12</v>
      </c>
      <c r="S99" s="4">
        <f t="shared" si="43"/>
        <v>1.6158909163297803E-14</v>
      </c>
      <c r="T99" s="4">
        <f t="shared" si="43"/>
        <v>1.2876693206401303E-16</v>
      </c>
      <c r="U99" s="4">
        <f t="shared" si="43"/>
        <v>9.2350474747895821E-19</v>
      </c>
      <c r="V99" s="4">
        <f t="shared" si="43"/>
        <v>6.0211742612641037E-21</v>
      </c>
      <c r="W99" s="4">
        <f t="shared" si="43"/>
        <v>3.5986090279452187E-23</v>
      </c>
      <c r="X99" s="4">
        <f t="shared" si="43"/>
        <v>1.9852993161918214E-25</v>
      </c>
      <c r="Y99" s="4">
        <f t="shared" si="43"/>
        <v>1.0170272814971855E-27</v>
      </c>
      <c r="Z99" s="4">
        <f t="shared" si="43"/>
        <v>4.8626829576540187E-30</v>
      </c>
      <c r="AA99" s="4">
        <f t="shared" si="41"/>
        <v>2.1796690058666265E-32</v>
      </c>
      <c r="AB99" s="4">
        <f t="shared" si="41"/>
        <v>9.1955173736355809E-35</v>
      </c>
      <c r="AC99" s="4">
        <f t="shared" si="41"/>
        <v>3.6638541035735779E-37</v>
      </c>
      <c r="AD99" s="4">
        <f t="shared" si="41"/>
        <v>1.3829900111881042E-39</v>
      </c>
      <c r="AE99" s="4">
        <f t="shared" si="41"/>
        <v>4.9593354607998209E-42</v>
      </c>
      <c r="AF99" s="6"/>
      <c r="AG99" s="4">
        <f t="shared" si="44"/>
        <v>0.9353431330421329</v>
      </c>
      <c r="AH99" s="4">
        <f t="shared" si="44"/>
        <v>6.2520046687365785E-2</v>
      </c>
      <c r="AI99" s="4">
        <f t="shared" si="44"/>
        <v>2.0894769876298913E-3</v>
      </c>
      <c r="AJ99" s="4">
        <f t="shared" si="44"/>
        <v>4.6554813913286278E-5</v>
      </c>
      <c r="AK99" s="4">
        <f t="shared" si="44"/>
        <v>7.7795204001362811E-7</v>
      </c>
      <c r="AL99" s="4">
        <f t="shared" si="44"/>
        <v>1.0399944049016674E-8</v>
      </c>
      <c r="AM99" s="4">
        <f t="shared" si="44"/>
        <v>1.1585849922285624E-10</v>
      </c>
      <c r="AN99" s="4">
        <f t="shared" si="44"/>
        <v>1.1063128773571891E-12</v>
      </c>
      <c r="AO99" s="4">
        <f t="shared" si="44"/>
        <v>9.243491634422611E-15</v>
      </c>
      <c r="AP99" s="4">
        <f t="shared" si="44"/>
        <v>6.8650163820356901E-17</v>
      </c>
      <c r="AQ99" s="4">
        <f t="shared" si="44"/>
        <v>4.5886990532482112E-19</v>
      </c>
      <c r="AR99" s="4">
        <f t="shared" si="44"/>
        <v>2.7883343649658591E-21</v>
      </c>
      <c r="AS99" s="4">
        <f t="shared" si="44"/>
        <v>1.5531433046148865E-23</v>
      </c>
      <c r="AT99" s="4">
        <f t="shared" si="44"/>
        <v>7.9857564893959522E-26</v>
      </c>
      <c r="AU99" s="4">
        <f t="shared" si="44"/>
        <v>3.8127284656297846E-28</v>
      </c>
      <c r="AV99" s="4">
        <f t="shared" si="44"/>
        <v>1.6989962886261727E-30</v>
      </c>
      <c r="AW99" s="4">
        <f t="shared" si="42"/>
        <v>7.097742227928057E-33</v>
      </c>
      <c r="AX99" s="4">
        <f t="shared" si="42"/>
        <v>2.7907378308868284E-35</v>
      </c>
      <c r="AY99" s="4">
        <f t="shared" si="42"/>
        <v>1.0363208494611463E-37</v>
      </c>
      <c r="AZ99" s="4">
        <f t="shared" si="42"/>
        <v>3.6457618728770422E-40</v>
      </c>
      <c r="BA99" s="4">
        <f t="shared" si="42"/>
        <v>1.2184449999727731E-42</v>
      </c>
    </row>
    <row r="100" spans="1:53">
      <c r="A100" s="1">
        <f t="shared" si="40"/>
        <v>41706</v>
      </c>
      <c r="B100">
        <f t="shared" si="35"/>
        <v>3</v>
      </c>
      <c r="C100" s="12">
        <f t="shared" si="34"/>
        <v>5.7069967380518741E-9</v>
      </c>
      <c r="D100" s="3">
        <f t="shared" si="29"/>
        <v>14407002</v>
      </c>
      <c r="E100" s="2">
        <v>28814004</v>
      </c>
      <c r="F100" s="2">
        <v>50</v>
      </c>
      <c r="G100" s="3">
        <f t="shared" si="30"/>
        <v>11283150</v>
      </c>
      <c r="H100" s="3">
        <f t="shared" si="31"/>
        <v>12156357.5</v>
      </c>
      <c r="I100" s="7">
        <f t="shared" si="32"/>
        <v>-1.7280760314503862</v>
      </c>
      <c r="J100" s="8">
        <f t="shared" si="33"/>
        <v>-1.7290860519788958</v>
      </c>
      <c r="K100" s="4">
        <f t="shared" si="43"/>
        <v>0.93763652935508079</v>
      </c>
      <c r="L100" s="4">
        <f t="shared" si="43"/>
        <v>6.0377135845354986E-2</v>
      </c>
      <c r="M100" s="4">
        <f t="shared" si="43"/>
        <v>1.9439292815908095E-3</v>
      </c>
      <c r="N100" s="4">
        <f t="shared" si="43"/>
        <v>4.1725074279697605E-5</v>
      </c>
      <c r="O100" s="4">
        <f t="shared" si="43"/>
        <v>6.7169946169116344E-7</v>
      </c>
      <c r="P100" s="4">
        <f t="shared" si="43"/>
        <v>8.6505322689123844E-9</v>
      </c>
      <c r="Q100" s="4">
        <f t="shared" si="43"/>
        <v>9.2838769632329967E-11</v>
      </c>
      <c r="R100" s="4">
        <f t="shared" si="43"/>
        <v>8.5402206956179085E-13</v>
      </c>
      <c r="S100" s="4">
        <f t="shared" si="43"/>
        <v>6.8741155161017789E-15</v>
      </c>
      <c r="T100" s="4">
        <f t="shared" si="43"/>
        <v>4.9182658153592252E-17</v>
      </c>
      <c r="U100" s="4">
        <f t="shared" si="43"/>
        <v>3.1670114921724439E-19</v>
      </c>
      <c r="V100" s="4">
        <f t="shared" si="43"/>
        <v>1.8539352319333786E-21</v>
      </c>
      <c r="W100" s="4">
        <f t="shared" si="43"/>
        <v>9.9483458956136684E-24</v>
      </c>
      <c r="X100" s="4">
        <f t="shared" si="43"/>
        <v>4.9277089785560006E-26</v>
      </c>
      <c r="Y100" s="4">
        <f t="shared" si="43"/>
        <v>2.2664936350838022E-28</v>
      </c>
      <c r="Z100" s="4">
        <f t="shared" si="43"/>
        <v>9.7297278862982897E-31</v>
      </c>
      <c r="AA100" s="4">
        <f t="shared" si="41"/>
        <v>3.9157785490975577E-33</v>
      </c>
      <c r="AB100" s="4">
        <f t="shared" si="41"/>
        <v>1.4832234198529287E-35</v>
      </c>
      <c r="AC100" s="4">
        <f t="shared" si="41"/>
        <v>5.3060507977701391E-38</v>
      </c>
      <c r="AD100" s="4">
        <f t="shared" si="41"/>
        <v>1.7982708241910678E-40</v>
      </c>
      <c r="AE100" s="4">
        <f t="shared" si="41"/>
        <v>5.7897839732297691E-43</v>
      </c>
      <c r="AF100" s="6"/>
      <c r="AG100" s="4">
        <f t="shared" si="44"/>
        <v>0.93297554470293154</v>
      </c>
      <c r="AH100" s="4">
        <f t="shared" si="44"/>
        <v>6.4726382084257267E-2</v>
      </c>
      <c r="AI100" s="4">
        <f t="shared" si="44"/>
        <v>2.2452379469476715E-3</v>
      </c>
      <c r="AJ100" s="4">
        <f t="shared" si="44"/>
        <v>5.1922084539023428E-5</v>
      </c>
      <c r="AK100" s="4">
        <f t="shared" si="44"/>
        <v>9.0054017819363485E-7</v>
      </c>
      <c r="AL100" s="4">
        <f t="shared" si="44"/>
        <v>1.2495223225788402E-8</v>
      </c>
      <c r="AM100" s="4">
        <f t="shared" si="44"/>
        <v>1.444786458907363E-10</v>
      </c>
      <c r="AN100" s="4">
        <f t="shared" si="44"/>
        <v>1.4319125013336193E-12</v>
      </c>
      <c r="AO100" s="4">
        <f t="shared" si="44"/>
        <v>1.2417589993294593E-14</v>
      </c>
      <c r="AP100" s="4">
        <f t="shared" si="44"/>
        <v>9.5720639921791148E-17</v>
      </c>
      <c r="AQ100" s="4">
        <f t="shared" si="44"/>
        <v>6.6407379712501561E-19</v>
      </c>
      <c r="AR100" s="4">
        <f t="shared" si="44"/>
        <v>4.1882671387325864E-21</v>
      </c>
      <c r="AS100" s="4">
        <f t="shared" si="44"/>
        <v>2.4213847773352379E-23</v>
      </c>
      <c r="AT100" s="4">
        <f t="shared" si="44"/>
        <v>1.2922040540819829E-25</v>
      </c>
      <c r="AU100" s="4">
        <f t="shared" si="44"/>
        <v>6.4034448220135601E-28</v>
      </c>
      <c r="AV100" s="4">
        <f t="shared" si="44"/>
        <v>2.9616448950340261E-30</v>
      </c>
      <c r="AW100" s="4">
        <f t="shared" si="42"/>
        <v>1.284173012516122E-32</v>
      </c>
      <c r="AX100" s="4">
        <f t="shared" si="42"/>
        <v>5.2406495439938047E-35</v>
      </c>
      <c r="AY100" s="4">
        <f t="shared" si="42"/>
        <v>2.0198684158436806E-37</v>
      </c>
      <c r="AZ100" s="4">
        <f t="shared" si="42"/>
        <v>7.3753036722308188E-40</v>
      </c>
      <c r="BA100" s="4">
        <f t="shared" si="42"/>
        <v>2.5583520386034942E-42</v>
      </c>
    </row>
    <row r="101" spans="1:53">
      <c r="A101" s="1">
        <f t="shared" si="40"/>
        <v>41710</v>
      </c>
      <c r="B101">
        <f t="shared" si="35"/>
        <v>4</v>
      </c>
      <c r="C101" s="12">
        <f t="shared" si="34"/>
        <v>5.7069967380518741E-9</v>
      </c>
      <c r="D101" s="3">
        <f t="shared" si="29"/>
        <v>13232222</v>
      </c>
      <c r="E101" s="2">
        <v>26464444</v>
      </c>
      <c r="F101" s="2">
        <v>60</v>
      </c>
      <c r="G101" s="3">
        <f t="shared" si="30"/>
        <v>10229240</v>
      </c>
      <c r="H101" s="3">
        <f t="shared" si="31"/>
        <v>12623456.800000001</v>
      </c>
      <c r="I101" s="7">
        <f t="shared" si="32"/>
        <v>-1.6722218569960019</v>
      </c>
      <c r="J101" s="8">
        <f t="shared" si="33"/>
        <v>-1.6755495905856745</v>
      </c>
      <c r="K101" s="4">
        <f t="shared" si="43"/>
        <v>0.9432930892651874</v>
      </c>
      <c r="L101" s="4">
        <f t="shared" si="43"/>
        <v>5.5067790021457813E-2</v>
      </c>
      <c r="M101" s="4">
        <f t="shared" si="43"/>
        <v>1.6073801641859232E-3</v>
      </c>
      <c r="N101" s="4">
        <f t="shared" si="43"/>
        <v>3.1278668693435979E-5</v>
      </c>
      <c r="O101" s="4">
        <f t="shared" si="43"/>
        <v>4.56498270317194E-7</v>
      </c>
      <c r="P101" s="4">
        <f t="shared" si="43"/>
        <v>5.3299110003171702E-9</v>
      </c>
      <c r="Q101" s="4">
        <f t="shared" si="43"/>
        <v>5.1858444929830911E-11</v>
      </c>
      <c r="R101" s="4">
        <f t="shared" si="43"/>
        <v>4.3248613572032177E-13</v>
      </c>
      <c r="S101" s="4">
        <f t="shared" si="43"/>
        <v>3.1559702496546641E-15</v>
      </c>
      <c r="T101" s="4">
        <f t="shared" si="43"/>
        <v>2.0471093717869098E-17</v>
      </c>
      <c r="U101" s="4">
        <f t="shared" si="43"/>
        <v>1.195065363419528E-19</v>
      </c>
      <c r="V101" s="4">
        <f t="shared" si="43"/>
        <v>6.3423403614449906E-22</v>
      </c>
      <c r="W101" s="4">
        <f t="shared" si="43"/>
        <v>3.0854522281959319E-24</v>
      </c>
      <c r="X101" s="4">
        <f t="shared" si="43"/>
        <v>1.385561986843477E-26</v>
      </c>
      <c r="Y101" s="4">
        <f t="shared" si="43"/>
        <v>5.7776119225746922E-29</v>
      </c>
      <c r="Z101" s="4">
        <f t="shared" si="43"/>
        <v>2.2485756785185606E-31</v>
      </c>
      <c r="AA101" s="4">
        <f t="shared" si="41"/>
        <v>8.2042310833323658E-34</v>
      </c>
      <c r="AB101" s="4">
        <f t="shared" si="41"/>
        <v>2.8173401126406489E-36</v>
      </c>
      <c r="AC101" s="4">
        <f t="shared" si="41"/>
        <v>9.1372823846899659E-39</v>
      </c>
      <c r="AD101" s="4">
        <f t="shared" si="41"/>
        <v>2.8074606427888586E-41</v>
      </c>
      <c r="AE101" s="4">
        <f t="shared" si="41"/>
        <v>8.1947152889994211E-44</v>
      </c>
      <c r="AF101" s="6"/>
      <c r="AG101" s="4">
        <f t="shared" si="44"/>
        <v>0.93049179347219468</v>
      </c>
      <c r="AH101" s="4">
        <f t="shared" si="44"/>
        <v>6.7034510838710273E-2</v>
      </c>
      <c r="AI101" s="4">
        <f t="shared" si="44"/>
        <v>2.4146506820025807E-3</v>
      </c>
      <c r="AJ101" s="4">
        <f t="shared" si="44"/>
        <v>5.798543050203793E-5</v>
      </c>
      <c r="AK101" s="4">
        <f t="shared" si="44"/>
        <v>1.044346675860776E-6</v>
      </c>
      <c r="AL101" s="4">
        <f t="shared" si="44"/>
        <v>1.5047364602301236E-8</v>
      </c>
      <c r="AM101" s="4">
        <f t="shared" si="44"/>
        <v>1.8067369196093789E-10</v>
      </c>
      <c r="AN101" s="4">
        <f t="shared" si="44"/>
        <v>1.8594417167947365E-12</v>
      </c>
      <c r="AO101" s="4">
        <f t="shared" si="44"/>
        <v>1.6744733493802232E-14</v>
      </c>
      <c r="AP101" s="4">
        <f t="shared" si="44"/>
        <v>1.3403596719234781E-16</v>
      </c>
      <c r="AQ101" s="4">
        <f t="shared" si="44"/>
        <v>9.6562152966949274E-19</v>
      </c>
      <c r="AR101" s="4">
        <f t="shared" si="44"/>
        <v>6.32411572551765E-21</v>
      </c>
      <c r="AS101" s="4">
        <f t="shared" si="44"/>
        <v>3.7966807598244743E-23</v>
      </c>
      <c r="AT101" s="4">
        <f t="shared" si="44"/>
        <v>2.1040023168581102E-25</v>
      </c>
      <c r="AU101" s="4">
        <f t="shared" si="44"/>
        <v>1.0826887601320048E-27</v>
      </c>
      <c r="AV101" s="4">
        <f t="shared" si="44"/>
        <v>5.1999334433213101E-30</v>
      </c>
      <c r="AW101" s="4">
        <f t="shared" si="42"/>
        <v>2.3413329852364949E-32</v>
      </c>
      <c r="AX101" s="4">
        <f t="shared" si="42"/>
        <v>9.9220088297606113E-35</v>
      </c>
      <c r="AY101" s="4">
        <f t="shared" si="42"/>
        <v>3.9711145665944786E-37</v>
      </c>
      <c r="AZ101" s="4">
        <f t="shared" si="42"/>
        <v>1.5057195658994259E-39</v>
      </c>
      <c r="BA101" s="4">
        <f t="shared" si="42"/>
        <v>5.4237459882732625E-42</v>
      </c>
    </row>
    <row r="102" spans="1:53">
      <c r="A102" s="1">
        <f t="shared" si="40"/>
        <v>41713</v>
      </c>
      <c r="B102">
        <f t="shared" si="35"/>
        <v>3</v>
      </c>
      <c r="C102" s="12">
        <f t="shared" si="34"/>
        <v>5.7069967380518741E-9</v>
      </c>
      <c r="D102" s="3">
        <f t="shared" si="29"/>
        <v>15271188</v>
      </c>
      <c r="E102" s="2">
        <v>30542376</v>
      </c>
      <c r="F102" s="2">
        <v>70</v>
      </c>
      <c r="G102" s="3">
        <f t="shared" si="30"/>
        <v>9405150</v>
      </c>
      <c r="H102" s="3">
        <f t="shared" si="31"/>
        <v>13121853.699999999</v>
      </c>
      <c r="I102" s="7">
        <f t="shared" si="32"/>
        <v>-1.6162458591323556</v>
      </c>
      <c r="J102" s="8">
        <f t="shared" si="33"/>
        <v>-1.6222772851078502</v>
      </c>
      <c r="K102" s="4">
        <f t="shared" si="43"/>
        <v>0.94773991984302752</v>
      </c>
      <c r="L102" s="4">
        <f t="shared" si="43"/>
        <v>5.0870092477783013E-2</v>
      </c>
      <c r="M102" s="4">
        <f t="shared" si="43"/>
        <v>1.3652300485471061E-3</v>
      </c>
      <c r="N102" s="4">
        <f t="shared" si="43"/>
        <v>2.442630887813253E-5</v>
      </c>
      <c r="O102" s="4">
        <f t="shared" si="43"/>
        <v>3.2777140889559864E-7</v>
      </c>
      <c r="P102" s="4">
        <f t="shared" si="43"/>
        <v>3.5186351111012265E-9</v>
      </c>
      <c r="Q102" s="4">
        <f t="shared" si="43"/>
        <v>3.1477200758107274E-11</v>
      </c>
      <c r="R102" s="4">
        <f t="shared" si="43"/>
        <v>2.4136324721694018E-13</v>
      </c>
      <c r="S102" s="4">
        <f t="shared" si="43"/>
        <v>1.6194001792160277E-15</v>
      </c>
      <c r="T102" s="4">
        <f t="shared" si="43"/>
        <v>9.6579434316481897E-18</v>
      </c>
      <c r="U102" s="4">
        <f t="shared" si="43"/>
        <v>5.1839116944447952E-20</v>
      </c>
      <c r="V102" s="4">
        <f t="shared" si="43"/>
        <v>2.5295181571830082E-22</v>
      </c>
      <c r="W102" s="4">
        <f t="shared" si="43"/>
        <v>1.1314344560604422E-24</v>
      </c>
      <c r="X102" s="4">
        <f t="shared" si="43"/>
        <v>4.6715268261281361E-27</v>
      </c>
      <c r="Y102" s="4">
        <f t="shared" si="43"/>
        <v>1.7910329029663284E-29</v>
      </c>
      <c r="Z102" s="4">
        <f t="shared" si="43"/>
        <v>6.4089223830017313E-32</v>
      </c>
      <c r="AA102" s="4">
        <f t="shared" si="41"/>
        <v>2.1499961877494278E-34</v>
      </c>
      <c r="AB102" s="4">
        <f t="shared" si="41"/>
        <v>6.788305559559171E-37</v>
      </c>
      <c r="AC102" s="4">
        <f t="shared" si="41"/>
        <v>2.0242374057839199E-39</v>
      </c>
      <c r="AD102" s="4">
        <f t="shared" si="41"/>
        <v>5.7184768453991143E-42</v>
      </c>
      <c r="AE102" s="4">
        <f t="shared" si="41"/>
        <v>1.5346977171723329E-44</v>
      </c>
      <c r="AF102" s="6"/>
      <c r="AG102" s="4">
        <f t="shared" si="44"/>
        <v>0.92784890950772603</v>
      </c>
      <c r="AH102" s="4">
        <f t="shared" si="44"/>
        <v>6.9483239242576142E-2</v>
      </c>
      <c r="AI102" s="4">
        <f t="shared" si="44"/>
        <v>2.6016736767372818E-3</v>
      </c>
      <c r="AJ102" s="4">
        <f t="shared" si="44"/>
        <v>6.4943291630973932E-5</v>
      </c>
      <c r="AK102" s="4">
        <f t="shared" si="44"/>
        <v>1.2158416073152222E-6</v>
      </c>
      <c r="AL102" s="4">
        <f t="shared" si="44"/>
        <v>1.8209987997795033E-8</v>
      </c>
      <c r="AM102" s="4">
        <f t="shared" si="44"/>
        <v>2.2727990472717849E-10</v>
      </c>
      <c r="AN102" s="4">
        <f t="shared" si="44"/>
        <v>2.4314514098713748E-12</v>
      </c>
      <c r="AO102" s="4">
        <f t="shared" si="44"/>
        <v>2.2760309917100602E-14</v>
      </c>
      <c r="AP102" s="4">
        <f t="shared" si="44"/>
        <v>1.8938177910829038E-16</v>
      </c>
      <c r="AQ102" s="4">
        <f t="shared" si="44"/>
        <v>1.4182104764843164E-18</v>
      </c>
      <c r="AR102" s="4">
        <f t="shared" si="44"/>
        <v>9.6549597605040457E-21</v>
      </c>
      <c r="AS102" s="4">
        <f t="shared" si="44"/>
        <v>6.0252025739732949E-23</v>
      </c>
      <c r="AT102" s="4">
        <f t="shared" si="44"/>
        <v>3.4708088683934101E-25</v>
      </c>
      <c r="AU102" s="4">
        <f t="shared" si="44"/>
        <v>1.8565430640783553E-27</v>
      </c>
      <c r="AV102" s="4">
        <f t="shared" si="44"/>
        <v>9.2686418325307537E-30</v>
      </c>
      <c r="AW102" s="4">
        <f t="shared" si="42"/>
        <v>4.3380885825689531E-32</v>
      </c>
      <c r="AX102" s="4">
        <f t="shared" si="42"/>
        <v>1.910960719184367E-34</v>
      </c>
      <c r="AY102" s="4">
        <f t="shared" si="42"/>
        <v>7.9502628457805609E-37</v>
      </c>
      <c r="AZ102" s="4">
        <f t="shared" si="42"/>
        <v>3.1335027884139179E-39</v>
      </c>
      <c r="BA102" s="4">
        <f t="shared" si="42"/>
        <v>1.1732815894042842E-41</v>
      </c>
    </row>
    <row r="103" spans="1:53">
      <c r="A103" s="1">
        <f t="shared" si="40"/>
        <v>41717</v>
      </c>
      <c r="B103">
        <f t="shared" si="35"/>
        <v>4</v>
      </c>
      <c r="C103" s="12">
        <f t="shared" si="34"/>
        <v>5.7069967380518741E-9</v>
      </c>
      <c r="D103" s="3">
        <f t="shared" si="29"/>
        <v>14815237</v>
      </c>
      <c r="E103" s="2">
        <v>29630474</v>
      </c>
      <c r="F103" s="2">
        <v>80</v>
      </c>
      <c r="G103" s="3">
        <f t="shared" si="30"/>
        <v>8810880</v>
      </c>
      <c r="H103" s="3">
        <f t="shared" si="31"/>
        <v>13659843.199999999</v>
      </c>
      <c r="I103" s="7">
        <f t="shared" si="32"/>
        <v>-1.560310635682276</v>
      </c>
      <c r="J103" s="8">
        <f t="shared" si="33"/>
        <v>-1.5693048340199043</v>
      </c>
      <c r="K103" s="4">
        <f t="shared" si="43"/>
        <v>0.95095963363979907</v>
      </c>
      <c r="L103" s="4">
        <f t="shared" si="43"/>
        <v>4.7817734416243401E-2</v>
      </c>
      <c r="M103" s="4">
        <f t="shared" si="43"/>
        <v>1.2022253018447891E-3</v>
      </c>
      <c r="N103" s="4">
        <f t="shared" si="43"/>
        <v>2.0150759685006269E-5</v>
      </c>
      <c r="O103" s="4">
        <f t="shared" si="43"/>
        <v>2.5331341960676781E-7</v>
      </c>
      <c r="P103" s="4">
        <f t="shared" si="43"/>
        <v>2.547504204234607E-9</v>
      </c>
      <c r="Q103" s="4">
        <f t="shared" si="43"/>
        <v>2.1349628667202642E-11</v>
      </c>
      <c r="R103" s="4">
        <f t="shared" si="43"/>
        <v>1.5336240244331166E-13</v>
      </c>
      <c r="S103" s="4">
        <f t="shared" si="43"/>
        <v>9.639521678730056E-16</v>
      </c>
      <c r="T103" s="4">
        <f t="shared" si="43"/>
        <v>5.3856669586826379E-18</v>
      </c>
      <c r="U103" s="4">
        <f t="shared" si="43"/>
        <v>2.7081078956086193E-20</v>
      </c>
      <c r="V103" s="4">
        <f t="shared" si="43"/>
        <v>1.2379402922874993E-22</v>
      </c>
      <c r="W103" s="4">
        <f t="shared" si="43"/>
        <v>5.1873413026478448E-25</v>
      </c>
      <c r="X103" s="4">
        <f t="shared" si="43"/>
        <v>2.0064474641741717E-27</v>
      </c>
      <c r="Y103" s="4">
        <f t="shared" si="43"/>
        <v>7.2065271909074216E-30</v>
      </c>
      <c r="Z103" s="4">
        <f t="shared" si="43"/>
        <v>2.4158000931424045E-32</v>
      </c>
      <c r="AA103" s="4">
        <f t="shared" si="41"/>
        <v>7.5921920413035761E-35</v>
      </c>
      <c r="AB103" s="4">
        <f t="shared" si="41"/>
        <v>2.2456619890645799E-37</v>
      </c>
      <c r="AC103" s="4">
        <f t="shared" si="41"/>
        <v>6.2733274658036758E-40</v>
      </c>
      <c r="AD103" s="4">
        <f t="shared" si="41"/>
        <v>1.6602381272458758E-42</v>
      </c>
      <c r="AE103" s="4">
        <f t="shared" si="41"/>
        <v>4.1741337819183251E-45</v>
      </c>
      <c r="AF103" s="6"/>
      <c r="AG103" s="4">
        <f t="shared" si="44"/>
        <v>0.92500449717959687</v>
      </c>
      <c r="AH103" s="4">
        <f t="shared" si="44"/>
        <v>7.2110279481774536E-2</v>
      </c>
      <c r="AI103" s="4">
        <f t="shared" si="44"/>
        <v>2.8107387813380716E-3</v>
      </c>
      <c r="AJ103" s="4">
        <f t="shared" si="44"/>
        <v>7.3038610448121876E-5</v>
      </c>
      <c r="AK103" s="4">
        <f t="shared" si="44"/>
        <v>1.4234615809224451E-6</v>
      </c>
      <c r="AL103" s="4">
        <f t="shared" si="44"/>
        <v>2.2193661260471698E-8</v>
      </c>
      <c r="AM103" s="4">
        <f t="shared" si="44"/>
        <v>2.8835725218899176E-10</v>
      </c>
      <c r="AN103" s="4">
        <f t="shared" si="44"/>
        <v>3.2113377326306671E-12</v>
      </c>
      <c r="AO103" s="4">
        <f t="shared" si="44"/>
        <v>3.1293137418240643E-14</v>
      </c>
      <c r="AP103" s="4">
        <f t="shared" si="44"/>
        <v>2.7105640752139373E-16</v>
      </c>
      <c r="AQ103" s="4">
        <f t="shared" si="44"/>
        <v>2.1130643670528055E-18</v>
      </c>
      <c r="AR103" s="4">
        <f t="shared" si="44"/>
        <v>1.497521471390731E-20</v>
      </c>
      <c r="AS103" s="4">
        <f t="shared" si="44"/>
        <v>9.7284756634217189E-23</v>
      </c>
      <c r="AT103" s="4">
        <f t="shared" si="44"/>
        <v>5.8338384372995967E-25</v>
      </c>
      <c r="AU103" s="4">
        <f t="shared" si="44"/>
        <v>3.2484731625569707E-27</v>
      </c>
      <c r="AV103" s="4">
        <f t="shared" si="44"/>
        <v>1.6882661527500051E-29</v>
      </c>
      <c r="AW103" s="4">
        <f t="shared" si="42"/>
        <v>8.2257174695043819E-32</v>
      </c>
      <c r="AX103" s="4">
        <f t="shared" si="42"/>
        <v>3.7720521912625298E-34</v>
      </c>
      <c r="AY103" s="4">
        <f t="shared" si="42"/>
        <v>1.6336461068628313E-36</v>
      </c>
      <c r="AZ103" s="4">
        <f t="shared" si="42"/>
        <v>6.7028136202880175E-39</v>
      </c>
      <c r="BA103" s="4">
        <f t="shared" si="42"/>
        <v>2.6126418447064307E-41</v>
      </c>
    </row>
    <row r="104" spans="1:53">
      <c r="A104" s="1">
        <f t="shared" si="40"/>
        <v>41720</v>
      </c>
      <c r="B104">
        <f t="shared" si="35"/>
        <v>3</v>
      </c>
      <c r="C104" s="12">
        <f t="shared" si="34"/>
        <v>5.7069967380518741E-9</v>
      </c>
      <c r="D104" s="3">
        <f t="shared" si="29"/>
        <v>16032428</v>
      </c>
      <c r="E104" s="2">
        <v>32064856</v>
      </c>
      <c r="F104" s="2">
        <v>96</v>
      </c>
      <c r="G104" s="3">
        <f t="shared" si="30"/>
        <v>8338073.5999999996</v>
      </c>
      <c r="H104" s="3">
        <f t="shared" si="31"/>
        <v>14623683.328</v>
      </c>
      <c r="I104" s="7">
        <f t="shared" si="32"/>
        <v>-1.4713073553859739</v>
      </c>
      <c r="J104" s="8">
        <f t="shared" si="33"/>
        <v>-1.4852823948360796</v>
      </c>
      <c r="K104" s="4">
        <f t="shared" si="43"/>
        <v>0.95352908066140896</v>
      </c>
      <c r="L104" s="4">
        <f t="shared" si="43"/>
        <v>4.5374020458508878E-2</v>
      </c>
      <c r="M104" s="4">
        <f t="shared" si="43"/>
        <v>1.0795693216956409E-3</v>
      </c>
      <c r="N104" s="4">
        <f t="shared" si="43"/>
        <v>1.7123892612149619E-5</v>
      </c>
      <c r="O104" s="4">
        <f t="shared" si="43"/>
        <v>2.0371155686733029E-7</v>
      </c>
      <c r="P104" s="4">
        <f t="shared" si="43"/>
        <v>1.9387364480381683E-9</v>
      </c>
      <c r="Q104" s="4">
        <f t="shared" si="43"/>
        <v>1.537590135600348E-11</v>
      </c>
      <c r="R104" s="4">
        <f t="shared" si="43"/>
        <v>1.0452388692705683E-13</v>
      </c>
      <c r="S104" s="4">
        <f t="shared" si="43"/>
        <v>6.2172527016219849E-16</v>
      </c>
      <c r="T104" s="4">
        <f t="shared" si="43"/>
        <v>3.2872210814506287E-18</v>
      </c>
      <c r="U104" s="4">
        <f t="shared" si="43"/>
        <v>1.5642341553201405E-20</v>
      </c>
      <c r="V104" s="4">
        <f t="shared" si="43"/>
        <v>6.7667772166819158E-23</v>
      </c>
      <c r="W104" s="4">
        <f t="shared" si="43"/>
        <v>2.6833256324489581E-25</v>
      </c>
      <c r="X104" s="4">
        <f t="shared" si="43"/>
        <v>9.8220631439897924E-28</v>
      </c>
      <c r="Y104" s="4">
        <f t="shared" si="43"/>
        <v>3.3384688539373108E-30</v>
      </c>
      <c r="Z104" s="4">
        <f t="shared" si="43"/>
        <v>1.059079740789501E-32</v>
      </c>
      <c r="AA104" s="4">
        <f t="shared" si="41"/>
        <v>3.1497872188085495E-35</v>
      </c>
      <c r="AB104" s="4">
        <f t="shared" si="41"/>
        <v>8.8166739719629223E-38</v>
      </c>
      <c r="AC104" s="4">
        <f t="shared" si="41"/>
        <v>2.3307983973507809E-40</v>
      </c>
      <c r="AD104" s="4">
        <f t="shared" si="41"/>
        <v>5.837454280666245E-43</v>
      </c>
      <c r="AE104" s="4">
        <f t="shared" si="41"/>
        <v>1.3888835263174192E-45</v>
      </c>
      <c r="AF104" s="6"/>
      <c r="AG104" s="4">
        <f t="shared" si="44"/>
        <v>0.91993035635600451</v>
      </c>
      <c r="AH104" s="4">
        <f t="shared" si="44"/>
        <v>7.6774914451845824E-2</v>
      </c>
      <c r="AI104" s="4">
        <f t="shared" si="44"/>
        <v>3.2037137622925827E-3</v>
      </c>
      <c r="AJ104" s="4">
        <f t="shared" si="44"/>
        <v>8.9124433782601184E-5</v>
      </c>
      <c r="AK104" s="4">
        <f t="shared" si="44"/>
        <v>1.8595210301061082E-6</v>
      </c>
      <c r="AL104" s="4">
        <f t="shared" si="44"/>
        <v>3.1038116738115482E-8</v>
      </c>
      <c r="AM104" s="4">
        <f t="shared" si="44"/>
        <v>4.3172614935724771E-10</v>
      </c>
      <c r="AN104" s="4">
        <f t="shared" si="44"/>
        <v>5.1472412876599267E-12</v>
      </c>
      <c r="AO104" s="4">
        <f t="shared" si="44"/>
        <v>5.3696839335469325E-14</v>
      </c>
      <c r="AP104" s="4">
        <f t="shared" si="44"/>
        <v>4.9793237819546693E-16</v>
      </c>
      <c r="AQ104" s="4">
        <f t="shared" si="44"/>
        <v>4.155607209518466E-18</v>
      </c>
      <c r="AR104" s="4">
        <f t="shared" si="44"/>
        <v>3.1528688076604646E-20</v>
      </c>
      <c r="AS104" s="4">
        <f t="shared" si="44"/>
        <v>2.1927479730215807E-22</v>
      </c>
      <c r="AT104" s="4">
        <f t="shared" si="44"/>
        <v>1.4076976984505441E-24</v>
      </c>
      <c r="AU104" s="4">
        <f t="shared" si="44"/>
        <v>8.3916115070007691E-27</v>
      </c>
      <c r="AV104" s="4">
        <f t="shared" si="44"/>
        <v>4.6689377757322743E-29</v>
      </c>
      <c r="AW104" s="4">
        <f t="shared" si="42"/>
        <v>2.4353537210354851E-31</v>
      </c>
      <c r="AX104" s="4">
        <f t="shared" si="42"/>
        <v>1.1955756006540017E-33</v>
      </c>
      <c r="AY104" s="4">
        <f t="shared" si="42"/>
        <v>5.543300528784679E-36</v>
      </c>
      <c r="AZ104" s="4">
        <f t="shared" si="42"/>
        <v>2.4348862652138986E-38</v>
      </c>
      <c r="BA104" s="4">
        <f t="shared" si="42"/>
        <v>1.0160439893000403E-40</v>
      </c>
    </row>
    <row r="105" spans="1:53">
      <c r="A105" s="1">
        <f t="shared" si="40"/>
        <v>41724</v>
      </c>
      <c r="B105">
        <f t="shared" si="35"/>
        <v>4</v>
      </c>
      <c r="C105" s="12">
        <f t="shared" si="34"/>
        <v>5.7069967380518741E-9</v>
      </c>
      <c r="D105" s="3">
        <f t="shared" si="29"/>
        <v>12123832</v>
      </c>
      <c r="E105" s="2">
        <v>24247664</v>
      </c>
      <c r="F105" s="2">
        <v>40</v>
      </c>
      <c r="G105" s="3">
        <f t="shared" si="30"/>
        <v>12566880</v>
      </c>
      <c r="H105" s="3">
        <f t="shared" si="31"/>
        <v>11712260.800000001</v>
      </c>
      <c r="I105" s="7">
        <f t="shared" si="32"/>
        <v>-1.7836475738544293</v>
      </c>
      <c r="J105" s="8">
        <f t="shared" si="33"/>
        <v>-1.7828583187288558</v>
      </c>
      <c r="K105" s="4">
        <f t="shared" si="43"/>
        <v>0.93079227828450484</v>
      </c>
      <c r="L105" s="4">
        <f t="shared" si="43"/>
        <v>6.6755625046454145E-2</v>
      </c>
      <c r="M105" s="4">
        <f t="shared" si="43"/>
        <v>2.3938279381454444E-3</v>
      </c>
      <c r="N105" s="4">
        <f t="shared" si="43"/>
        <v>5.7227754090282974E-5</v>
      </c>
      <c r="O105" s="4">
        <f t="shared" si="43"/>
        <v>1.0260811330956043E-6</v>
      </c>
      <c r="P105" s="4">
        <f t="shared" si="43"/>
        <v>1.4717927336510498E-8</v>
      </c>
      <c r="Q105" s="4">
        <f t="shared" si="43"/>
        <v>1.7592612063735664E-10</v>
      </c>
      <c r="R105" s="4">
        <f t="shared" si="43"/>
        <v>1.8024663829770853E-12</v>
      </c>
      <c r="S105" s="4">
        <f t="shared" si="43"/>
        <v>1.6158909163297803E-14</v>
      </c>
      <c r="T105" s="4">
        <f t="shared" si="43"/>
        <v>1.2876693206401303E-16</v>
      </c>
      <c r="U105" s="4">
        <f t="shared" si="43"/>
        <v>9.2350474747895821E-19</v>
      </c>
      <c r="V105" s="4">
        <f t="shared" si="43"/>
        <v>6.0211742612641037E-21</v>
      </c>
      <c r="W105" s="4">
        <f t="shared" si="43"/>
        <v>3.5986090279452187E-23</v>
      </c>
      <c r="X105" s="4">
        <f t="shared" si="43"/>
        <v>1.9852993161918214E-25</v>
      </c>
      <c r="Y105" s="4">
        <f t="shared" si="43"/>
        <v>1.0170272814971855E-27</v>
      </c>
      <c r="Z105" s="4">
        <f t="shared" si="43"/>
        <v>4.8626829576540187E-30</v>
      </c>
      <c r="AA105" s="4">
        <f t="shared" si="41"/>
        <v>2.1796690058666265E-32</v>
      </c>
      <c r="AB105" s="4">
        <f t="shared" si="41"/>
        <v>9.1955173736355809E-35</v>
      </c>
      <c r="AC105" s="4">
        <f t="shared" si="41"/>
        <v>3.6638541035735779E-37</v>
      </c>
      <c r="AD105" s="4">
        <f t="shared" si="41"/>
        <v>1.3829900111881042E-39</v>
      </c>
      <c r="AE105" s="4">
        <f t="shared" si="41"/>
        <v>4.9593354607998209E-42</v>
      </c>
      <c r="AF105" s="6"/>
      <c r="AG105" s="4">
        <f t="shared" si="44"/>
        <v>0.9353431330421329</v>
      </c>
      <c r="AH105" s="4">
        <f t="shared" si="44"/>
        <v>6.2520046687365785E-2</v>
      </c>
      <c r="AI105" s="4">
        <f t="shared" si="44"/>
        <v>2.0894769876298913E-3</v>
      </c>
      <c r="AJ105" s="4">
        <f t="shared" si="44"/>
        <v>4.6554813913286278E-5</v>
      </c>
      <c r="AK105" s="4">
        <f t="shared" si="44"/>
        <v>7.7795204001362811E-7</v>
      </c>
      <c r="AL105" s="4">
        <f t="shared" si="44"/>
        <v>1.0399944049016674E-8</v>
      </c>
      <c r="AM105" s="4">
        <f t="shared" si="44"/>
        <v>1.1585849922285624E-10</v>
      </c>
      <c r="AN105" s="4">
        <f t="shared" si="44"/>
        <v>1.1063128773571891E-12</v>
      </c>
      <c r="AO105" s="4">
        <f t="shared" si="44"/>
        <v>9.243491634422611E-15</v>
      </c>
      <c r="AP105" s="4">
        <f t="shared" si="44"/>
        <v>6.8650163820356901E-17</v>
      </c>
      <c r="AQ105" s="4">
        <f t="shared" si="44"/>
        <v>4.5886990532482112E-19</v>
      </c>
      <c r="AR105" s="4">
        <f t="shared" si="44"/>
        <v>2.7883343649658591E-21</v>
      </c>
      <c r="AS105" s="4">
        <f t="shared" si="44"/>
        <v>1.5531433046148865E-23</v>
      </c>
      <c r="AT105" s="4">
        <f t="shared" si="44"/>
        <v>7.9857564893959522E-26</v>
      </c>
      <c r="AU105" s="4">
        <f t="shared" si="44"/>
        <v>3.8127284656297846E-28</v>
      </c>
      <c r="AV105" s="4">
        <f t="shared" si="44"/>
        <v>1.6989962886261727E-30</v>
      </c>
      <c r="AW105" s="4">
        <f t="shared" si="42"/>
        <v>7.097742227928057E-33</v>
      </c>
      <c r="AX105" s="4">
        <f t="shared" si="42"/>
        <v>2.7907378308868284E-35</v>
      </c>
      <c r="AY105" s="4">
        <f t="shared" si="42"/>
        <v>1.0363208494611463E-37</v>
      </c>
      <c r="AZ105" s="4">
        <f t="shared" si="42"/>
        <v>3.6457618728770422E-40</v>
      </c>
      <c r="BA105" s="4">
        <f t="shared" si="42"/>
        <v>1.2184449999727731E-42</v>
      </c>
    </row>
    <row r="106" spans="1:53">
      <c r="A106" s="1">
        <f t="shared" si="40"/>
        <v>41727</v>
      </c>
      <c r="B106">
        <f t="shared" si="35"/>
        <v>3</v>
      </c>
      <c r="C106" s="12">
        <f t="shared" si="34"/>
        <v>5.7069967380518741E-9</v>
      </c>
      <c r="D106" s="3">
        <f t="shared" si="29"/>
        <v>13786836</v>
      </c>
      <c r="E106" s="2">
        <v>27573672</v>
      </c>
      <c r="F106" s="2">
        <v>50</v>
      </c>
      <c r="G106" s="3">
        <f t="shared" si="30"/>
        <v>11283150</v>
      </c>
      <c r="H106" s="3">
        <f t="shared" si="31"/>
        <v>12156357.5</v>
      </c>
      <c r="I106" s="7">
        <f t="shared" si="32"/>
        <v>-1.7280760314503862</v>
      </c>
      <c r="J106" s="8">
        <f t="shared" si="33"/>
        <v>-1.7290860519788958</v>
      </c>
      <c r="K106" s="4">
        <f t="shared" si="43"/>
        <v>0.93763652935508079</v>
      </c>
      <c r="L106" s="4">
        <f t="shared" si="43"/>
        <v>6.0377135845354986E-2</v>
      </c>
      <c r="M106" s="4">
        <f t="shared" si="43"/>
        <v>1.9439292815908095E-3</v>
      </c>
      <c r="N106" s="4">
        <f t="shared" si="43"/>
        <v>4.1725074279697605E-5</v>
      </c>
      <c r="O106" s="4">
        <f t="shared" si="43"/>
        <v>6.7169946169116344E-7</v>
      </c>
      <c r="P106" s="4">
        <f t="shared" si="43"/>
        <v>8.6505322689123844E-9</v>
      </c>
      <c r="Q106" s="4">
        <f t="shared" si="43"/>
        <v>9.2838769632329967E-11</v>
      </c>
      <c r="R106" s="4">
        <f t="shared" si="43"/>
        <v>8.5402206956179085E-13</v>
      </c>
      <c r="S106" s="4">
        <f t="shared" si="43"/>
        <v>6.8741155161017789E-15</v>
      </c>
      <c r="T106" s="4">
        <f t="shared" si="43"/>
        <v>4.9182658153592252E-17</v>
      </c>
      <c r="U106" s="4">
        <f t="shared" si="43"/>
        <v>3.1670114921724439E-19</v>
      </c>
      <c r="V106" s="4">
        <f t="shared" si="43"/>
        <v>1.8539352319333786E-21</v>
      </c>
      <c r="W106" s="4">
        <f t="shared" si="43"/>
        <v>9.9483458956136684E-24</v>
      </c>
      <c r="X106" s="4">
        <f t="shared" si="43"/>
        <v>4.9277089785560006E-26</v>
      </c>
      <c r="Y106" s="4">
        <f t="shared" si="43"/>
        <v>2.2664936350838022E-28</v>
      </c>
      <c r="Z106" s="4">
        <f t="shared" si="43"/>
        <v>9.7297278862982897E-31</v>
      </c>
      <c r="AA106" s="4">
        <f t="shared" si="41"/>
        <v>3.9157785490975577E-33</v>
      </c>
      <c r="AB106" s="4">
        <f t="shared" si="41"/>
        <v>1.4832234198529287E-35</v>
      </c>
      <c r="AC106" s="4">
        <f t="shared" si="41"/>
        <v>5.3060507977701391E-38</v>
      </c>
      <c r="AD106" s="4">
        <f t="shared" si="41"/>
        <v>1.7982708241910678E-40</v>
      </c>
      <c r="AE106" s="4">
        <f t="shared" si="41"/>
        <v>5.7897839732297691E-43</v>
      </c>
      <c r="AF106" s="6"/>
      <c r="AG106" s="4">
        <f t="shared" si="44"/>
        <v>0.93297554470293154</v>
      </c>
      <c r="AH106" s="4">
        <f t="shared" si="44"/>
        <v>6.4726382084257267E-2</v>
      </c>
      <c r="AI106" s="4">
        <f t="shared" si="44"/>
        <v>2.2452379469476715E-3</v>
      </c>
      <c r="AJ106" s="4">
        <f t="shared" si="44"/>
        <v>5.1922084539023428E-5</v>
      </c>
      <c r="AK106" s="4">
        <f t="shared" si="44"/>
        <v>9.0054017819363485E-7</v>
      </c>
      <c r="AL106" s="4">
        <f t="shared" si="44"/>
        <v>1.2495223225788402E-8</v>
      </c>
      <c r="AM106" s="4">
        <f t="shared" si="44"/>
        <v>1.444786458907363E-10</v>
      </c>
      <c r="AN106" s="4">
        <f t="shared" si="44"/>
        <v>1.4319125013336193E-12</v>
      </c>
      <c r="AO106" s="4">
        <f t="shared" si="44"/>
        <v>1.2417589993294593E-14</v>
      </c>
      <c r="AP106" s="4">
        <f t="shared" si="44"/>
        <v>9.5720639921791148E-17</v>
      </c>
      <c r="AQ106" s="4">
        <f t="shared" si="44"/>
        <v>6.6407379712501561E-19</v>
      </c>
      <c r="AR106" s="4">
        <f t="shared" si="44"/>
        <v>4.1882671387325864E-21</v>
      </c>
      <c r="AS106" s="4">
        <f t="shared" si="44"/>
        <v>2.4213847773352379E-23</v>
      </c>
      <c r="AT106" s="4">
        <f t="shared" si="44"/>
        <v>1.2922040540819829E-25</v>
      </c>
      <c r="AU106" s="4">
        <f t="shared" si="44"/>
        <v>6.4034448220135601E-28</v>
      </c>
      <c r="AV106" s="4">
        <f t="shared" si="44"/>
        <v>2.9616448950340261E-30</v>
      </c>
      <c r="AW106" s="4">
        <f t="shared" si="42"/>
        <v>1.284173012516122E-32</v>
      </c>
      <c r="AX106" s="4">
        <f t="shared" si="42"/>
        <v>5.2406495439938047E-35</v>
      </c>
      <c r="AY106" s="4">
        <f t="shared" si="42"/>
        <v>2.0198684158436806E-37</v>
      </c>
      <c r="AZ106" s="4">
        <f t="shared" si="42"/>
        <v>7.3753036722308188E-40</v>
      </c>
      <c r="BA106" s="4">
        <f t="shared" si="42"/>
        <v>2.5583520386034942E-42</v>
      </c>
    </row>
    <row r="107" spans="1:53">
      <c r="A107" s="1">
        <f t="shared" si="40"/>
        <v>41731</v>
      </c>
      <c r="B107">
        <f t="shared" si="35"/>
        <v>4</v>
      </c>
      <c r="C107" s="12">
        <f t="shared" si="34"/>
        <v>5.7069967380518741E-9</v>
      </c>
      <c r="D107" s="3">
        <f t="shared" si="29"/>
        <v>13226508</v>
      </c>
      <c r="E107" s="2">
        <v>26453016</v>
      </c>
      <c r="F107" s="2">
        <v>60</v>
      </c>
      <c r="G107" s="3">
        <f t="shared" si="30"/>
        <v>10229240</v>
      </c>
      <c r="H107" s="3">
        <f t="shared" si="31"/>
        <v>12623456.800000001</v>
      </c>
      <c r="I107" s="7">
        <f t="shared" si="32"/>
        <v>-1.6722218569960019</v>
      </c>
      <c r="J107" s="8">
        <f t="shared" si="33"/>
        <v>-1.6755495905856745</v>
      </c>
      <c r="K107" s="4">
        <f t="shared" si="43"/>
        <v>0.9432930892651874</v>
      </c>
      <c r="L107" s="4">
        <f t="shared" si="43"/>
        <v>5.5067790021457813E-2</v>
      </c>
      <c r="M107" s="4">
        <f t="shared" si="43"/>
        <v>1.6073801641859232E-3</v>
      </c>
      <c r="N107" s="4">
        <f t="shared" si="43"/>
        <v>3.1278668693435979E-5</v>
      </c>
      <c r="O107" s="4">
        <f t="shared" si="43"/>
        <v>4.56498270317194E-7</v>
      </c>
      <c r="P107" s="4">
        <f t="shared" si="43"/>
        <v>5.3299110003171702E-9</v>
      </c>
      <c r="Q107" s="4">
        <f t="shared" si="43"/>
        <v>5.1858444929830911E-11</v>
      </c>
      <c r="R107" s="4">
        <f t="shared" si="43"/>
        <v>4.3248613572032177E-13</v>
      </c>
      <c r="S107" s="4">
        <f t="shared" si="43"/>
        <v>3.1559702496546641E-15</v>
      </c>
      <c r="T107" s="4">
        <f t="shared" si="43"/>
        <v>2.0471093717869098E-17</v>
      </c>
      <c r="U107" s="4">
        <f t="shared" si="43"/>
        <v>1.195065363419528E-19</v>
      </c>
      <c r="V107" s="4">
        <f t="shared" si="43"/>
        <v>6.3423403614449906E-22</v>
      </c>
      <c r="W107" s="4">
        <f t="shared" si="43"/>
        <v>3.0854522281959319E-24</v>
      </c>
      <c r="X107" s="4">
        <f t="shared" si="43"/>
        <v>1.385561986843477E-26</v>
      </c>
      <c r="Y107" s="4">
        <f t="shared" si="43"/>
        <v>5.7776119225746922E-29</v>
      </c>
      <c r="Z107" s="4">
        <f t="shared" si="43"/>
        <v>2.2485756785185606E-31</v>
      </c>
      <c r="AA107" s="4">
        <f t="shared" si="41"/>
        <v>8.2042310833323658E-34</v>
      </c>
      <c r="AB107" s="4">
        <f t="shared" si="41"/>
        <v>2.8173401126406489E-36</v>
      </c>
      <c r="AC107" s="4">
        <f t="shared" si="41"/>
        <v>9.1372823846899659E-39</v>
      </c>
      <c r="AD107" s="4">
        <f t="shared" si="41"/>
        <v>2.8074606427888586E-41</v>
      </c>
      <c r="AE107" s="4">
        <f t="shared" si="41"/>
        <v>8.1947152889994211E-44</v>
      </c>
      <c r="AF107" s="6"/>
      <c r="AG107" s="4">
        <f t="shared" si="44"/>
        <v>0.93049179347219468</v>
      </c>
      <c r="AH107" s="4">
        <f t="shared" si="44"/>
        <v>6.7034510838710273E-2</v>
      </c>
      <c r="AI107" s="4">
        <f t="shared" si="44"/>
        <v>2.4146506820025807E-3</v>
      </c>
      <c r="AJ107" s="4">
        <f t="shared" si="44"/>
        <v>5.798543050203793E-5</v>
      </c>
      <c r="AK107" s="4">
        <f t="shared" si="44"/>
        <v>1.044346675860776E-6</v>
      </c>
      <c r="AL107" s="4">
        <f t="shared" si="44"/>
        <v>1.5047364602301236E-8</v>
      </c>
      <c r="AM107" s="4">
        <f t="shared" si="44"/>
        <v>1.8067369196093789E-10</v>
      </c>
      <c r="AN107" s="4">
        <f t="shared" si="44"/>
        <v>1.8594417167947365E-12</v>
      </c>
      <c r="AO107" s="4">
        <f t="shared" si="44"/>
        <v>1.6744733493802232E-14</v>
      </c>
      <c r="AP107" s="4">
        <f t="shared" si="44"/>
        <v>1.3403596719234781E-16</v>
      </c>
      <c r="AQ107" s="4">
        <f t="shared" si="44"/>
        <v>9.6562152966949274E-19</v>
      </c>
      <c r="AR107" s="4">
        <f t="shared" si="44"/>
        <v>6.32411572551765E-21</v>
      </c>
      <c r="AS107" s="4">
        <f t="shared" si="44"/>
        <v>3.7966807598244743E-23</v>
      </c>
      <c r="AT107" s="4">
        <f t="shared" si="44"/>
        <v>2.1040023168581102E-25</v>
      </c>
      <c r="AU107" s="4">
        <f t="shared" si="44"/>
        <v>1.0826887601320048E-27</v>
      </c>
      <c r="AV107" s="4">
        <f t="shared" si="44"/>
        <v>5.1999334433213101E-30</v>
      </c>
      <c r="AW107" s="4">
        <f t="shared" si="42"/>
        <v>2.3413329852364949E-32</v>
      </c>
      <c r="AX107" s="4">
        <f t="shared" si="42"/>
        <v>9.9220088297606113E-35</v>
      </c>
      <c r="AY107" s="4">
        <f t="shared" si="42"/>
        <v>3.9711145665944786E-37</v>
      </c>
      <c r="AZ107" s="4">
        <f t="shared" si="42"/>
        <v>1.5057195658994259E-39</v>
      </c>
      <c r="BA107" s="4">
        <f t="shared" si="42"/>
        <v>5.4237459882732625E-42</v>
      </c>
    </row>
    <row r="108" spans="1:53">
      <c r="A108" s="1">
        <f t="shared" si="40"/>
        <v>41734</v>
      </c>
      <c r="B108">
        <f t="shared" si="35"/>
        <v>3</v>
      </c>
      <c r="C108" s="12">
        <f t="shared" si="34"/>
        <v>5.7069967380518741E-9</v>
      </c>
      <c r="D108" s="3">
        <f t="shared" si="29"/>
        <v>14941886</v>
      </c>
      <c r="E108" s="2">
        <v>29883772</v>
      </c>
      <c r="F108" s="2">
        <v>70</v>
      </c>
      <c r="G108" s="3">
        <f t="shared" si="30"/>
        <v>9405150</v>
      </c>
      <c r="H108" s="3">
        <f t="shared" si="31"/>
        <v>13121853.699999999</v>
      </c>
      <c r="I108" s="7">
        <f t="shared" si="32"/>
        <v>-1.6162458591323556</v>
      </c>
      <c r="J108" s="8">
        <f t="shared" si="33"/>
        <v>-1.6222772851078502</v>
      </c>
      <c r="K108" s="4">
        <f t="shared" si="43"/>
        <v>0.94773991984302752</v>
      </c>
      <c r="L108" s="4">
        <f t="shared" si="43"/>
        <v>5.0870092477783013E-2</v>
      </c>
      <c r="M108" s="4">
        <f t="shared" si="43"/>
        <v>1.3652300485471061E-3</v>
      </c>
      <c r="N108" s="4">
        <f t="shared" si="43"/>
        <v>2.442630887813253E-5</v>
      </c>
      <c r="O108" s="4">
        <f t="shared" si="43"/>
        <v>3.2777140889559864E-7</v>
      </c>
      <c r="P108" s="4">
        <f t="shared" si="43"/>
        <v>3.5186351111012265E-9</v>
      </c>
      <c r="Q108" s="4">
        <f t="shared" si="43"/>
        <v>3.1477200758107274E-11</v>
      </c>
      <c r="R108" s="4">
        <f t="shared" si="43"/>
        <v>2.4136324721694018E-13</v>
      </c>
      <c r="S108" s="4">
        <f t="shared" si="43"/>
        <v>1.6194001792160277E-15</v>
      </c>
      <c r="T108" s="4">
        <f t="shared" si="43"/>
        <v>9.6579434316481897E-18</v>
      </c>
      <c r="U108" s="4">
        <f t="shared" si="43"/>
        <v>5.1839116944447952E-20</v>
      </c>
      <c r="V108" s="4">
        <f t="shared" si="43"/>
        <v>2.5295181571830082E-22</v>
      </c>
      <c r="W108" s="4">
        <f t="shared" si="43"/>
        <v>1.1314344560604422E-24</v>
      </c>
      <c r="X108" s="4">
        <f t="shared" si="43"/>
        <v>4.6715268261281361E-27</v>
      </c>
      <c r="Y108" s="4">
        <f t="shared" si="43"/>
        <v>1.7910329029663284E-29</v>
      </c>
      <c r="Z108" s="4">
        <f t="shared" si="43"/>
        <v>6.4089223830017313E-32</v>
      </c>
      <c r="AA108" s="4">
        <f t="shared" si="41"/>
        <v>2.1499961877494278E-34</v>
      </c>
      <c r="AB108" s="4">
        <f t="shared" si="41"/>
        <v>6.788305559559171E-37</v>
      </c>
      <c r="AC108" s="4">
        <f t="shared" si="41"/>
        <v>2.0242374057839199E-39</v>
      </c>
      <c r="AD108" s="4">
        <f t="shared" si="41"/>
        <v>5.7184768453991143E-42</v>
      </c>
      <c r="AE108" s="4">
        <f t="shared" si="41"/>
        <v>1.5346977171723329E-44</v>
      </c>
      <c r="AF108" s="6"/>
      <c r="AG108" s="4">
        <f t="shared" si="44"/>
        <v>0.92784890950772603</v>
      </c>
      <c r="AH108" s="4">
        <f t="shared" si="44"/>
        <v>6.9483239242576142E-2</v>
      </c>
      <c r="AI108" s="4">
        <f t="shared" si="44"/>
        <v>2.6016736767372818E-3</v>
      </c>
      <c r="AJ108" s="4">
        <f t="shared" si="44"/>
        <v>6.4943291630973932E-5</v>
      </c>
      <c r="AK108" s="4">
        <f t="shared" si="44"/>
        <v>1.2158416073152222E-6</v>
      </c>
      <c r="AL108" s="4">
        <f t="shared" si="44"/>
        <v>1.8209987997795033E-8</v>
      </c>
      <c r="AM108" s="4">
        <f t="shared" si="44"/>
        <v>2.2727990472717849E-10</v>
      </c>
      <c r="AN108" s="4">
        <f t="shared" si="44"/>
        <v>2.4314514098713748E-12</v>
      </c>
      <c r="AO108" s="4">
        <f t="shared" si="44"/>
        <v>2.2760309917100602E-14</v>
      </c>
      <c r="AP108" s="4">
        <f t="shared" si="44"/>
        <v>1.8938177910829038E-16</v>
      </c>
      <c r="AQ108" s="4">
        <f t="shared" si="44"/>
        <v>1.4182104764843164E-18</v>
      </c>
      <c r="AR108" s="4">
        <f t="shared" si="44"/>
        <v>9.6549597605040457E-21</v>
      </c>
      <c r="AS108" s="4">
        <f t="shared" si="44"/>
        <v>6.0252025739732949E-23</v>
      </c>
      <c r="AT108" s="4">
        <f t="shared" si="44"/>
        <v>3.4708088683934101E-25</v>
      </c>
      <c r="AU108" s="4">
        <f t="shared" si="44"/>
        <v>1.8565430640783553E-27</v>
      </c>
      <c r="AV108" s="4">
        <f t="shared" si="44"/>
        <v>9.2686418325307537E-30</v>
      </c>
      <c r="AW108" s="4">
        <f t="shared" si="42"/>
        <v>4.3380885825689531E-32</v>
      </c>
      <c r="AX108" s="4">
        <f t="shared" si="42"/>
        <v>1.910960719184367E-34</v>
      </c>
      <c r="AY108" s="4">
        <f t="shared" si="42"/>
        <v>7.9502628457805609E-37</v>
      </c>
      <c r="AZ108" s="4">
        <f t="shared" si="42"/>
        <v>3.1335027884139179E-39</v>
      </c>
      <c r="BA108" s="4">
        <f t="shared" si="42"/>
        <v>1.1732815894042842E-41</v>
      </c>
    </row>
    <row r="109" spans="1:53">
      <c r="A109" s="1">
        <f t="shared" si="40"/>
        <v>41738</v>
      </c>
      <c r="B109">
        <f t="shared" si="35"/>
        <v>4</v>
      </c>
      <c r="C109" s="12">
        <f t="shared" si="34"/>
        <v>5.7069967380518741E-9</v>
      </c>
      <c r="D109" s="3">
        <f t="shared" si="29"/>
        <v>14001977</v>
      </c>
      <c r="E109" s="2">
        <v>28003954</v>
      </c>
      <c r="F109" s="2">
        <v>80</v>
      </c>
      <c r="G109" s="3">
        <f t="shared" si="30"/>
        <v>8810880</v>
      </c>
      <c r="H109" s="3">
        <f t="shared" si="31"/>
        <v>13659843.199999999</v>
      </c>
      <c r="I109" s="7">
        <f t="shared" si="32"/>
        <v>-1.560310635682276</v>
      </c>
      <c r="J109" s="8">
        <f t="shared" si="33"/>
        <v>-1.5693048340199043</v>
      </c>
      <c r="K109" s="4">
        <f t="shared" si="43"/>
        <v>0.95095963363979907</v>
      </c>
      <c r="L109" s="4">
        <f t="shared" si="43"/>
        <v>4.7817734416243401E-2</v>
      </c>
      <c r="M109" s="4">
        <f t="shared" si="43"/>
        <v>1.2022253018447891E-3</v>
      </c>
      <c r="N109" s="4">
        <f t="shared" si="43"/>
        <v>2.0150759685006269E-5</v>
      </c>
      <c r="O109" s="4">
        <f t="shared" si="43"/>
        <v>2.5331341960676781E-7</v>
      </c>
      <c r="P109" s="4">
        <f t="shared" si="43"/>
        <v>2.547504204234607E-9</v>
      </c>
      <c r="Q109" s="4">
        <f t="shared" si="43"/>
        <v>2.1349628667202642E-11</v>
      </c>
      <c r="R109" s="4">
        <f t="shared" si="43"/>
        <v>1.5336240244331166E-13</v>
      </c>
      <c r="S109" s="4">
        <f t="shared" si="43"/>
        <v>9.639521678730056E-16</v>
      </c>
      <c r="T109" s="4">
        <f t="shared" si="43"/>
        <v>5.3856669586826379E-18</v>
      </c>
      <c r="U109" s="4">
        <f t="shared" si="43"/>
        <v>2.7081078956086193E-20</v>
      </c>
      <c r="V109" s="4">
        <f t="shared" si="43"/>
        <v>1.2379402922874993E-22</v>
      </c>
      <c r="W109" s="4">
        <f t="shared" si="43"/>
        <v>5.1873413026478448E-25</v>
      </c>
      <c r="X109" s="4">
        <f t="shared" si="43"/>
        <v>2.0064474641741717E-27</v>
      </c>
      <c r="Y109" s="4">
        <f t="shared" si="43"/>
        <v>7.2065271909074216E-30</v>
      </c>
      <c r="Z109" s="4">
        <f t="shared" si="43"/>
        <v>2.4158000931424045E-32</v>
      </c>
      <c r="AA109" s="4">
        <f t="shared" si="41"/>
        <v>7.5921920413035761E-35</v>
      </c>
      <c r="AB109" s="4">
        <f t="shared" si="41"/>
        <v>2.2456619890645799E-37</v>
      </c>
      <c r="AC109" s="4">
        <f t="shared" si="41"/>
        <v>6.2733274658036758E-40</v>
      </c>
      <c r="AD109" s="4">
        <f t="shared" si="41"/>
        <v>1.6602381272458758E-42</v>
      </c>
      <c r="AE109" s="4">
        <f t="shared" si="41"/>
        <v>4.1741337819183251E-45</v>
      </c>
      <c r="AF109" s="6"/>
      <c r="AG109" s="4">
        <f t="shared" si="44"/>
        <v>0.92500449717959687</v>
      </c>
      <c r="AH109" s="4">
        <f t="shared" si="44"/>
        <v>7.2110279481774536E-2</v>
      </c>
      <c r="AI109" s="4">
        <f t="shared" si="44"/>
        <v>2.8107387813380716E-3</v>
      </c>
      <c r="AJ109" s="4">
        <f t="shared" si="44"/>
        <v>7.3038610448121876E-5</v>
      </c>
      <c r="AK109" s="4">
        <f t="shared" si="44"/>
        <v>1.4234615809224451E-6</v>
      </c>
      <c r="AL109" s="4">
        <f t="shared" si="44"/>
        <v>2.2193661260471698E-8</v>
      </c>
      <c r="AM109" s="4">
        <f t="shared" si="44"/>
        <v>2.8835725218899176E-10</v>
      </c>
      <c r="AN109" s="4">
        <f t="shared" si="44"/>
        <v>3.2113377326306671E-12</v>
      </c>
      <c r="AO109" s="4">
        <f t="shared" si="44"/>
        <v>3.1293137418240643E-14</v>
      </c>
      <c r="AP109" s="4">
        <f t="shared" si="44"/>
        <v>2.7105640752139373E-16</v>
      </c>
      <c r="AQ109" s="4">
        <f t="shared" si="44"/>
        <v>2.1130643670528055E-18</v>
      </c>
      <c r="AR109" s="4">
        <f t="shared" si="44"/>
        <v>1.497521471390731E-20</v>
      </c>
      <c r="AS109" s="4">
        <f t="shared" si="44"/>
        <v>9.7284756634217189E-23</v>
      </c>
      <c r="AT109" s="4">
        <f t="shared" si="44"/>
        <v>5.8338384372995967E-25</v>
      </c>
      <c r="AU109" s="4">
        <f t="shared" si="44"/>
        <v>3.2484731625569707E-27</v>
      </c>
      <c r="AV109" s="4">
        <f t="shared" si="44"/>
        <v>1.6882661527500051E-29</v>
      </c>
      <c r="AW109" s="4">
        <f t="shared" si="42"/>
        <v>8.2257174695043819E-32</v>
      </c>
      <c r="AX109" s="4">
        <f t="shared" si="42"/>
        <v>3.7720521912625298E-34</v>
      </c>
      <c r="AY109" s="4">
        <f t="shared" si="42"/>
        <v>1.6336461068628313E-36</v>
      </c>
      <c r="AZ109" s="4">
        <f t="shared" si="42"/>
        <v>6.7028136202880175E-39</v>
      </c>
      <c r="BA109" s="4">
        <f t="shared" si="42"/>
        <v>2.6126418447064307E-41</v>
      </c>
    </row>
    <row r="110" spans="1:53">
      <c r="A110" s="1">
        <f t="shared" si="40"/>
        <v>41741</v>
      </c>
      <c r="B110">
        <f t="shared" si="35"/>
        <v>3</v>
      </c>
      <c r="C110" s="12">
        <f t="shared" si="34"/>
        <v>5.7069967380518741E-9</v>
      </c>
      <c r="D110" s="3">
        <f t="shared" si="29"/>
        <v>15993806</v>
      </c>
      <c r="E110" s="2">
        <v>31987612</v>
      </c>
      <c r="F110" s="2">
        <v>94</v>
      </c>
      <c r="G110" s="3">
        <f t="shared" si="30"/>
        <v>8364999.5999999996</v>
      </c>
      <c r="H110" s="3">
        <f t="shared" si="31"/>
        <v>14495337.748</v>
      </c>
      <c r="I110" s="7">
        <f t="shared" si="32"/>
        <v>-1.4823812590801544</v>
      </c>
      <c r="J110" s="8">
        <f t="shared" si="33"/>
        <v>-1.4957302515126587</v>
      </c>
      <c r="K110" s="4">
        <f t="shared" si="43"/>
        <v>0.95338256635219054</v>
      </c>
      <c r="L110" s="4">
        <f t="shared" si="43"/>
        <v>4.5513551575739199E-2</v>
      </c>
      <c r="M110" s="4">
        <f t="shared" si="43"/>
        <v>1.0863860964682418E-3</v>
      </c>
      <c r="N110" s="4">
        <f t="shared" si="43"/>
        <v>1.728766588772164E-5</v>
      </c>
      <c r="O110" s="4">
        <f t="shared" si="43"/>
        <v>2.0632399274706875E-7</v>
      </c>
      <c r="P110" s="4">
        <f t="shared" si="43"/>
        <v>1.9699401953070921E-9</v>
      </c>
      <c r="Q110" s="4">
        <f t="shared" si="43"/>
        <v>1.5673827110058372E-11</v>
      </c>
      <c r="R110" s="4">
        <f t="shared" si="43"/>
        <v>1.0689323498648064E-13</v>
      </c>
      <c r="S110" s="4">
        <f t="shared" si="43"/>
        <v>6.3787178203070361E-16</v>
      </c>
      <c r="T110" s="4">
        <f t="shared" si="43"/>
        <v>3.38348289900149E-18</v>
      </c>
      <c r="U110" s="4">
        <f t="shared" si="43"/>
        <v>1.6152399171117287E-20</v>
      </c>
      <c r="V110" s="4">
        <f t="shared" si="43"/>
        <v>7.0099892916042967E-23</v>
      </c>
      <c r="W110" s="4">
        <f t="shared" si="43"/>
        <v>2.7887466241948129E-25</v>
      </c>
      <c r="X110" s="4">
        <f t="shared" si="43"/>
        <v>1.0240911249170307E-27</v>
      </c>
      <c r="Y110" s="4">
        <f t="shared" si="43"/>
        <v>3.4920737892926696E-30</v>
      </c>
      <c r="Z110" s="4">
        <f t="shared" si="43"/>
        <v>1.111386062788585E-32</v>
      </c>
      <c r="AA110" s="4">
        <f t="shared" si="41"/>
        <v>3.3160243045103993E-35</v>
      </c>
      <c r="AB110" s="4">
        <f t="shared" si="41"/>
        <v>9.3119679622899639E-38</v>
      </c>
      <c r="AC110" s="4">
        <f t="shared" si="41"/>
        <v>2.4696852365453207E-40</v>
      </c>
      <c r="AD110" s="4">
        <f t="shared" si="41"/>
        <v>6.2052686752335371E-43</v>
      </c>
      <c r="AE110" s="4">
        <f t="shared" si="41"/>
        <v>1.481163933401054E-45</v>
      </c>
      <c r="AF110" s="6"/>
      <c r="AG110" s="4">
        <f t="shared" si="44"/>
        <v>0.92060442477048565</v>
      </c>
      <c r="AH110" s="4">
        <f t="shared" si="44"/>
        <v>7.615685507553295E-2</v>
      </c>
      <c r="AI110" s="4">
        <f t="shared" si="44"/>
        <v>3.1500316633402037E-3</v>
      </c>
      <c r="AJ110" s="4">
        <f t="shared" si="44"/>
        <v>8.6861944650595751E-5</v>
      </c>
      <c r="AK110" s="4">
        <f t="shared" si="44"/>
        <v>1.796409777982333E-6</v>
      </c>
      <c r="AL110" s="4">
        <f t="shared" si="44"/>
        <v>2.9721534610187355E-8</v>
      </c>
      <c r="AM110" s="4">
        <f t="shared" si="44"/>
        <v>4.0978473168627777E-10</v>
      </c>
      <c r="AN110" s="4">
        <f t="shared" si="44"/>
        <v>4.8427661321067797E-12</v>
      </c>
      <c r="AO110" s="4">
        <f t="shared" si="44"/>
        <v>5.0077108373134543E-14</v>
      </c>
      <c r="AP110" s="4">
        <f t="shared" si="44"/>
        <v>4.602909515584848E-16</v>
      </c>
      <c r="AQ110" s="4">
        <f t="shared" si="44"/>
        <v>3.8077472345747554E-18</v>
      </c>
      <c r="AR110" s="4">
        <f t="shared" si="44"/>
        <v>2.8635915358774784E-20</v>
      </c>
      <c r="AS110" s="4">
        <f t="shared" si="44"/>
        <v>1.9740831334160401E-22</v>
      </c>
      <c r="AT110" s="4">
        <f t="shared" si="44"/>
        <v>1.2561967617240468E-24</v>
      </c>
      <c r="AU110" s="4">
        <f t="shared" si="44"/>
        <v>7.4227560530543925E-27</v>
      </c>
      <c r="AV110" s="4">
        <f t="shared" si="44"/>
        <v>4.0936381635575118E-29</v>
      </c>
      <c r="AW110" s="4">
        <f t="shared" si="42"/>
        <v>2.1165326099398658E-31</v>
      </c>
      <c r="AX110" s="4">
        <f t="shared" si="42"/>
        <v>1.0299390077190397E-33</v>
      </c>
      <c r="AY110" s="4">
        <f t="shared" si="42"/>
        <v>4.7334133995081498E-36</v>
      </c>
      <c r="AZ110" s="4">
        <f t="shared" si="42"/>
        <v>2.0608967723060488E-38</v>
      </c>
      <c r="BA110" s="4">
        <f t="shared" si="42"/>
        <v>8.5243567630385035E-41</v>
      </c>
    </row>
    <row r="111" spans="1:53">
      <c r="A111" s="1">
        <f t="shared" si="40"/>
        <v>41745</v>
      </c>
      <c r="B111">
        <f t="shared" si="35"/>
        <v>4</v>
      </c>
      <c r="C111" s="12">
        <f t="shared" si="34"/>
        <v>5.7069967380518741E-9</v>
      </c>
      <c r="D111" s="3">
        <f t="shared" si="29"/>
        <v>16547603</v>
      </c>
      <c r="E111" s="2">
        <v>33095206</v>
      </c>
      <c r="F111" s="2">
        <v>110</v>
      </c>
      <c r="G111" s="3">
        <f t="shared" si="30"/>
        <v>8406989.9999999981</v>
      </c>
      <c r="H111" s="3">
        <f t="shared" si="31"/>
        <v>15594317.300000001</v>
      </c>
      <c r="I111" s="7">
        <f t="shared" si="32"/>
        <v>-1.3943844862529182</v>
      </c>
      <c r="J111" s="8">
        <f t="shared" si="33"/>
        <v>-1.4126508376134874</v>
      </c>
      <c r="K111" s="4">
        <f t="shared" si="43"/>
        <v>0.95315412818299483</v>
      </c>
      <c r="L111" s="4">
        <f t="shared" si="43"/>
        <v>4.5731056960735976E-2</v>
      </c>
      <c r="M111" s="4">
        <f t="shared" si="43"/>
        <v>1.0970572650049579E-3</v>
      </c>
      <c r="N111" s="4">
        <f t="shared" si="43"/>
        <v>1.7545107993380472E-5</v>
      </c>
      <c r="O111" s="4">
        <f t="shared" si="43"/>
        <v>2.1044761360879657E-7</v>
      </c>
      <c r="P111" s="4">
        <f t="shared" si="43"/>
        <v>2.0193979004209345E-9</v>
      </c>
      <c r="Q111" s="4">
        <f t="shared" si="43"/>
        <v>1.6147990962476442E-11</v>
      </c>
      <c r="R111" s="4">
        <f t="shared" si="43"/>
        <v>1.1067977145341059E-13</v>
      </c>
      <c r="S111" s="4">
        <f t="shared" si="43"/>
        <v>6.6378282492115187E-16</v>
      </c>
      <c r="T111" s="4">
        <f t="shared" si="43"/>
        <v>3.5385977277984926E-18</v>
      </c>
      <c r="U111" s="4">
        <f t="shared" si="43"/>
        <v>1.6977699222795005E-20</v>
      </c>
      <c r="V111" s="4">
        <f t="shared" si="43"/>
        <v>7.405147944988637E-23</v>
      </c>
      <c r="W111" s="4">
        <f t="shared" si="43"/>
        <v>2.9607383647487884E-25</v>
      </c>
      <c r="X111" s="4">
        <f t="shared" si="43"/>
        <v>1.0927081065036377E-27</v>
      </c>
      <c r="Y111" s="4">
        <f t="shared" si="43"/>
        <v>3.7447563314208977E-30</v>
      </c>
      <c r="Z111" s="4">
        <f t="shared" si="43"/>
        <v>1.1977872542718024E-32</v>
      </c>
      <c r="AA111" s="4">
        <f t="shared" si="41"/>
        <v>3.5917577361845425E-35</v>
      </c>
      <c r="AB111" s="4">
        <f t="shared" si="41"/>
        <v>1.0136905407597055E-37</v>
      </c>
      <c r="AC111" s="4">
        <f t="shared" si="41"/>
        <v>2.7019674730060921E-40</v>
      </c>
      <c r="AD111" s="4">
        <f t="shared" si="41"/>
        <v>6.8229736133317134E-43</v>
      </c>
      <c r="AE111" s="4">
        <f t="shared" si="41"/>
        <v>1.6367819251374616E-45</v>
      </c>
      <c r="AF111" s="6"/>
      <c r="AG111" s="4">
        <f t="shared" si="44"/>
        <v>0.9148485774701598</v>
      </c>
      <c r="AH111" s="4">
        <f t="shared" si="44"/>
        <v>8.1418519726532315E-2</v>
      </c>
      <c r="AI111" s="4">
        <f t="shared" si="44"/>
        <v>3.6229902371940821E-3</v>
      </c>
      <c r="AJ111" s="4">
        <f t="shared" si="44"/>
        <v>1.0747806486919356E-4</v>
      </c>
      <c r="AK111" s="4">
        <f t="shared" si="44"/>
        <v>2.3912982642109061E-6</v>
      </c>
      <c r="AL111" s="4">
        <f t="shared" si="44"/>
        <v>4.2563527943572357E-8</v>
      </c>
      <c r="AM111" s="4">
        <f t="shared" si="44"/>
        <v>6.313355043517477E-10</v>
      </c>
      <c r="AN111" s="4">
        <f t="shared" si="44"/>
        <v>8.0266807775066524E-12</v>
      </c>
      <c r="AO111" s="4">
        <f t="shared" si="44"/>
        <v>8.9293489376674582E-14</v>
      </c>
      <c r="AP111" s="4">
        <f t="shared" si="44"/>
        <v>8.8298036730021815E-16</v>
      </c>
      <c r="AQ111" s="4">
        <f t="shared" si="44"/>
        <v>7.8582308299925037E-18</v>
      </c>
      <c r="AR111" s="4">
        <f t="shared" si="44"/>
        <v>6.3577844994100477E-20</v>
      </c>
      <c r="AS111" s="4">
        <f t="shared" si="44"/>
        <v>4.7151795598889053E-22</v>
      </c>
      <c r="AT111" s="4">
        <f t="shared" si="44"/>
        <v>3.227962898810168E-24</v>
      </c>
      <c r="AU111" s="4">
        <f t="shared" si="44"/>
        <v>2.0519847166319738E-26</v>
      </c>
      <c r="AV111" s="4">
        <f t="shared" si="44"/>
        <v>1.2174649244707448E-28</v>
      </c>
      <c r="AW111" s="4">
        <f t="shared" si="42"/>
        <v>6.7718923016361126E-31</v>
      </c>
      <c r="AX111" s="4">
        <f t="shared" si="42"/>
        <v>3.5451503690401213E-33</v>
      </c>
      <c r="AY111" s="4">
        <f t="shared" si="42"/>
        <v>1.7528133295275398E-35</v>
      </c>
      <c r="AZ111" s="4">
        <f t="shared" si="42"/>
        <v>8.2102342821079766E-38</v>
      </c>
      <c r="BA111" s="4">
        <f t="shared" si="42"/>
        <v>3.6534150233519533E-40</v>
      </c>
    </row>
    <row r="112" spans="1:53">
      <c r="A112" s="1">
        <f t="shared" si="40"/>
        <v>41748</v>
      </c>
      <c r="B112">
        <f t="shared" si="35"/>
        <v>3</v>
      </c>
      <c r="C112" s="12">
        <f t="shared" si="34"/>
        <v>5.7069967380518741E-9</v>
      </c>
      <c r="D112" s="3">
        <f t="shared" si="29"/>
        <v>18696234</v>
      </c>
      <c r="E112" s="2">
        <v>37392468</v>
      </c>
      <c r="F112" s="2">
        <v>128</v>
      </c>
      <c r="G112" s="3">
        <f t="shared" si="30"/>
        <v>9157478.3999999985</v>
      </c>
      <c r="H112" s="3">
        <f t="shared" si="31"/>
        <v>17055045.631999999</v>
      </c>
      <c r="I112" s="7">
        <f t="shared" si="32"/>
        <v>-1.2975364562009868</v>
      </c>
      <c r="J112" s="8">
        <f t="shared" si="33"/>
        <v>-1.320773125113115</v>
      </c>
      <c r="K112" s="4">
        <f t="shared" si="43"/>
        <v>0.94908046261862433</v>
      </c>
      <c r="L112" s="4">
        <f t="shared" si="43"/>
        <v>4.9600555920038571E-2</v>
      </c>
      <c r="M112" s="4">
        <f t="shared" si="43"/>
        <v>1.2961044799786753E-3</v>
      </c>
      <c r="N112" s="4">
        <f t="shared" si="43"/>
        <v>2.2578868434252559E-5</v>
      </c>
      <c r="O112" s="4">
        <f t="shared" si="43"/>
        <v>2.9500240064099558E-7</v>
      </c>
      <c r="P112" s="4">
        <f t="shared" si="43"/>
        <v>3.083463890461756E-9</v>
      </c>
      <c r="Q112" s="4">
        <f t="shared" si="43"/>
        <v>2.685782811956893E-11</v>
      </c>
      <c r="R112" s="4">
        <f t="shared" si="43"/>
        <v>2.005192522309686E-13</v>
      </c>
      <c r="S112" s="4">
        <f t="shared" si="43"/>
        <v>1.3099335583779846E-15</v>
      </c>
      <c r="T112" s="4">
        <f t="shared" si="43"/>
        <v>7.606587933382928E-18</v>
      </c>
      <c r="U112" s="4">
        <f t="shared" si="43"/>
        <v>3.9753280591890919E-20</v>
      </c>
      <c r="V112" s="4">
        <f t="shared" si="43"/>
        <v>1.8887015010549924E-22</v>
      </c>
      <c r="W112" s="4">
        <f t="shared" si="43"/>
        <v>8.2255523090994542E-25</v>
      </c>
      <c r="X112" s="4">
        <f t="shared" si="43"/>
        <v>3.3067750937373585E-27</v>
      </c>
      <c r="Y112" s="4">
        <f t="shared" si="43"/>
        <v>1.2344102421199436E-29</v>
      </c>
      <c r="Z112" s="4">
        <f t="shared" si="43"/>
        <v>4.3008183920665834E-32</v>
      </c>
      <c r="AA112" s="4">
        <f t="shared" si="41"/>
        <v>1.4047981318202139E-34</v>
      </c>
      <c r="AB112" s="4">
        <f t="shared" si="41"/>
        <v>4.3186474447378787E-37</v>
      </c>
      <c r="AC112" s="4">
        <f t="shared" si="41"/>
        <v>1.2538857045951195E-39</v>
      </c>
      <c r="AD112" s="4">
        <f t="shared" si="41"/>
        <v>3.4489508645968563E-42</v>
      </c>
      <c r="AE112" s="4">
        <f t="shared" si="41"/>
        <v>9.0123826180082887E-45</v>
      </c>
      <c r="AF112" s="6"/>
      <c r="AG112" s="4">
        <f t="shared" si="44"/>
        <v>0.90725376185540918</v>
      </c>
      <c r="AH112" s="4">
        <f t="shared" si="44"/>
        <v>8.8305809095874696E-2</v>
      </c>
      <c r="AI112" s="4">
        <f t="shared" si="44"/>
        <v>4.297538236110037E-3</v>
      </c>
      <c r="AJ112" s="4">
        <f t="shared" si="44"/>
        <v>1.3943087094742332E-4</v>
      </c>
      <c r="AK112" s="4">
        <f t="shared" si="44"/>
        <v>3.3928086671647442E-6</v>
      </c>
      <c r="AL112" s="4">
        <f t="shared" si="44"/>
        <v>6.6046492566987489E-8</v>
      </c>
      <c r="AM112" s="4">
        <f t="shared" si="44"/>
        <v>1.0714178508524908E-9</v>
      </c>
      <c r="AN112" s="4">
        <f t="shared" si="44"/>
        <v>1.4897767131713153E-11</v>
      </c>
      <c r="AO112" s="4">
        <f t="shared" si="44"/>
        <v>1.8125563316001633E-13</v>
      </c>
      <c r="AP112" s="4">
        <f t="shared" si="44"/>
        <v>1.9602402209641817E-15</v>
      </c>
      <c r="AQ112" s="4">
        <f t="shared" si="44"/>
        <v>1.9079613077028526E-17</v>
      </c>
      <c r="AR112" s="4">
        <f t="shared" si="44"/>
        <v>1.6882514051611914E-19</v>
      </c>
      <c r="AS112" s="4">
        <f t="shared" si="44"/>
        <v>1.3693551205873537E-21</v>
      </c>
      <c r="AT112" s="4">
        <f t="shared" si="44"/>
        <v>1.0252574380624954E-23</v>
      </c>
      <c r="AU112" s="4">
        <f t="shared" si="44"/>
        <v>7.1279567916205771E-26</v>
      </c>
      <c r="AV112" s="4">
        <f t="shared" si="44"/>
        <v>4.6252364476865426E-28</v>
      </c>
      <c r="AW112" s="4">
        <f t="shared" si="42"/>
        <v>2.8136759025149849E-30</v>
      </c>
      <c r="AX112" s="4">
        <f t="shared" si="42"/>
        <v>1.6109617867608675E-32</v>
      </c>
      <c r="AY112" s="4">
        <f t="shared" si="42"/>
        <v>8.7110959460152337E-35</v>
      </c>
      <c r="AZ112" s="4">
        <f t="shared" si="42"/>
        <v>4.4625103286280867E-37</v>
      </c>
      <c r="BA112" s="4">
        <f t="shared" si="42"/>
        <v>2.1717471050080125E-39</v>
      </c>
    </row>
    <row r="113" spans="1:53">
      <c r="A113" s="1">
        <f t="shared" si="40"/>
        <v>41752</v>
      </c>
      <c r="B113">
        <f t="shared" si="35"/>
        <v>4</v>
      </c>
      <c r="C113" s="12">
        <f t="shared" si="34"/>
        <v>5.7069967380518741E-9</v>
      </c>
      <c r="D113" s="3">
        <f t="shared" si="29"/>
        <v>18373551</v>
      </c>
      <c r="E113" s="2">
        <v>36747102</v>
      </c>
      <c r="F113" s="2">
        <v>150</v>
      </c>
      <c r="G113" s="3">
        <f t="shared" si="30"/>
        <v>11085949.999999996</v>
      </c>
      <c r="H113" s="3">
        <f t="shared" si="31"/>
        <v>19231142.5</v>
      </c>
      <c r="I113" s="7">
        <f t="shared" si="32"/>
        <v>-1.1835421800753103</v>
      </c>
      <c r="J113" s="8">
        <f t="shared" si="33"/>
        <v>-1.2113605751106138</v>
      </c>
      <c r="K113" s="4">
        <f t="shared" si="43"/>
        <v>0.93869236340378337</v>
      </c>
      <c r="L113" s="4">
        <f t="shared" si="43"/>
        <v>5.9388695767893789E-2</v>
      </c>
      <c r="M113" s="4">
        <f t="shared" si="43"/>
        <v>1.87868624714818E-3</v>
      </c>
      <c r="N113" s="4">
        <f t="shared" si="43"/>
        <v>3.9619904666090515E-5</v>
      </c>
      <c r="O113" s="4">
        <f t="shared" si="43"/>
        <v>6.2666266381731506E-7</v>
      </c>
      <c r="P113" s="4">
        <f t="shared" si="43"/>
        <v>7.9294700400415324E-9</v>
      </c>
      <c r="Q113" s="4">
        <f t="shared" si="43"/>
        <v>8.3612887063742527E-11</v>
      </c>
      <c r="R113" s="4">
        <f t="shared" si="43"/>
        <v>7.5571048440121471E-13</v>
      </c>
      <c r="S113" s="4">
        <f t="shared" si="43"/>
        <v>5.9764830120937953E-15</v>
      </c>
      <c r="T113" s="4">
        <f t="shared" si="43"/>
        <v>4.2012968615969925E-17</v>
      </c>
      <c r="U113" s="4">
        <f t="shared" si="43"/>
        <v>2.6580522896532542E-19</v>
      </c>
      <c r="V113" s="4">
        <f t="shared" si="43"/>
        <v>1.5288009587959087E-21</v>
      </c>
      <c r="W113" s="4">
        <f t="shared" si="43"/>
        <v>8.0602733903854181E-24</v>
      </c>
      <c r="X113" s="4">
        <f t="shared" si="43"/>
        <v>3.9227122643593174E-26</v>
      </c>
      <c r="Y113" s="4">
        <f t="shared" si="43"/>
        <v>1.77271292604197E-28</v>
      </c>
      <c r="Z113" s="4">
        <f t="shared" ref="Z113:AE176" si="45">_xlfn.BINOM.DIST(Z$4,$G113,$C113,FALSE)</f>
        <v>7.4769952897743616E-31</v>
      </c>
      <c r="AA113" s="4">
        <f t="shared" si="45"/>
        <v>2.9565623347931224E-33</v>
      </c>
      <c r="AB113" s="4">
        <f t="shared" si="45"/>
        <v>1.100317435609717E-35</v>
      </c>
      <c r="AC113" s="4">
        <f t="shared" si="45"/>
        <v>3.8674555141341907E-38</v>
      </c>
      <c r="AD113" s="4">
        <f t="shared" si="45"/>
        <v>1.2878092016649181E-40</v>
      </c>
      <c r="AE113" s="4">
        <f t="shared" si="45"/>
        <v>4.0738148506696147E-43</v>
      </c>
      <c r="AF113" s="6"/>
      <c r="AG113" s="4">
        <f t="shared" si="44"/>
        <v>0.89605627149072642</v>
      </c>
      <c r="AH113" s="4">
        <f t="shared" si="44"/>
        <v>9.8344026411597132E-2</v>
      </c>
      <c r="AI113" s="4">
        <f t="shared" si="44"/>
        <v>5.3967297231479056E-3</v>
      </c>
      <c r="AJ113" s="4">
        <f t="shared" si="44"/>
        <v>1.9743405710858565E-4</v>
      </c>
      <c r="AK113" s="4">
        <f t="shared" si="44"/>
        <v>5.4171980364648971E-6</v>
      </c>
      <c r="AL113" s="4">
        <f t="shared" si="44"/>
        <v>1.1890970978395979E-7</v>
      </c>
      <c r="AM113" s="4">
        <f t="shared" si="44"/>
        <v>2.1750971397770266E-9</v>
      </c>
      <c r="AN113" s="4">
        <f t="shared" si="44"/>
        <v>3.4103046973698421E-11</v>
      </c>
      <c r="AO113" s="4">
        <f t="shared" si="44"/>
        <v>4.6785980945523559E-13</v>
      </c>
      <c r="AP113" s="4">
        <f t="shared" si="44"/>
        <v>5.705395443667386E-15</v>
      </c>
      <c r="AQ113" s="4">
        <f t="shared" si="44"/>
        <v>6.2617864018897708E-17</v>
      </c>
      <c r="AR113" s="4">
        <f t="shared" si="44"/>
        <v>6.2476693877120534E-19</v>
      </c>
      <c r="AS113" s="4">
        <f t="shared" si="44"/>
        <v>5.7141185528070011E-21</v>
      </c>
      <c r="AT113" s="4">
        <f t="shared" si="44"/>
        <v>4.8241224704106691E-23</v>
      </c>
      <c r="AU113" s="4">
        <f t="shared" si="44"/>
        <v>3.7818360459296274E-25</v>
      </c>
      <c r="AV113" s="4">
        <f t="shared" ref="AV113:BA176" si="46">_xlfn.BINOM.DIST(AV$4,$H113,$C113,FALSE)</f>
        <v>2.7670934297705574E-27</v>
      </c>
      <c r="AW113" s="4">
        <f t="shared" si="46"/>
        <v>1.8980873868066141E-29</v>
      </c>
      <c r="AX113" s="4">
        <f t="shared" si="46"/>
        <v>1.2254049263744696E-31</v>
      </c>
      <c r="AY113" s="4">
        <f t="shared" si="46"/>
        <v>7.471700144326153E-34</v>
      </c>
      <c r="AZ113" s="4">
        <f t="shared" si="46"/>
        <v>4.315967129080157E-36</v>
      </c>
      <c r="BA113" s="4">
        <f t="shared" si="46"/>
        <v>2.368429190722884E-38</v>
      </c>
    </row>
    <row r="114" spans="1:53">
      <c r="A114" s="1">
        <f t="shared" si="40"/>
        <v>41755</v>
      </c>
      <c r="B114">
        <f t="shared" si="35"/>
        <v>3</v>
      </c>
      <c r="C114" s="12">
        <f t="shared" si="34"/>
        <v>5.7069967380518741E-9</v>
      </c>
      <c r="D114" s="3">
        <f t="shared" si="29"/>
        <v>13008494</v>
      </c>
      <c r="E114" s="2">
        <v>26016988</v>
      </c>
      <c r="F114" s="2">
        <v>40</v>
      </c>
      <c r="G114" s="3">
        <f t="shared" si="30"/>
        <v>12566880</v>
      </c>
      <c r="H114" s="3">
        <f t="shared" si="31"/>
        <v>11712260.800000001</v>
      </c>
      <c r="I114" s="7">
        <f t="shared" si="32"/>
        <v>-1.7836475738544293</v>
      </c>
      <c r="J114" s="8">
        <f t="shared" si="33"/>
        <v>-1.7828583187288558</v>
      </c>
      <c r="K114" s="4">
        <f t="shared" ref="K114:Z145" si="47">_xlfn.BINOM.DIST(K$4,$G114,$C114,FALSE)</f>
        <v>0.93079227828450484</v>
      </c>
      <c r="L114" s="4">
        <f t="shared" si="47"/>
        <v>6.6755625046454145E-2</v>
      </c>
      <c r="M114" s="4">
        <f t="shared" si="47"/>
        <v>2.3938279381454444E-3</v>
      </c>
      <c r="N114" s="4">
        <f t="shared" si="47"/>
        <v>5.7227754090282974E-5</v>
      </c>
      <c r="O114" s="4">
        <f t="shared" si="47"/>
        <v>1.0260811330956043E-6</v>
      </c>
      <c r="P114" s="4">
        <f t="shared" si="47"/>
        <v>1.4717927336510498E-8</v>
      </c>
      <c r="Q114" s="4">
        <f t="shared" si="47"/>
        <v>1.7592612063735664E-10</v>
      </c>
      <c r="R114" s="4">
        <f t="shared" si="47"/>
        <v>1.8024663829770853E-12</v>
      </c>
      <c r="S114" s="4">
        <f t="shared" si="47"/>
        <v>1.6158909163297803E-14</v>
      </c>
      <c r="T114" s="4">
        <f t="shared" si="47"/>
        <v>1.2876693206401303E-16</v>
      </c>
      <c r="U114" s="4">
        <f t="shared" si="47"/>
        <v>9.2350474747895821E-19</v>
      </c>
      <c r="V114" s="4">
        <f t="shared" si="47"/>
        <v>6.0211742612641037E-21</v>
      </c>
      <c r="W114" s="4">
        <f t="shared" si="47"/>
        <v>3.5986090279452187E-23</v>
      </c>
      <c r="X114" s="4">
        <f t="shared" si="47"/>
        <v>1.9852993161918214E-25</v>
      </c>
      <c r="Y114" s="4">
        <f t="shared" si="47"/>
        <v>1.0170272814971855E-27</v>
      </c>
      <c r="Z114" s="4">
        <f t="shared" si="47"/>
        <v>4.8626829576540187E-30</v>
      </c>
      <c r="AA114" s="4">
        <f t="shared" si="45"/>
        <v>2.1796690058666265E-32</v>
      </c>
      <c r="AB114" s="4">
        <f t="shared" si="45"/>
        <v>9.1955173736355809E-35</v>
      </c>
      <c r="AC114" s="4">
        <f t="shared" si="45"/>
        <v>3.6638541035735779E-37</v>
      </c>
      <c r="AD114" s="4">
        <f t="shared" si="45"/>
        <v>1.3829900111881042E-39</v>
      </c>
      <c r="AE114" s="4">
        <f t="shared" si="45"/>
        <v>4.9593354607998209E-42</v>
      </c>
      <c r="AF114" s="6"/>
      <c r="AG114" s="4">
        <f t="shared" ref="AG114:AV145" si="48">_xlfn.BINOM.DIST(AG$4,$H114,$C114,FALSE)</f>
        <v>0.9353431330421329</v>
      </c>
      <c r="AH114" s="4">
        <f t="shared" si="48"/>
        <v>6.2520046687365785E-2</v>
      </c>
      <c r="AI114" s="4">
        <f t="shared" si="48"/>
        <v>2.0894769876298913E-3</v>
      </c>
      <c r="AJ114" s="4">
        <f t="shared" si="48"/>
        <v>4.6554813913286278E-5</v>
      </c>
      <c r="AK114" s="4">
        <f t="shared" si="48"/>
        <v>7.7795204001362811E-7</v>
      </c>
      <c r="AL114" s="4">
        <f t="shared" si="48"/>
        <v>1.0399944049016674E-8</v>
      </c>
      <c r="AM114" s="4">
        <f t="shared" si="48"/>
        <v>1.1585849922285624E-10</v>
      </c>
      <c r="AN114" s="4">
        <f t="shared" si="48"/>
        <v>1.1063128773571891E-12</v>
      </c>
      <c r="AO114" s="4">
        <f t="shared" si="48"/>
        <v>9.243491634422611E-15</v>
      </c>
      <c r="AP114" s="4">
        <f t="shared" si="48"/>
        <v>6.8650163820356901E-17</v>
      </c>
      <c r="AQ114" s="4">
        <f t="shared" si="48"/>
        <v>4.5886990532482112E-19</v>
      </c>
      <c r="AR114" s="4">
        <f t="shared" si="48"/>
        <v>2.7883343649658591E-21</v>
      </c>
      <c r="AS114" s="4">
        <f t="shared" si="48"/>
        <v>1.5531433046148865E-23</v>
      </c>
      <c r="AT114" s="4">
        <f t="shared" si="48"/>
        <v>7.9857564893959522E-26</v>
      </c>
      <c r="AU114" s="4">
        <f t="shared" si="48"/>
        <v>3.8127284656297846E-28</v>
      </c>
      <c r="AV114" s="4">
        <f t="shared" si="48"/>
        <v>1.6989962886261727E-30</v>
      </c>
      <c r="AW114" s="4">
        <f t="shared" si="46"/>
        <v>7.097742227928057E-33</v>
      </c>
      <c r="AX114" s="4">
        <f t="shared" si="46"/>
        <v>2.7907378308868284E-35</v>
      </c>
      <c r="AY114" s="4">
        <f t="shared" si="46"/>
        <v>1.0363208494611463E-37</v>
      </c>
      <c r="AZ114" s="4">
        <f t="shared" si="46"/>
        <v>3.6457618728770422E-40</v>
      </c>
      <c r="BA114" s="4">
        <f t="shared" si="46"/>
        <v>1.2184449999727731E-42</v>
      </c>
    </row>
    <row r="115" spans="1:53">
      <c r="A115" s="1">
        <f t="shared" si="40"/>
        <v>41759</v>
      </c>
      <c r="B115">
        <f t="shared" si="35"/>
        <v>4</v>
      </c>
      <c r="C115" s="12">
        <f t="shared" si="34"/>
        <v>5.7069967380518741E-9</v>
      </c>
      <c r="D115" s="3">
        <f t="shared" si="29"/>
        <v>11555819</v>
      </c>
      <c r="E115" s="2">
        <v>23111638</v>
      </c>
      <c r="F115" s="2">
        <v>50</v>
      </c>
      <c r="G115" s="3">
        <f t="shared" si="30"/>
        <v>11283150</v>
      </c>
      <c r="H115" s="3">
        <f t="shared" si="31"/>
        <v>12156357.5</v>
      </c>
      <c r="I115" s="7">
        <f t="shared" si="32"/>
        <v>-1.7280760314503862</v>
      </c>
      <c r="J115" s="8">
        <f t="shared" si="33"/>
        <v>-1.7290860519788958</v>
      </c>
      <c r="K115" s="4">
        <f t="shared" si="47"/>
        <v>0.93763652935508079</v>
      </c>
      <c r="L115" s="4">
        <f t="shared" si="47"/>
        <v>6.0377135845354986E-2</v>
      </c>
      <c r="M115" s="4">
        <f t="shared" si="47"/>
        <v>1.9439292815908095E-3</v>
      </c>
      <c r="N115" s="4">
        <f t="shared" si="47"/>
        <v>4.1725074279697605E-5</v>
      </c>
      <c r="O115" s="4">
        <f t="shared" si="47"/>
        <v>6.7169946169116344E-7</v>
      </c>
      <c r="P115" s="4">
        <f t="shared" si="47"/>
        <v>8.6505322689123844E-9</v>
      </c>
      <c r="Q115" s="4">
        <f t="shared" si="47"/>
        <v>9.2838769632329967E-11</v>
      </c>
      <c r="R115" s="4">
        <f t="shared" si="47"/>
        <v>8.5402206956179085E-13</v>
      </c>
      <c r="S115" s="4">
        <f t="shared" si="47"/>
        <v>6.8741155161017789E-15</v>
      </c>
      <c r="T115" s="4">
        <f t="shared" si="47"/>
        <v>4.9182658153592252E-17</v>
      </c>
      <c r="U115" s="4">
        <f t="shared" si="47"/>
        <v>3.1670114921724439E-19</v>
      </c>
      <c r="V115" s="4">
        <f t="shared" si="47"/>
        <v>1.8539352319333786E-21</v>
      </c>
      <c r="W115" s="4">
        <f t="shared" si="47"/>
        <v>9.9483458956136684E-24</v>
      </c>
      <c r="X115" s="4">
        <f t="shared" si="47"/>
        <v>4.9277089785560006E-26</v>
      </c>
      <c r="Y115" s="4">
        <f t="shared" si="47"/>
        <v>2.2664936350838022E-28</v>
      </c>
      <c r="Z115" s="4">
        <f t="shared" si="47"/>
        <v>9.7297278862982897E-31</v>
      </c>
      <c r="AA115" s="4">
        <f t="shared" si="45"/>
        <v>3.9157785490975577E-33</v>
      </c>
      <c r="AB115" s="4">
        <f t="shared" si="45"/>
        <v>1.4832234198529287E-35</v>
      </c>
      <c r="AC115" s="4">
        <f t="shared" si="45"/>
        <v>5.3060507977701391E-38</v>
      </c>
      <c r="AD115" s="4">
        <f t="shared" si="45"/>
        <v>1.7982708241910678E-40</v>
      </c>
      <c r="AE115" s="4">
        <f t="shared" si="45"/>
        <v>5.7897839732297691E-43</v>
      </c>
      <c r="AF115" s="6"/>
      <c r="AG115" s="4">
        <f t="shared" si="48"/>
        <v>0.93297554470293154</v>
      </c>
      <c r="AH115" s="4">
        <f t="shared" si="48"/>
        <v>6.4726382084257267E-2</v>
      </c>
      <c r="AI115" s="4">
        <f t="shared" si="48"/>
        <v>2.2452379469476715E-3</v>
      </c>
      <c r="AJ115" s="4">
        <f t="shared" si="48"/>
        <v>5.1922084539023428E-5</v>
      </c>
      <c r="AK115" s="4">
        <f t="shared" si="48"/>
        <v>9.0054017819363485E-7</v>
      </c>
      <c r="AL115" s="4">
        <f t="shared" si="48"/>
        <v>1.2495223225788402E-8</v>
      </c>
      <c r="AM115" s="4">
        <f t="shared" si="48"/>
        <v>1.444786458907363E-10</v>
      </c>
      <c r="AN115" s="4">
        <f t="shared" si="48"/>
        <v>1.4319125013336193E-12</v>
      </c>
      <c r="AO115" s="4">
        <f t="shared" si="48"/>
        <v>1.2417589993294593E-14</v>
      </c>
      <c r="AP115" s="4">
        <f t="shared" si="48"/>
        <v>9.5720639921791148E-17</v>
      </c>
      <c r="AQ115" s="4">
        <f t="shared" si="48"/>
        <v>6.6407379712501561E-19</v>
      </c>
      <c r="AR115" s="4">
        <f t="shared" si="48"/>
        <v>4.1882671387325864E-21</v>
      </c>
      <c r="AS115" s="4">
        <f t="shared" si="48"/>
        <v>2.4213847773352379E-23</v>
      </c>
      <c r="AT115" s="4">
        <f t="shared" si="48"/>
        <v>1.2922040540819829E-25</v>
      </c>
      <c r="AU115" s="4">
        <f t="shared" si="48"/>
        <v>6.4034448220135601E-28</v>
      </c>
      <c r="AV115" s="4">
        <f t="shared" si="48"/>
        <v>2.9616448950340261E-30</v>
      </c>
      <c r="AW115" s="4">
        <f t="shared" si="46"/>
        <v>1.284173012516122E-32</v>
      </c>
      <c r="AX115" s="4">
        <f t="shared" si="46"/>
        <v>5.2406495439938047E-35</v>
      </c>
      <c r="AY115" s="4">
        <f t="shared" si="46"/>
        <v>2.0198684158436806E-37</v>
      </c>
      <c r="AZ115" s="4">
        <f t="shared" si="46"/>
        <v>7.3753036722308188E-40</v>
      </c>
      <c r="BA115" s="4">
        <f t="shared" si="46"/>
        <v>2.5583520386034942E-42</v>
      </c>
    </row>
    <row r="116" spans="1:53">
      <c r="A116" s="1">
        <f t="shared" si="40"/>
        <v>41762</v>
      </c>
      <c r="B116">
        <f t="shared" si="35"/>
        <v>3</v>
      </c>
      <c r="C116" s="12">
        <f t="shared" si="34"/>
        <v>5.7069967380518741E-9</v>
      </c>
      <c r="D116" s="3">
        <f t="shared" si="29"/>
        <v>13471275</v>
      </c>
      <c r="E116" s="2">
        <v>26942550</v>
      </c>
      <c r="F116" s="2">
        <v>60</v>
      </c>
      <c r="G116" s="3">
        <f t="shared" si="30"/>
        <v>10229240</v>
      </c>
      <c r="H116" s="3">
        <f t="shared" si="31"/>
        <v>12623456.800000001</v>
      </c>
      <c r="I116" s="7">
        <f t="shared" si="32"/>
        <v>-1.6722218569960019</v>
      </c>
      <c r="J116" s="8">
        <f t="shared" si="33"/>
        <v>-1.6755495905856745</v>
      </c>
      <c r="K116" s="4">
        <f t="shared" si="47"/>
        <v>0.9432930892651874</v>
      </c>
      <c r="L116" s="4">
        <f t="shared" si="47"/>
        <v>5.5067790021457813E-2</v>
      </c>
      <c r="M116" s="4">
        <f t="shared" si="47"/>
        <v>1.6073801641859232E-3</v>
      </c>
      <c r="N116" s="4">
        <f t="shared" si="47"/>
        <v>3.1278668693435979E-5</v>
      </c>
      <c r="O116" s="4">
        <f t="shared" si="47"/>
        <v>4.56498270317194E-7</v>
      </c>
      <c r="P116" s="4">
        <f t="shared" si="47"/>
        <v>5.3299110003171702E-9</v>
      </c>
      <c r="Q116" s="4">
        <f t="shared" si="47"/>
        <v>5.1858444929830911E-11</v>
      </c>
      <c r="R116" s="4">
        <f t="shared" si="47"/>
        <v>4.3248613572032177E-13</v>
      </c>
      <c r="S116" s="4">
        <f t="shared" si="47"/>
        <v>3.1559702496546641E-15</v>
      </c>
      <c r="T116" s="4">
        <f t="shared" si="47"/>
        <v>2.0471093717869098E-17</v>
      </c>
      <c r="U116" s="4">
        <f t="shared" si="47"/>
        <v>1.195065363419528E-19</v>
      </c>
      <c r="V116" s="4">
        <f t="shared" si="47"/>
        <v>6.3423403614449906E-22</v>
      </c>
      <c r="W116" s="4">
        <f t="shared" si="47"/>
        <v>3.0854522281959319E-24</v>
      </c>
      <c r="X116" s="4">
        <f t="shared" si="47"/>
        <v>1.385561986843477E-26</v>
      </c>
      <c r="Y116" s="4">
        <f t="shared" si="47"/>
        <v>5.7776119225746922E-29</v>
      </c>
      <c r="Z116" s="4">
        <f t="shared" si="47"/>
        <v>2.2485756785185606E-31</v>
      </c>
      <c r="AA116" s="4">
        <f t="shared" si="45"/>
        <v>8.2042310833323658E-34</v>
      </c>
      <c r="AB116" s="4">
        <f t="shared" si="45"/>
        <v>2.8173401126406489E-36</v>
      </c>
      <c r="AC116" s="4">
        <f t="shared" si="45"/>
        <v>9.1372823846899659E-39</v>
      </c>
      <c r="AD116" s="4">
        <f t="shared" si="45"/>
        <v>2.8074606427888586E-41</v>
      </c>
      <c r="AE116" s="4">
        <f t="shared" si="45"/>
        <v>8.1947152889994211E-44</v>
      </c>
      <c r="AF116" s="6"/>
      <c r="AG116" s="4">
        <f t="shared" si="48"/>
        <v>0.93049179347219468</v>
      </c>
      <c r="AH116" s="4">
        <f t="shared" si="48"/>
        <v>6.7034510838710273E-2</v>
      </c>
      <c r="AI116" s="4">
        <f t="shared" si="48"/>
        <v>2.4146506820025807E-3</v>
      </c>
      <c r="AJ116" s="4">
        <f t="shared" si="48"/>
        <v>5.798543050203793E-5</v>
      </c>
      <c r="AK116" s="4">
        <f t="shared" si="48"/>
        <v>1.044346675860776E-6</v>
      </c>
      <c r="AL116" s="4">
        <f t="shared" si="48"/>
        <v>1.5047364602301236E-8</v>
      </c>
      <c r="AM116" s="4">
        <f t="shared" si="48"/>
        <v>1.8067369196093789E-10</v>
      </c>
      <c r="AN116" s="4">
        <f t="shared" si="48"/>
        <v>1.8594417167947365E-12</v>
      </c>
      <c r="AO116" s="4">
        <f t="shared" si="48"/>
        <v>1.6744733493802232E-14</v>
      </c>
      <c r="AP116" s="4">
        <f t="shared" si="48"/>
        <v>1.3403596719234781E-16</v>
      </c>
      <c r="AQ116" s="4">
        <f t="shared" si="48"/>
        <v>9.6562152966949274E-19</v>
      </c>
      <c r="AR116" s="4">
        <f t="shared" si="48"/>
        <v>6.32411572551765E-21</v>
      </c>
      <c r="AS116" s="4">
        <f t="shared" si="48"/>
        <v>3.7966807598244743E-23</v>
      </c>
      <c r="AT116" s="4">
        <f t="shared" si="48"/>
        <v>2.1040023168581102E-25</v>
      </c>
      <c r="AU116" s="4">
        <f t="shared" si="48"/>
        <v>1.0826887601320048E-27</v>
      </c>
      <c r="AV116" s="4">
        <f t="shared" si="48"/>
        <v>5.1999334433213101E-30</v>
      </c>
      <c r="AW116" s="4">
        <f t="shared" si="46"/>
        <v>2.3413329852364949E-32</v>
      </c>
      <c r="AX116" s="4">
        <f t="shared" si="46"/>
        <v>9.9220088297606113E-35</v>
      </c>
      <c r="AY116" s="4">
        <f t="shared" si="46"/>
        <v>3.9711145665944786E-37</v>
      </c>
      <c r="AZ116" s="4">
        <f t="shared" si="46"/>
        <v>1.5057195658994259E-39</v>
      </c>
      <c r="BA116" s="4">
        <f t="shared" si="46"/>
        <v>5.4237459882732625E-42</v>
      </c>
    </row>
    <row r="117" spans="1:53">
      <c r="A117" s="1">
        <f t="shared" si="40"/>
        <v>41766</v>
      </c>
      <c r="B117">
        <f t="shared" si="35"/>
        <v>4</v>
      </c>
      <c r="C117" s="12">
        <f t="shared" si="34"/>
        <v>5.7069967380518741E-9</v>
      </c>
      <c r="D117" s="3">
        <f t="shared" si="29"/>
        <v>12344242</v>
      </c>
      <c r="E117" s="2">
        <v>24688484</v>
      </c>
      <c r="F117" s="2">
        <v>70</v>
      </c>
      <c r="G117" s="3">
        <f t="shared" si="30"/>
        <v>9405150</v>
      </c>
      <c r="H117" s="3">
        <f t="shared" si="31"/>
        <v>13121853.699999999</v>
      </c>
      <c r="I117" s="7">
        <f t="shared" si="32"/>
        <v>-1.6162458591323556</v>
      </c>
      <c r="J117" s="8">
        <f t="shared" si="33"/>
        <v>-1.6222772851078502</v>
      </c>
      <c r="K117" s="4">
        <f t="shared" si="47"/>
        <v>0.94773991984302752</v>
      </c>
      <c r="L117" s="4">
        <f t="shared" si="47"/>
        <v>5.0870092477783013E-2</v>
      </c>
      <c r="M117" s="4">
        <f t="shared" si="47"/>
        <v>1.3652300485471061E-3</v>
      </c>
      <c r="N117" s="4">
        <f t="shared" si="47"/>
        <v>2.442630887813253E-5</v>
      </c>
      <c r="O117" s="4">
        <f t="shared" si="47"/>
        <v>3.2777140889559864E-7</v>
      </c>
      <c r="P117" s="4">
        <f t="shared" si="47"/>
        <v>3.5186351111012265E-9</v>
      </c>
      <c r="Q117" s="4">
        <f t="shared" si="47"/>
        <v>3.1477200758107274E-11</v>
      </c>
      <c r="R117" s="4">
        <f t="shared" si="47"/>
        <v>2.4136324721694018E-13</v>
      </c>
      <c r="S117" s="4">
        <f t="shared" si="47"/>
        <v>1.6194001792160277E-15</v>
      </c>
      <c r="T117" s="4">
        <f t="shared" si="47"/>
        <v>9.6579434316481897E-18</v>
      </c>
      <c r="U117" s="4">
        <f t="shared" si="47"/>
        <v>5.1839116944447952E-20</v>
      </c>
      <c r="V117" s="4">
        <f t="shared" si="47"/>
        <v>2.5295181571830082E-22</v>
      </c>
      <c r="W117" s="4">
        <f t="shared" si="47"/>
        <v>1.1314344560604422E-24</v>
      </c>
      <c r="X117" s="4">
        <f t="shared" si="47"/>
        <v>4.6715268261281361E-27</v>
      </c>
      <c r="Y117" s="4">
        <f t="shared" si="47"/>
        <v>1.7910329029663284E-29</v>
      </c>
      <c r="Z117" s="4">
        <f t="shared" si="47"/>
        <v>6.4089223830017313E-32</v>
      </c>
      <c r="AA117" s="4">
        <f t="shared" si="45"/>
        <v>2.1499961877494278E-34</v>
      </c>
      <c r="AB117" s="4">
        <f t="shared" si="45"/>
        <v>6.788305559559171E-37</v>
      </c>
      <c r="AC117" s="4">
        <f t="shared" si="45"/>
        <v>2.0242374057839199E-39</v>
      </c>
      <c r="AD117" s="4">
        <f t="shared" si="45"/>
        <v>5.7184768453991143E-42</v>
      </c>
      <c r="AE117" s="4">
        <f t="shared" si="45"/>
        <v>1.5346977171723329E-44</v>
      </c>
      <c r="AF117" s="6"/>
      <c r="AG117" s="4">
        <f t="shared" si="48"/>
        <v>0.92784890950772603</v>
      </c>
      <c r="AH117" s="4">
        <f t="shared" si="48"/>
        <v>6.9483239242576142E-2</v>
      </c>
      <c r="AI117" s="4">
        <f t="shared" si="48"/>
        <v>2.6016736767372818E-3</v>
      </c>
      <c r="AJ117" s="4">
        <f t="shared" si="48"/>
        <v>6.4943291630973932E-5</v>
      </c>
      <c r="AK117" s="4">
        <f t="shared" si="48"/>
        <v>1.2158416073152222E-6</v>
      </c>
      <c r="AL117" s="4">
        <f t="shared" si="48"/>
        <v>1.8209987997795033E-8</v>
      </c>
      <c r="AM117" s="4">
        <f t="shared" si="48"/>
        <v>2.2727990472717849E-10</v>
      </c>
      <c r="AN117" s="4">
        <f t="shared" si="48"/>
        <v>2.4314514098713748E-12</v>
      </c>
      <c r="AO117" s="4">
        <f t="shared" si="48"/>
        <v>2.2760309917100602E-14</v>
      </c>
      <c r="AP117" s="4">
        <f t="shared" si="48"/>
        <v>1.8938177910829038E-16</v>
      </c>
      <c r="AQ117" s="4">
        <f t="shared" si="48"/>
        <v>1.4182104764843164E-18</v>
      </c>
      <c r="AR117" s="4">
        <f t="shared" si="48"/>
        <v>9.6549597605040457E-21</v>
      </c>
      <c r="AS117" s="4">
        <f t="shared" si="48"/>
        <v>6.0252025739732949E-23</v>
      </c>
      <c r="AT117" s="4">
        <f t="shared" si="48"/>
        <v>3.4708088683934101E-25</v>
      </c>
      <c r="AU117" s="4">
        <f t="shared" si="48"/>
        <v>1.8565430640783553E-27</v>
      </c>
      <c r="AV117" s="4">
        <f t="shared" si="48"/>
        <v>9.2686418325307537E-30</v>
      </c>
      <c r="AW117" s="4">
        <f t="shared" si="46"/>
        <v>4.3380885825689531E-32</v>
      </c>
      <c r="AX117" s="4">
        <f t="shared" si="46"/>
        <v>1.910960719184367E-34</v>
      </c>
      <c r="AY117" s="4">
        <f t="shared" si="46"/>
        <v>7.9502628457805609E-37</v>
      </c>
      <c r="AZ117" s="4">
        <f t="shared" si="46"/>
        <v>3.1335027884139179E-39</v>
      </c>
      <c r="BA117" s="4">
        <f t="shared" si="46"/>
        <v>1.1732815894042842E-41</v>
      </c>
    </row>
    <row r="118" spans="1:53">
      <c r="A118" s="1">
        <f t="shared" si="40"/>
        <v>41769</v>
      </c>
      <c r="B118">
        <f t="shared" si="35"/>
        <v>3</v>
      </c>
      <c r="C118" s="12">
        <f t="shared" si="34"/>
        <v>5.7069967380518741E-9</v>
      </c>
      <c r="D118" s="3">
        <f t="shared" si="29"/>
        <v>13815781</v>
      </c>
      <c r="E118" s="2">
        <v>27631562</v>
      </c>
      <c r="F118" s="2">
        <v>80</v>
      </c>
      <c r="G118" s="3">
        <f t="shared" si="30"/>
        <v>8810880</v>
      </c>
      <c r="H118" s="3">
        <f t="shared" si="31"/>
        <v>13659843.199999999</v>
      </c>
      <c r="I118" s="7">
        <f t="shared" si="32"/>
        <v>-1.560310635682276</v>
      </c>
      <c r="J118" s="8">
        <f t="shared" si="33"/>
        <v>-1.5693048340199043</v>
      </c>
      <c r="K118" s="4">
        <f t="shared" si="47"/>
        <v>0.95095963363979907</v>
      </c>
      <c r="L118" s="4">
        <f t="shared" si="47"/>
        <v>4.7817734416243401E-2</v>
      </c>
      <c r="M118" s="4">
        <f t="shared" si="47"/>
        <v>1.2022253018447891E-3</v>
      </c>
      <c r="N118" s="4">
        <f t="shared" si="47"/>
        <v>2.0150759685006269E-5</v>
      </c>
      <c r="O118" s="4">
        <f t="shared" si="47"/>
        <v>2.5331341960676781E-7</v>
      </c>
      <c r="P118" s="4">
        <f t="shared" si="47"/>
        <v>2.547504204234607E-9</v>
      </c>
      <c r="Q118" s="4">
        <f t="shared" si="47"/>
        <v>2.1349628667202642E-11</v>
      </c>
      <c r="R118" s="4">
        <f t="shared" si="47"/>
        <v>1.5336240244331166E-13</v>
      </c>
      <c r="S118" s="4">
        <f t="shared" si="47"/>
        <v>9.639521678730056E-16</v>
      </c>
      <c r="T118" s="4">
        <f t="shared" si="47"/>
        <v>5.3856669586826379E-18</v>
      </c>
      <c r="U118" s="4">
        <f t="shared" si="47"/>
        <v>2.7081078956086193E-20</v>
      </c>
      <c r="V118" s="4">
        <f t="shared" si="47"/>
        <v>1.2379402922874993E-22</v>
      </c>
      <c r="W118" s="4">
        <f t="shared" si="47"/>
        <v>5.1873413026478448E-25</v>
      </c>
      <c r="X118" s="4">
        <f t="shared" si="47"/>
        <v>2.0064474641741717E-27</v>
      </c>
      <c r="Y118" s="4">
        <f t="shared" si="47"/>
        <v>7.2065271909074216E-30</v>
      </c>
      <c r="Z118" s="4">
        <f t="shared" si="47"/>
        <v>2.4158000931424045E-32</v>
      </c>
      <c r="AA118" s="4">
        <f t="shared" si="45"/>
        <v>7.5921920413035761E-35</v>
      </c>
      <c r="AB118" s="4">
        <f t="shared" si="45"/>
        <v>2.2456619890645799E-37</v>
      </c>
      <c r="AC118" s="4">
        <f t="shared" si="45"/>
        <v>6.2733274658036758E-40</v>
      </c>
      <c r="AD118" s="4">
        <f t="shared" si="45"/>
        <v>1.6602381272458758E-42</v>
      </c>
      <c r="AE118" s="4">
        <f t="shared" si="45"/>
        <v>4.1741337819183251E-45</v>
      </c>
      <c r="AF118" s="6"/>
      <c r="AG118" s="4">
        <f t="shared" si="48"/>
        <v>0.92500449717959687</v>
      </c>
      <c r="AH118" s="4">
        <f t="shared" si="48"/>
        <v>7.2110279481774536E-2</v>
      </c>
      <c r="AI118" s="4">
        <f t="shared" si="48"/>
        <v>2.8107387813380716E-3</v>
      </c>
      <c r="AJ118" s="4">
        <f t="shared" si="48"/>
        <v>7.3038610448121876E-5</v>
      </c>
      <c r="AK118" s="4">
        <f t="shared" si="48"/>
        <v>1.4234615809224451E-6</v>
      </c>
      <c r="AL118" s="4">
        <f t="shared" si="48"/>
        <v>2.2193661260471698E-8</v>
      </c>
      <c r="AM118" s="4">
        <f t="shared" si="48"/>
        <v>2.8835725218899176E-10</v>
      </c>
      <c r="AN118" s="4">
        <f t="shared" si="48"/>
        <v>3.2113377326306671E-12</v>
      </c>
      <c r="AO118" s="4">
        <f t="shared" si="48"/>
        <v>3.1293137418240643E-14</v>
      </c>
      <c r="AP118" s="4">
        <f t="shared" si="48"/>
        <v>2.7105640752139373E-16</v>
      </c>
      <c r="AQ118" s="4">
        <f t="shared" si="48"/>
        <v>2.1130643670528055E-18</v>
      </c>
      <c r="AR118" s="4">
        <f t="shared" si="48"/>
        <v>1.497521471390731E-20</v>
      </c>
      <c r="AS118" s="4">
        <f t="shared" si="48"/>
        <v>9.7284756634217189E-23</v>
      </c>
      <c r="AT118" s="4">
        <f t="shared" si="48"/>
        <v>5.8338384372995967E-25</v>
      </c>
      <c r="AU118" s="4">
        <f t="shared" si="48"/>
        <v>3.2484731625569707E-27</v>
      </c>
      <c r="AV118" s="4">
        <f t="shared" si="48"/>
        <v>1.6882661527500051E-29</v>
      </c>
      <c r="AW118" s="4">
        <f t="shared" si="46"/>
        <v>8.2257174695043819E-32</v>
      </c>
      <c r="AX118" s="4">
        <f t="shared" si="46"/>
        <v>3.7720521912625298E-34</v>
      </c>
      <c r="AY118" s="4">
        <f t="shared" si="46"/>
        <v>1.6336461068628313E-36</v>
      </c>
      <c r="AZ118" s="4">
        <f t="shared" si="46"/>
        <v>6.7028136202880175E-39</v>
      </c>
      <c r="BA118" s="4">
        <f t="shared" si="46"/>
        <v>2.6126418447064307E-41</v>
      </c>
    </row>
    <row r="119" spans="1:53">
      <c r="A119" s="1">
        <f t="shared" si="40"/>
        <v>41773</v>
      </c>
      <c r="B119">
        <f t="shared" si="35"/>
        <v>4</v>
      </c>
      <c r="C119" s="12">
        <f t="shared" si="34"/>
        <v>5.7069967380518741E-9</v>
      </c>
      <c r="D119" s="3">
        <f t="shared" si="29"/>
        <v>12741835</v>
      </c>
      <c r="E119" s="2">
        <v>25483670</v>
      </c>
      <c r="F119" s="2">
        <v>90</v>
      </c>
      <c r="G119" s="3">
        <f t="shared" si="30"/>
        <v>8446430</v>
      </c>
      <c r="H119" s="3">
        <f t="shared" si="31"/>
        <v>14245720.300000001</v>
      </c>
      <c r="I119" s="7">
        <f t="shared" si="32"/>
        <v>-1.5045797193684487</v>
      </c>
      <c r="J119" s="8">
        <f t="shared" si="33"/>
        <v>-1.5166751707087793</v>
      </c>
      <c r="K119" s="4">
        <f t="shared" si="47"/>
        <v>0.9529396071894537</v>
      </c>
      <c r="L119" s="4">
        <f t="shared" si="47"/>
        <v>4.5935261382952952E-2</v>
      </c>
      <c r="M119" s="4">
        <f t="shared" si="47"/>
        <v>1.1071257677745575E-3</v>
      </c>
      <c r="N119" s="4">
        <f t="shared" si="47"/>
        <v>1.7789199896406792E-5</v>
      </c>
      <c r="O119" s="4">
        <f t="shared" si="47"/>
        <v>2.1437645435095081E-7</v>
      </c>
      <c r="P119" s="4">
        <f t="shared" si="47"/>
        <v>2.0667487692164488E-9</v>
      </c>
      <c r="Q119" s="4">
        <f t="shared" si="47"/>
        <v>1.6604163231914556E-11</v>
      </c>
      <c r="R119" s="4">
        <f t="shared" si="47"/>
        <v>1.1434033482831034E-13</v>
      </c>
      <c r="S119" s="4">
        <f t="shared" si="47"/>
        <v>6.8895352529546326E-16</v>
      </c>
      <c r="T119" s="4">
        <f t="shared" si="47"/>
        <v>3.6900123519341728E-18</v>
      </c>
      <c r="U119" s="4">
        <f t="shared" si="47"/>
        <v>1.7787223870534449E-20</v>
      </c>
      <c r="V119" s="4">
        <f t="shared" si="47"/>
        <v>7.7946350454690337E-23</v>
      </c>
      <c r="W119" s="4">
        <f t="shared" si="47"/>
        <v>3.1310844989657986E-25</v>
      </c>
      <c r="X119" s="4">
        <f t="shared" si="47"/>
        <v>1.1609984309365732E-27</v>
      </c>
      <c r="Y119" s="4">
        <f t="shared" si="47"/>
        <v>3.9974564649296417E-30</v>
      </c>
      <c r="Z119" s="4">
        <f t="shared" si="47"/>
        <v>1.2846137841273906E-32</v>
      </c>
      <c r="AA119" s="4">
        <f t="shared" si="45"/>
        <v>3.8701931312553878E-35</v>
      </c>
      <c r="AB119" s="4">
        <f t="shared" si="45"/>
        <v>1.0973968461966458E-37</v>
      </c>
      <c r="AC119" s="4">
        <f t="shared" si="45"/>
        <v>2.9388075203597819E-40</v>
      </c>
      <c r="AD119" s="4">
        <f t="shared" si="45"/>
        <v>7.4558545997436832E-43</v>
      </c>
      <c r="AE119" s="4">
        <f t="shared" si="45"/>
        <v>1.7969966662885171E-45</v>
      </c>
      <c r="AF119" s="6"/>
      <c r="AG119" s="4">
        <f t="shared" si="48"/>
        <v>0.92191681872027198</v>
      </c>
      <c r="AH119" s="4">
        <f t="shared" si="48"/>
        <v>7.4952093687267574E-2</v>
      </c>
      <c r="AI119" s="4">
        <f t="shared" si="48"/>
        <v>3.0468128141712043E-3</v>
      </c>
      <c r="AJ119" s="4">
        <f t="shared" si="48"/>
        <v>8.2568898045656176E-5</v>
      </c>
      <c r="AK119" s="4">
        <f t="shared" si="48"/>
        <v>1.6782182386272607E-6</v>
      </c>
      <c r="AL119" s="4">
        <f t="shared" si="48"/>
        <v>2.7287914218752663E-8</v>
      </c>
      <c r="AM119" s="4">
        <f t="shared" si="48"/>
        <v>3.6975237238742518E-10</v>
      </c>
      <c r="AN119" s="4">
        <f t="shared" si="48"/>
        <v>4.2944225740302843E-12</v>
      </c>
      <c r="AO119" s="4">
        <f t="shared" si="48"/>
        <v>4.3642197213928462E-14</v>
      </c>
      <c r="AP119" s="4">
        <f t="shared" si="48"/>
        <v>3.942356416701714E-16</v>
      </c>
      <c r="AQ119" s="4">
        <f t="shared" si="48"/>
        <v>3.205144703004892E-18</v>
      </c>
      <c r="AR119" s="4">
        <f t="shared" si="48"/>
        <v>2.3688997507252701E-20</v>
      </c>
      <c r="AS119" s="4">
        <f t="shared" si="48"/>
        <v>1.6049338304925076E-22</v>
      </c>
      <c r="AT119" s="4">
        <f t="shared" si="48"/>
        <v>1.0037035133452376E-24</v>
      </c>
      <c r="AU119" s="4">
        <f t="shared" si="48"/>
        <v>5.8286643024379849E-27</v>
      </c>
      <c r="AV119" s="4">
        <f t="shared" si="48"/>
        <v>3.1591437510905274E-29</v>
      </c>
      <c r="AW119" s="4">
        <f t="shared" si="46"/>
        <v>1.6052437179900944E-31</v>
      </c>
      <c r="AX119" s="4">
        <f t="shared" si="46"/>
        <v>7.6768596475819495E-34</v>
      </c>
      <c r="AY119" s="4">
        <f t="shared" si="46"/>
        <v>3.4673893276924183E-36</v>
      </c>
      <c r="AZ119" s="4">
        <f t="shared" si="46"/>
        <v>1.4836808431935835E-38</v>
      </c>
      <c r="BA119" s="4">
        <f t="shared" si="46"/>
        <v>6.0311752093617762E-41</v>
      </c>
    </row>
    <row r="120" spans="1:53">
      <c r="A120" s="1">
        <f t="shared" ref="A120:A137" si="49">A119+B118</f>
        <v>41776</v>
      </c>
      <c r="B120">
        <f t="shared" si="35"/>
        <v>3</v>
      </c>
      <c r="C120" s="12">
        <f t="shared" si="34"/>
        <v>5.7069967380518741E-9</v>
      </c>
      <c r="D120" s="3">
        <f t="shared" si="29"/>
        <v>15654103</v>
      </c>
      <c r="E120" s="2">
        <v>31308206</v>
      </c>
      <c r="F120" s="2">
        <v>100</v>
      </c>
      <c r="G120" s="3">
        <f t="shared" si="30"/>
        <v>8311800</v>
      </c>
      <c r="H120" s="3">
        <f t="shared" si="31"/>
        <v>14887780</v>
      </c>
      <c r="I120" s="7">
        <f t="shared" si="32"/>
        <v>-1.4492167124241597</v>
      </c>
      <c r="J120" s="8">
        <f t="shared" si="33"/>
        <v>-1.4644382196155332</v>
      </c>
      <c r="K120" s="4">
        <f t="shared" si="47"/>
        <v>0.95367206346008881</v>
      </c>
      <c r="L120" s="4">
        <f t="shared" si="47"/>
        <v>4.5237830827069947E-2</v>
      </c>
      <c r="M120" s="4">
        <f t="shared" si="47"/>
        <v>1.0729375275511941E-3</v>
      </c>
      <c r="N120" s="4">
        <f t="shared" si="47"/>
        <v>1.6965075151768907E-5</v>
      </c>
      <c r="O120" s="4">
        <f t="shared" si="47"/>
        <v>2.0118627568297294E-7</v>
      </c>
      <c r="P120" s="4">
        <f t="shared" si="47"/>
        <v>1.9086700078316879E-9</v>
      </c>
      <c r="Q120" s="4">
        <f t="shared" si="47"/>
        <v>1.5089750150425891E-11</v>
      </c>
      <c r="R120" s="4">
        <f t="shared" si="47"/>
        <v>1.0225543648109582E-13</v>
      </c>
      <c r="S120" s="4">
        <f t="shared" si="47"/>
        <v>6.0631563225022963E-16</v>
      </c>
      <c r="T120" s="4">
        <f t="shared" si="47"/>
        <v>3.1956451571628566E-18</v>
      </c>
      <c r="U120" s="4">
        <f t="shared" si="47"/>
        <v>1.5158659250740132E-20</v>
      </c>
      <c r="V120" s="4">
        <f t="shared" si="47"/>
        <v>6.536876716266535E-23</v>
      </c>
      <c r="W120" s="4">
        <f t="shared" si="47"/>
        <v>2.5839921202496987E-25</v>
      </c>
      <c r="X120" s="4">
        <f t="shared" si="47"/>
        <v>9.4286587367356017E-28</v>
      </c>
      <c r="Y120" s="4">
        <f t="shared" si="47"/>
        <v>3.1946546264045127E-30</v>
      </c>
      <c r="Z120" s="4">
        <f t="shared" si="47"/>
        <v>1.0102634344034295E-32</v>
      </c>
      <c r="AA120" s="4">
        <f t="shared" si="45"/>
        <v>2.9951362220333036E-35</v>
      </c>
      <c r="AB120" s="4">
        <f t="shared" si="45"/>
        <v>8.3573681442608936E-38</v>
      </c>
      <c r="AC120" s="4">
        <f t="shared" si="45"/>
        <v>2.2024134541282048E-40</v>
      </c>
      <c r="AD120" s="4">
        <f t="shared" si="45"/>
        <v>5.4985353485634676E-43</v>
      </c>
      <c r="AE120" s="4">
        <f t="shared" si="45"/>
        <v>1.3041235704855683E-45</v>
      </c>
      <c r="AF120" s="6"/>
      <c r="AG120" s="4">
        <f t="shared" si="48"/>
        <v>0.9185448810158644</v>
      </c>
      <c r="AH120" s="4">
        <f t="shared" si="48"/>
        <v>7.8043717916243607E-2</v>
      </c>
      <c r="AI120" s="4">
        <f t="shared" si="48"/>
        <v>3.3154729959076899E-3</v>
      </c>
      <c r="AJ120" s="4">
        <f t="shared" si="48"/>
        <v>9.3899169523096736E-5</v>
      </c>
      <c r="AK120" s="4">
        <f t="shared" si="48"/>
        <v>1.9945238859830421E-6</v>
      </c>
      <c r="AL120" s="4">
        <f t="shared" si="48"/>
        <v>3.3892740775057885E-8</v>
      </c>
      <c r="AM120" s="4">
        <f t="shared" si="48"/>
        <v>4.7994653768403385E-10</v>
      </c>
      <c r="AN120" s="4">
        <f t="shared" si="48"/>
        <v>5.8254867299002557E-12</v>
      </c>
      <c r="AO120" s="4">
        <f t="shared" si="48"/>
        <v>6.1869925833744276E-14</v>
      </c>
      <c r="AP120" s="4">
        <f t="shared" si="48"/>
        <v>5.8408280609177068E-16</v>
      </c>
      <c r="AQ120" s="4">
        <f t="shared" si="48"/>
        <v>4.9626280809908757E-18</v>
      </c>
      <c r="AR120" s="4">
        <f t="shared" si="48"/>
        <v>3.8331544710566258E-20</v>
      </c>
      <c r="AS120" s="4">
        <f t="shared" si="48"/>
        <v>2.7140154990280076E-22</v>
      </c>
      <c r="AT120" s="4">
        <f t="shared" si="48"/>
        <v>1.7738062892679243E-24</v>
      </c>
      <c r="AU120" s="4">
        <f t="shared" si="48"/>
        <v>1.0765032487635647E-26</v>
      </c>
      <c r="AV120" s="4">
        <f t="shared" si="48"/>
        <v>6.0976325065422038E-29</v>
      </c>
      <c r="AW120" s="4">
        <f t="shared" si="46"/>
        <v>3.238011566336111E-31</v>
      </c>
      <c r="AX120" s="4">
        <f t="shared" si="46"/>
        <v>1.6183281067705359E-33</v>
      </c>
      <c r="AY120" s="4">
        <f t="shared" si="46"/>
        <v>7.6389056364953324E-36</v>
      </c>
      <c r="AZ120" s="4">
        <f t="shared" si="46"/>
        <v>3.415974251689842E-38</v>
      </c>
      <c r="BA120" s="4">
        <f t="shared" si="46"/>
        <v>1.4511810809961668E-40</v>
      </c>
    </row>
    <row r="121" spans="1:53">
      <c r="A121" s="1">
        <f t="shared" si="49"/>
        <v>41780</v>
      </c>
      <c r="B121">
        <f t="shared" si="35"/>
        <v>4</v>
      </c>
      <c r="C121" s="12">
        <f t="shared" si="34"/>
        <v>5.7069967380518741E-9</v>
      </c>
      <c r="D121" s="3">
        <f t="shared" si="29"/>
        <v>15012965</v>
      </c>
      <c r="E121" s="2">
        <v>30025930</v>
      </c>
      <c r="F121" s="2">
        <v>114</v>
      </c>
      <c r="G121" s="3">
        <f t="shared" si="30"/>
        <v>8509415.5999999996</v>
      </c>
      <c r="H121" s="3">
        <f t="shared" si="31"/>
        <v>15896844.028000001</v>
      </c>
      <c r="I121" s="7">
        <f t="shared" si="32"/>
        <v>-1.3726363101458041</v>
      </c>
      <c r="J121" s="8">
        <f t="shared" si="33"/>
        <v>-1.3920757458231861</v>
      </c>
      <c r="K121" s="4">
        <f t="shared" si="47"/>
        <v>0.95259712965769872</v>
      </c>
      <c r="L121" s="4">
        <f t="shared" si="47"/>
        <v>4.6261168665821903E-2</v>
      </c>
      <c r="M121" s="4">
        <f t="shared" si="47"/>
        <v>1.1232951518546132E-3</v>
      </c>
      <c r="N121" s="4">
        <f t="shared" si="47"/>
        <v>1.8183599568686906E-5</v>
      </c>
      <c r="O121" s="4">
        <f t="shared" si="47"/>
        <v>2.2076338565531686E-7</v>
      </c>
      <c r="P121" s="4">
        <f t="shared" si="47"/>
        <v>2.144194455428465E-9</v>
      </c>
      <c r="Q121" s="4">
        <f t="shared" si="47"/>
        <v>1.7354815234835695E-11</v>
      </c>
      <c r="R121" s="4">
        <f t="shared" si="47"/>
        <v>1.2040069100924111E-13</v>
      </c>
      <c r="S121" s="4">
        <f t="shared" si="47"/>
        <v>7.3087981253672235E-16</v>
      </c>
      <c r="T121" s="4">
        <f t="shared" si="47"/>
        <v>3.9437591124187346E-18</v>
      </c>
      <c r="U121" s="4">
        <f t="shared" si="47"/>
        <v>1.9152137544380852E-20</v>
      </c>
      <c r="V121" s="4">
        <f t="shared" si="47"/>
        <v>8.4553460741204514E-23</v>
      </c>
      <c r="W121" s="4">
        <f t="shared" si="47"/>
        <v>3.4218180404331653E-25</v>
      </c>
      <c r="X121" s="4">
        <f t="shared" si="47"/>
        <v>1.2782631765517982E-27</v>
      </c>
      <c r="Y121" s="4">
        <f t="shared" si="47"/>
        <v>4.4340328912128951E-30</v>
      </c>
      <c r="Z121" s="4">
        <f t="shared" si="47"/>
        <v>1.4355365949028913E-32</v>
      </c>
      <c r="AA121" s="4">
        <f t="shared" si="45"/>
        <v>4.3571333444284883E-35</v>
      </c>
      <c r="AB121" s="4">
        <f t="shared" si="45"/>
        <v>1.2446821016178763E-37</v>
      </c>
      <c r="AC121" s="4">
        <f t="shared" si="45"/>
        <v>3.3580905535984125E-40</v>
      </c>
      <c r="AD121" s="4">
        <f t="shared" si="45"/>
        <v>8.5831205994525039E-43</v>
      </c>
      <c r="AE121" s="4">
        <f t="shared" si="45"/>
        <v>2.0841145264503537E-45</v>
      </c>
      <c r="AF121" s="6"/>
      <c r="AG121" s="4">
        <f t="shared" si="48"/>
        <v>0.91327043528830121</v>
      </c>
      <c r="AH121" s="4">
        <f t="shared" si="48"/>
        <v>8.2854850484647163E-2</v>
      </c>
      <c r="AI121" s="4">
        <f t="shared" si="48"/>
        <v>3.7584298975056741E-3</v>
      </c>
      <c r="AJ121" s="4">
        <f t="shared" si="48"/>
        <v>1.1365896161175464E-4</v>
      </c>
      <c r="AK121" s="4">
        <f t="shared" si="48"/>
        <v>2.5778767519248333E-6</v>
      </c>
      <c r="AL121" s="4">
        <f t="shared" si="48"/>
        <v>4.6774653126103988E-8</v>
      </c>
      <c r="AM121" s="4">
        <f t="shared" si="48"/>
        <v>7.0725777063255875E-10</v>
      </c>
      <c r="AN121" s="4">
        <f t="shared" si="48"/>
        <v>9.1663843413898197E-12</v>
      </c>
      <c r="AO121" s="4">
        <f t="shared" si="48"/>
        <v>1.0395046203134458E-13</v>
      </c>
      <c r="AP121" s="4">
        <f t="shared" si="48"/>
        <v>1.0478575217492339E-15</v>
      </c>
      <c r="AQ121" s="4">
        <f t="shared" si="48"/>
        <v>9.5064972855648891E-18</v>
      </c>
      <c r="AR121" s="4">
        <f t="shared" si="48"/>
        <v>7.8405424297300535E-20</v>
      </c>
      <c r="AS121" s="4">
        <f t="shared" si="48"/>
        <v>5.9276574980411939E-22</v>
      </c>
      <c r="AT121" s="4">
        <f t="shared" si="48"/>
        <v>4.1367374792289879E-24</v>
      </c>
      <c r="AU121" s="4">
        <f t="shared" si="48"/>
        <v>2.6806993525814913E-26</v>
      </c>
      <c r="AV121" s="4">
        <f t="shared" si="48"/>
        <v>1.6213433966822907E-28</v>
      </c>
      <c r="AW121" s="4">
        <f t="shared" si="46"/>
        <v>9.1933364401381833E-31</v>
      </c>
      <c r="AX121" s="4">
        <f t="shared" si="46"/>
        <v>4.9061670860550394E-33</v>
      </c>
      <c r="AY121" s="4">
        <f t="shared" si="46"/>
        <v>2.4727938063287916E-35</v>
      </c>
      <c r="AZ121" s="4">
        <f t="shared" si="46"/>
        <v>1.1807347654801023E-37</v>
      </c>
      <c r="BA121" s="4">
        <f t="shared" si="46"/>
        <v>5.3559976185198499E-40</v>
      </c>
    </row>
    <row r="122" spans="1:53">
      <c r="A122" s="1">
        <f t="shared" si="49"/>
        <v>41783</v>
      </c>
      <c r="B122">
        <f t="shared" si="35"/>
        <v>3</v>
      </c>
      <c r="C122" s="12">
        <f t="shared" si="34"/>
        <v>5.7069967380518741E-9</v>
      </c>
      <c r="D122" s="3">
        <f t="shared" si="29"/>
        <v>17929491</v>
      </c>
      <c r="E122" s="2">
        <v>35858982</v>
      </c>
      <c r="F122" s="2">
        <v>132</v>
      </c>
      <c r="G122" s="3">
        <f t="shared" si="30"/>
        <v>9425374.3999999985</v>
      </c>
      <c r="H122" s="3">
        <f t="shared" si="31"/>
        <v>17416538.272</v>
      </c>
      <c r="I122" s="7">
        <f t="shared" si="32"/>
        <v>-1.2764117848594649</v>
      </c>
      <c r="J122" s="8">
        <f t="shared" si="33"/>
        <v>-1.3006232565315652</v>
      </c>
      <c r="K122" s="4">
        <f t="shared" si="47"/>
        <v>0.94763053962276178</v>
      </c>
      <c r="L122" s="4">
        <f t="shared" si="47"/>
        <v>5.0973595385344884E-2</v>
      </c>
      <c r="M122" s="4">
        <f t="shared" si="47"/>
        <v>1.3709494587794018E-3</v>
      </c>
      <c r="N122" s="4">
        <f t="shared" si="47"/>
        <v>2.458138316397281E-5</v>
      </c>
      <c r="O122" s="4">
        <f t="shared" si="47"/>
        <v>3.3056160291481899E-7</v>
      </c>
      <c r="P122" s="4">
        <f t="shared" si="47"/>
        <v>3.5562184926512951E-9</v>
      </c>
      <c r="Q122" s="4">
        <f t="shared" si="47"/>
        <v>3.188182503701823E-11</v>
      </c>
      <c r="R122" s="4">
        <f t="shared" si="47"/>
        <v>2.4499153371146976E-13</v>
      </c>
      <c r="S122" s="4">
        <f t="shared" si="47"/>
        <v>1.6472783320441123E-15</v>
      </c>
      <c r="T122" s="4">
        <f t="shared" si="47"/>
        <v>9.8453311126224973E-18</v>
      </c>
      <c r="U122" s="4">
        <f t="shared" si="47"/>
        <v>5.2958555511134492E-20</v>
      </c>
      <c r="V122" s="4">
        <f t="shared" si="47"/>
        <v>2.5896984914001046E-22</v>
      </c>
      <c r="W122" s="4">
        <f t="shared" si="47"/>
        <v>1.1608434888531765E-24</v>
      </c>
      <c r="X122" s="4">
        <f t="shared" si="47"/>
        <v>4.8032587593307627E-27</v>
      </c>
      <c r="Y122" s="4">
        <f t="shared" si="47"/>
        <v>1.8454979521165612E-29</v>
      </c>
      <c r="Z122" s="4">
        <f t="shared" si="47"/>
        <v>6.6180170599374033E-32</v>
      </c>
      <c r="AA122" s="4">
        <f t="shared" si="45"/>
        <v>2.2249150176116924E-34</v>
      </c>
      <c r="AB122" s="4">
        <f t="shared" si="45"/>
        <v>7.0399566951225783E-37</v>
      </c>
      <c r="AC122" s="4">
        <f t="shared" si="45"/>
        <v>2.1037925756383754E-39</v>
      </c>
      <c r="AD122" s="4">
        <f t="shared" si="45"/>
        <v>5.9560002412174894E-42</v>
      </c>
      <c r="AE122" s="4">
        <f t="shared" si="45"/>
        <v>1.6018802777645798E-44</v>
      </c>
      <c r="AF122" s="6"/>
      <c r="AG122" s="4">
        <f t="shared" si="48"/>
        <v>0.90538399098775046</v>
      </c>
      <c r="AH122" s="4">
        <f t="shared" si="48"/>
        <v>8.9991661356523936E-2</v>
      </c>
      <c r="AI122" s="4">
        <f t="shared" si="48"/>
        <v>4.4724110042430633E-3</v>
      </c>
      <c r="AJ122" s="4">
        <f t="shared" si="48"/>
        <v>1.4818009239881869E-4</v>
      </c>
      <c r="AK122" s="4">
        <f t="shared" si="48"/>
        <v>3.682131153941301E-6</v>
      </c>
      <c r="AL122" s="4">
        <f t="shared" si="48"/>
        <v>7.3197897703415707E-8</v>
      </c>
      <c r="AM122" s="4">
        <f t="shared" si="48"/>
        <v>1.2125975638749872E-9</v>
      </c>
      <c r="AN122" s="4">
        <f t="shared" si="48"/>
        <v>1.7218208410241555E-11</v>
      </c>
      <c r="AO122" s="4">
        <f t="shared" si="48"/>
        <v>2.1392781585990895E-13</v>
      </c>
      <c r="AP122" s="4">
        <f t="shared" si="48"/>
        <v>2.3626207110007095E-15</v>
      </c>
      <c r="AQ122" s="4">
        <f t="shared" si="48"/>
        <v>2.348352248164645E-17</v>
      </c>
      <c r="AR122" s="4">
        <f t="shared" si="48"/>
        <v>2.1219725655970919E-19</v>
      </c>
      <c r="AS122" s="4">
        <f t="shared" si="48"/>
        <v>1.7576309962105346E-21</v>
      </c>
      <c r="AT122" s="4">
        <f t="shared" si="48"/>
        <v>1.3438583984977573E-23</v>
      </c>
      <c r="AU122" s="4">
        <f t="shared" si="48"/>
        <v>9.5410156545897941E-26</v>
      </c>
      <c r="AV122" s="4">
        <f t="shared" si="48"/>
        <v>6.3222615534820758E-28</v>
      </c>
      <c r="AW122" s="4">
        <f t="shared" si="46"/>
        <v>3.92754853453479E-30</v>
      </c>
      <c r="AX122" s="4">
        <f t="shared" si="46"/>
        <v>2.2963691226733499E-32</v>
      </c>
      <c r="AY122" s="4">
        <f t="shared" si="46"/>
        <v>1.2680554008180044E-34</v>
      </c>
      <c r="AZ122" s="4">
        <f t="shared" si="46"/>
        <v>6.633666541392339E-37</v>
      </c>
      <c r="BA122" s="4">
        <f t="shared" si="46"/>
        <v>3.2968001844382826E-39</v>
      </c>
    </row>
    <row r="123" spans="1:53">
      <c r="A123" s="1">
        <f t="shared" si="49"/>
        <v>41787</v>
      </c>
      <c r="B123">
        <f t="shared" si="35"/>
        <v>4</v>
      </c>
      <c r="C123" s="12">
        <f t="shared" si="34"/>
        <v>5.7069967380518741E-9</v>
      </c>
      <c r="D123" s="3">
        <f t="shared" si="29"/>
        <v>17588282</v>
      </c>
      <c r="E123" s="2">
        <v>35176564</v>
      </c>
      <c r="F123" s="2">
        <v>152</v>
      </c>
      <c r="G123" s="3">
        <f t="shared" si="30"/>
        <v>11316422.399999999</v>
      </c>
      <c r="H123" s="3">
        <f t="shared" si="31"/>
        <v>19453070.912</v>
      </c>
      <c r="I123" s="7">
        <f t="shared" si="32"/>
        <v>-1.1734683860932447</v>
      </c>
      <c r="J123" s="8">
        <f t="shared" si="33"/>
        <v>-1.2015986710796902</v>
      </c>
      <c r="K123" s="4">
        <f t="shared" si="47"/>
        <v>0.93745850483665805</v>
      </c>
      <c r="L123" s="4">
        <f t="shared" si="47"/>
        <v>6.0543679947766896E-2</v>
      </c>
      <c r="M123" s="4">
        <f t="shared" si="47"/>
        <v>1.9550395237724312E-3</v>
      </c>
      <c r="N123" s="4">
        <f t="shared" si="47"/>
        <v>4.2087290862340444E-5</v>
      </c>
      <c r="O123" s="4">
        <f t="shared" si="47"/>
        <v>6.795284215731514E-7</v>
      </c>
      <c r="P123" s="4">
        <f t="shared" si="47"/>
        <v>8.7771643260517135E-9</v>
      </c>
      <c r="Q123" s="4">
        <f t="shared" si="47"/>
        <v>9.4475575944859105E-11</v>
      </c>
      <c r="R123" s="4">
        <f t="shared" si="47"/>
        <v>8.716417802065757E-13</v>
      </c>
      <c r="S123" s="4">
        <f t="shared" si="47"/>
        <v>7.0366272285960586E-15</v>
      </c>
      <c r="T123" s="4">
        <f t="shared" si="47"/>
        <v>5.0493850420534993E-17</v>
      </c>
      <c r="U123" s="4">
        <f t="shared" si="47"/>
        <v>3.2610308318788594E-19</v>
      </c>
      <c r="V123" s="4">
        <f t="shared" si="47"/>
        <v>1.9146023918433246E-21</v>
      </c>
      <c r="W123" s="4">
        <f t="shared" si="47"/>
        <v>1.0304186013305961E-23</v>
      </c>
      <c r="X123" s="4">
        <f t="shared" si="47"/>
        <v>5.1190177842576828E-26</v>
      </c>
      <c r="Y123" s="4">
        <f t="shared" si="47"/>
        <v>2.3614288506447551E-28</v>
      </c>
      <c r="Z123" s="4">
        <f t="shared" si="47"/>
        <v>1.0167164017878295E-30</v>
      </c>
      <c r="AA123" s="4">
        <f t="shared" si="45"/>
        <v>4.1038930334850305E-33</v>
      </c>
      <c r="AB123" s="4">
        <f t="shared" si="45"/>
        <v>1.5590615401313568E-35</v>
      </c>
      <c r="AC123" s="4">
        <f t="shared" si="45"/>
        <v>5.5937990629283453E-38</v>
      </c>
      <c r="AD123" s="4">
        <f t="shared" si="45"/>
        <v>1.9013817943356268E-40</v>
      </c>
      <c r="AE123" s="4">
        <f t="shared" si="45"/>
        <v>6.1398161594756662E-43</v>
      </c>
      <c r="AF123" s="6"/>
      <c r="AG123" s="4">
        <f t="shared" si="48"/>
        <v>0.89492209664374101</v>
      </c>
      <c r="AH123" s="4">
        <f t="shared" si="48"/>
        <v>9.9353005141321948E-2</v>
      </c>
      <c r="AI123" s="4">
        <f t="shared" si="48"/>
        <v>5.5150158657406197E-3</v>
      </c>
      <c r="AJ123" s="4">
        <f t="shared" si="48"/>
        <v>2.0408977324561155E-4</v>
      </c>
      <c r="AK123" s="4">
        <f t="shared" si="48"/>
        <v>5.6644397427312239E-6</v>
      </c>
      <c r="AL123" s="4">
        <f t="shared" si="48"/>
        <v>1.2577161683067699E-7</v>
      </c>
      <c r="AM123" s="4">
        <f t="shared" si="48"/>
        <v>2.3271643659815279E-9</v>
      </c>
      <c r="AN123" s="4">
        <f t="shared" si="48"/>
        <v>3.6908352577244446E-11</v>
      </c>
      <c r="AO123" s="4">
        <f t="shared" si="48"/>
        <v>5.1218905500242253E-13</v>
      </c>
      <c r="AP123" s="4">
        <f t="shared" si="48"/>
        <v>6.3180547072238471E-15</v>
      </c>
      <c r="AQ123" s="4">
        <f t="shared" si="48"/>
        <v>7.014213122564677E-17</v>
      </c>
      <c r="AR123" s="4">
        <f t="shared" si="48"/>
        <v>7.0791615859780082E-19</v>
      </c>
      <c r="AS123" s="4">
        <f t="shared" si="48"/>
        <v>6.5493184860716306E-21</v>
      </c>
      <c r="AT123" s="4">
        <f t="shared" si="48"/>
        <v>5.5930443921472084E-23</v>
      </c>
      <c r="AU123" s="4">
        <f t="shared" si="48"/>
        <v>4.4352256149425212E-25</v>
      </c>
      <c r="AV123" s="4">
        <f t="shared" si="48"/>
        <v>3.2826147873461444E-27</v>
      </c>
      <c r="AW123" s="4">
        <f t="shared" si="46"/>
        <v>2.2776940137231304E-29</v>
      </c>
      <c r="AX123" s="4">
        <f t="shared" si="46"/>
        <v>1.4874482948126248E-31</v>
      </c>
      <c r="AY123" s="4">
        <f t="shared" si="46"/>
        <v>9.1741274643657751E-34</v>
      </c>
      <c r="AZ123" s="4">
        <f t="shared" si="46"/>
        <v>5.3605153434104492E-36</v>
      </c>
      <c r="BA123" s="4">
        <f t="shared" si="46"/>
        <v>2.9755818427778341E-38</v>
      </c>
    </row>
    <row r="124" spans="1:53">
      <c r="A124" s="1">
        <f t="shared" si="49"/>
        <v>41790</v>
      </c>
      <c r="B124">
        <f t="shared" si="35"/>
        <v>3</v>
      </c>
      <c r="C124" s="12">
        <f t="shared" si="34"/>
        <v>5.7069967380518741E-9</v>
      </c>
      <c r="D124" s="3">
        <f t="shared" si="29"/>
        <v>21652744</v>
      </c>
      <c r="E124" s="2">
        <v>43305488</v>
      </c>
      <c r="F124" s="2">
        <v>173</v>
      </c>
      <c r="G124" s="3">
        <f t="shared" si="30"/>
        <v>14291397.899999999</v>
      </c>
      <c r="H124" s="3">
        <f t="shared" si="31"/>
        <v>22055888.454500001</v>
      </c>
      <c r="I124" s="7">
        <f t="shared" si="32"/>
        <v>-1.0711229659320387</v>
      </c>
      <c r="J124" s="8">
        <f t="shared" si="33"/>
        <v>-1.1012828121494835</v>
      </c>
      <c r="K124" s="4">
        <f t="shared" si="47"/>
        <v>0.92167652615628515</v>
      </c>
      <c r="L124" s="4">
        <f t="shared" si="47"/>
        <v>7.5172819081487208E-2</v>
      </c>
      <c r="M124" s="4">
        <f t="shared" si="47"/>
        <v>3.0655833000407802E-3</v>
      </c>
      <c r="N124" s="4">
        <f t="shared" si="47"/>
        <v>8.334395709099022E-5</v>
      </c>
      <c r="O124" s="4">
        <f t="shared" si="47"/>
        <v>1.6994028585320087E-6</v>
      </c>
      <c r="P124" s="4">
        <f t="shared" si="47"/>
        <v>2.7720976774417084E-8</v>
      </c>
      <c r="Q124" s="4">
        <f t="shared" si="47"/>
        <v>3.768247650929196E-10</v>
      </c>
      <c r="R124" s="4">
        <f t="shared" si="47"/>
        <v>4.3905964829558101E-12</v>
      </c>
      <c r="S124" s="4">
        <f t="shared" si="47"/>
        <v>4.4762634184085251E-14</v>
      </c>
      <c r="T124" s="4">
        <f t="shared" si="47"/>
        <v>4.0565346855842622E-16</v>
      </c>
      <c r="U124" s="4">
        <f t="shared" si="47"/>
        <v>3.3085464078420213E-18</v>
      </c>
      <c r="V124" s="4">
        <f t="shared" si="47"/>
        <v>2.453163826525879E-20</v>
      </c>
      <c r="W124" s="4">
        <f t="shared" si="47"/>
        <v>1.6673519517158783E-22</v>
      </c>
      <c r="X124" s="4">
        <f t="shared" si="47"/>
        <v>1.0460823527822601E-24</v>
      </c>
      <c r="Y124" s="4">
        <f t="shared" si="47"/>
        <v>6.0942428349100931E-27</v>
      </c>
      <c r="Z124" s="4">
        <f t="shared" si="47"/>
        <v>3.3136785866903757E-29</v>
      </c>
      <c r="AA124" s="4">
        <f t="shared" si="45"/>
        <v>1.689165696781985E-31</v>
      </c>
      <c r="AB124" s="4">
        <f t="shared" si="45"/>
        <v>8.1041068070923652E-34</v>
      </c>
      <c r="AC124" s="4">
        <f t="shared" si="45"/>
        <v>3.6720995373826171E-36</v>
      </c>
      <c r="AD124" s="4">
        <f t="shared" si="45"/>
        <v>1.5763135447905325E-38</v>
      </c>
      <c r="AE124" s="4">
        <f t="shared" si="45"/>
        <v>6.428273478737777E-41</v>
      </c>
      <c r="AF124" s="6"/>
      <c r="AG124" s="4">
        <f t="shared" si="48"/>
        <v>0.88172692370172823</v>
      </c>
      <c r="AH124" s="4">
        <f t="shared" si="48"/>
        <v>0.11098550866111168</v>
      </c>
      <c r="AI124" s="4">
        <f t="shared" si="48"/>
        <v>6.9850325782112969E-3</v>
      </c>
      <c r="AJ124" s="4">
        <f t="shared" si="48"/>
        <v>2.9307536629557732E-4</v>
      </c>
      <c r="AK124" s="4">
        <f t="shared" si="48"/>
        <v>9.2225589651730782E-6</v>
      </c>
      <c r="AL124" s="4">
        <f t="shared" si="48"/>
        <v>2.3217397240802647E-7</v>
      </c>
      <c r="AM124" s="4">
        <f t="shared" si="48"/>
        <v>4.8707333853212694E-9</v>
      </c>
      <c r="AN124" s="4">
        <f t="shared" si="48"/>
        <v>8.7584725697074075E-11</v>
      </c>
      <c r="AO124" s="4">
        <f t="shared" si="48"/>
        <v>1.3780672884711967E-12</v>
      </c>
      <c r="AP124" s="4">
        <f t="shared" si="48"/>
        <v>1.9273470856296787E-14</v>
      </c>
      <c r="AQ124" s="4">
        <f t="shared" si="48"/>
        <v>2.4260063249646972E-16</v>
      </c>
      <c r="AR124" s="4">
        <f t="shared" si="48"/>
        <v>2.7760751674983145E-18</v>
      </c>
      <c r="AS124" s="4">
        <f t="shared" si="48"/>
        <v>2.9119367213970045E-20</v>
      </c>
      <c r="AT124" s="4">
        <f t="shared" si="48"/>
        <v>2.8194897438974636E-22</v>
      </c>
      <c r="AU124" s="4">
        <f t="shared" si="48"/>
        <v>2.534979210677911E-24</v>
      </c>
      <c r="AV124" s="4">
        <f t="shared" si="48"/>
        <v>2.1272329031804894E-26</v>
      </c>
      <c r="AW124" s="4">
        <f t="shared" si="46"/>
        <v>1.6735047077062779E-28</v>
      </c>
      <c r="AX124" s="4">
        <f t="shared" si="46"/>
        <v>1.2391100417711478E-30</v>
      </c>
      <c r="AY124" s="4">
        <f t="shared" si="46"/>
        <v>8.6650128525938531E-33</v>
      </c>
      <c r="AZ124" s="4">
        <f t="shared" si="46"/>
        <v>5.7404697191672545E-35</v>
      </c>
      <c r="BA124" s="4">
        <f t="shared" si="46"/>
        <v>3.6128442138554604E-37</v>
      </c>
    </row>
    <row r="125" spans="1:53">
      <c r="A125" s="1">
        <f t="shared" si="49"/>
        <v>41794</v>
      </c>
      <c r="B125">
        <f t="shared" si="35"/>
        <v>4</v>
      </c>
      <c r="C125" s="12">
        <f t="shared" si="34"/>
        <v>5.7069967380518741E-9</v>
      </c>
      <c r="D125" s="3">
        <f t="shared" si="29"/>
        <v>23354288</v>
      </c>
      <c r="E125" s="2">
        <v>46708576</v>
      </c>
      <c r="F125" s="2">
        <v>192</v>
      </c>
      <c r="G125" s="3">
        <f t="shared" si="30"/>
        <v>17856358.399999999</v>
      </c>
      <c r="H125" s="3">
        <f t="shared" si="31"/>
        <v>24883835.392000001</v>
      </c>
      <c r="I125" s="7">
        <f t="shared" si="32"/>
        <v>-0.98462539758855749</v>
      </c>
      <c r="J125" s="8">
        <f t="shared" si="33"/>
        <v>-1.0144750299683163</v>
      </c>
      <c r="K125" s="4">
        <f t="shared" si="47"/>
        <v>0.90311428044948538</v>
      </c>
      <c r="L125" s="4">
        <f t="shared" si="47"/>
        <v>9.2032924113044728E-2</v>
      </c>
      <c r="M125" s="4">
        <f t="shared" si="47"/>
        <v>4.6893614849261847E-3</v>
      </c>
      <c r="N125" s="4">
        <f t="shared" si="47"/>
        <v>1.5929161668128022E-4</v>
      </c>
      <c r="O125" s="4">
        <f t="shared" si="47"/>
        <v>4.0581992567915966E-6</v>
      </c>
      <c r="P125" s="4">
        <f t="shared" si="47"/>
        <v>8.2711096182656021E-8</v>
      </c>
      <c r="Q125" s="4">
        <f t="shared" si="47"/>
        <v>1.4047948806291551E-9</v>
      </c>
      <c r="R125" s="4">
        <f t="shared" si="47"/>
        <v>2.0451032610105058E-11</v>
      </c>
      <c r="S125" s="4">
        <f t="shared" si="47"/>
        <v>2.6051071762756567E-13</v>
      </c>
      <c r="T125" s="4">
        <f t="shared" si="47"/>
        <v>2.9497377246647843E-15</v>
      </c>
      <c r="U125" s="4">
        <f t="shared" si="47"/>
        <v>3.0059634446700122E-17</v>
      </c>
      <c r="V125" s="4">
        <f t="shared" si="47"/>
        <v>2.7847824783969004E-19</v>
      </c>
      <c r="W125" s="4">
        <f t="shared" si="47"/>
        <v>2.3648863546507754E-21</v>
      </c>
      <c r="X125" s="4">
        <f t="shared" si="47"/>
        <v>1.8538182040631421E-23</v>
      </c>
      <c r="Y125" s="4">
        <f t="shared" si="47"/>
        <v>1.3493956379299068E-25</v>
      </c>
      <c r="Z125" s="4">
        <f t="shared" si="47"/>
        <v>9.1674429002086705E-28</v>
      </c>
      <c r="AA125" s="4">
        <f t="shared" si="45"/>
        <v>5.838864238068741E-30</v>
      </c>
      <c r="AB125" s="4">
        <f t="shared" si="45"/>
        <v>3.5000929525932453E-32</v>
      </c>
      <c r="AC125" s="4">
        <f t="shared" si="45"/>
        <v>1.9815597439548171E-34</v>
      </c>
      <c r="AD125" s="4">
        <f t="shared" si="45"/>
        <v>1.0628051332628353E-36</v>
      </c>
      <c r="AE125" s="4">
        <f t="shared" si="45"/>
        <v>5.4153146626235815E-39</v>
      </c>
      <c r="AF125" s="6"/>
      <c r="AG125" s="4">
        <f t="shared" si="48"/>
        <v>0.86761087495607836</v>
      </c>
      <c r="AH125" s="4">
        <f t="shared" si="48"/>
        <v>0.12321112606307127</v>
      </c>
      <c r="AI125" s="4">
        <f t="shared" si="48"/>
        <v>8.7487267701805375E-3</v>
      </c>
      <c r="AJ125" s="4">
        <f t="shared" si="48"/>
        <v>4.1414126288233355E-4</v>
      </c>
      <c r="AK125" s="4">
        <f t="shared" si="48"/>
        <v>1.4703251961801275E-5</v>
      </c>
      <c r="AL125" s="4">
        <f t="shared" si="48"/>
        <v>4.17607476366521E-7</v>
      </c>
      <c r="AM125" s="4">
        <f t="shared" si="48"/>
        <v>9.8842078021177208E-9</v>
      </c>
      <c r="AN125" s="4">
        <f t="shared" si="48"/>
        <v>2.0052506339070328E-10</v>
      </c>
      <c r="AO125" s="4">
        <f t="shared" si="48"/>
        <v>3.5596188088432715E-12</v>
      </c>
      <c r="AP125" s="4">
        <f t="shared" si="48"/>
        <v>5.6167589187287242E-14</v>
      </c>
      <c r="AQ125" s="4">
        <f t="shared" si="48"/>
        <v>7.9764668802285647E-16</v>
      </c>
      <c r="AR125" s="4">
        <f t="shared" si="48"/>
        <v>1.0297757164220332E-17</v>
      </c>
      <c r="AS125" s="4">
        <f t="shared" si="48"/>
        <v>1.2186700780601214E-19</v>
      </c>
      <c r="AT125" s="4">
        <f t="shared" si="48"/>
        <v>1.33127423241452E-21</v>
      </c>
      <c r="AU125" s="4">
        <f t="shared" si="48"/>
        <v>1.3504055160196871E-23</v>
      </c>
      <c r="AV125" s="4">
        <f t="shared" si="48"/>
        <v>1.2784908954215267E-25</v>
      </c>
      <c r="AW125" s="4">
        <f t="shared" si="46"/>
        <v>1.1347556006778444E-27</v>
      </c>
      <c r="AX125" s="4">
        <f t="shared" si="46"/>
        <v>9.4793394205164696E-30</v>
      </c>
      <c r="AY125" s="4">
        <f t="shared" si="46"/>
        <v>7.4787705982090398E-32</v>
      </c>
      <c r="AZ125" s="4">
        <f t="shared" si="46"/>
        <v>5.5898639344411517E-34</v>
      </c>
      <c r="BA125" s="4">
        <f t="shared" si="46"/>
        <v>3.9691348039854179E-36</v>
      </c>
    </row>
    <row r="126" spans="1:53">
      <c r="A126" s="1">
        <f t="shared" si="49"/>
        <v>41797</v>
      </c>
      <c r="B126">
        <f t="shared" si="35"/>
        <v>3</v>
      </c>
      <c r="C126" s="12">
        <f t="shared" si="34"/>
        <v>5.7069967380518741E-9</v>
      </c>
      <c r="D126" s="3">
        <f t="shared" si="29"/>
        <v>28625977</v>
      </c>
      <c r="E126" s="2">
        <v>57251954</v>
      </c>
      <c r="F126" s="2">
        <v>221</v>
      </c>
      <c r="G126" s="3">
        <f t="shared" si="30"/>
        <v>24897161.099999994</v>
      </c>
      <c r="H126" s="3">
        <f t="shared" si="31"/>
        <v>30199329.390500002</v>
      </c>
      <c r="I126" s="7">
        <f t="shared" si="32"/>
        <v>-0.86568377946983999</v>
      </c>
      <c r="J126" s="8">
        <f t="shared" si="33"/>
        <v>-0.8908759141308451</v>
      </c>
      <c r="K126" s="4">
        <f t="shared" si="47"/>
        <v>0.8675448944097538</v>
      </c>
      <c r="L126" s="4">
        <f t="shared" si="47"/>
        <v>0.12326773407355765</v>
      </c>
      <c r="M126" s="4">
        <f t="shared" si="47"/>
        <v>8.7574336217260025E-3</v>
      </c>
      <c r="N126" s="4">
        <f t="shared" si="47"/>
        <v>4.147754270272381E-4</v>
      </c>
      <c r="O126" s="4">
        <f t="shared" si="47"/>
        <v>1.4733652750349017E-5</v>
      </c>
      <c r="P126" s="4">
        <f t="shared" si="47"/>
        <v>4.1869503447613331E-7</v>
      </c>
      <c r="Q126" s="4">
        <f t="shared" si="47"/>
        <v>9.9152559011337688E-9</v>
      </c>
      <c r="R126" s="4">
        <f t="shared" si="47"/>
        <v>2.0126267339030532E-10</v>
      </c>
      <c r="S126" s="4">
        <f t="shared" si="47"/>
        <v>3.5746257754218662E-12</v>
      </c>
      <c r="T126" s="4">
        <f t="shared" si="47"/>
        <v>5.6434591806857832E-14</v>
      </c>
      <c r="U126" s="4">
        <f t="shared" si="47"/>
        <v>8.0186763653573428E-16</v>
      </c>
      <c r="V126" s="4">
        <f t="shared" si="47"/>
        <v>1.0357794268162831E-17</v>
      </c>
      <c r="W126" s="4">
        <f t="shared" si="47"/>
        <v>1.2264315018539528E-19</v>
      </c>
      <c r="X126" s="4">
        <f t="shared" si="47"/>
        <v>1.3404702816513685E-21</v>
      </c>
      <c r="Y126" s="4">
        <f t="shared" si="47"/>
        <v>1.3604618948980492E-23</v>
      </c>
      <c r="Z126" s="4">
        <f t="shared" si="47"/>
        <v>1.2887014981981365E-25</v>
      </c>
      <c r="AA126" s="4">
        <f t="shared" si="45"/>
        <v>1.1444308163244773E-27</v>
      </c>
      <c r="AB126" s="4">
        <f t="shared" si="45"/>
        <v>9.5652824277064673E-30</v>
      </c>
      <c r="AC126" s="4">
        <f t="shared" si="45"/>
        <v>7.5506171569222618E-32</v>
      </c>
      <c r="AD126" s="4">
        <f t="shared" si="45"/>
        <v>5.6465865606072406E-34</v>
      </c>
      <c r="AE126" s="4">
        <f t="shared" si="45"/>
        <v>4.0115583866868373E-36</v>
      </c>
      <c r="AF126" s="6"/>
      <c r="AG126" s="4">
        <f t="shared" si="48"/>
        <v>0.84168665931093223</v>
      </c>
      <c r="AH126" s="4">
        <f t="shared" si="48"/>
        <v>0.14506256885565375</v>
      </c>
      <c r="AI126" s="4">
        <f t="shared" si="48"/>
        <v>1.2500583176297627E-2</v>
      </c>
      <c r="AJ126" s="4">
        <f t="shared" si="48"/>
        <v>7.1814792658465019E-4</v>
      </c>
      <c r="AK126" s="4">
        <f t="shared" si="48"/>
        <v>3.0942742036906024E-5</v>
      </c>
      <c r="AL126" s="4">
        <f t="shared" si="48"/>
        <v>1.0665805387605672E-6</v>
      </c>
      <c r="AM126" s="4">
        <f t="shared" si="48"/>
        <v>3.0637071709105905E-8</v>
      </c>
      <c r="AN126" s="4">
        <f t="shared" si="48"/>
        <v>7.5431726321401092E-10</v>
      </c>
      <c r="AO126" s="4">
        <f t="shared" si="48"/>
        <v>1.6250580509975004E-11</v>
      </c>
      <c r="AP126" s="4">
        <f t="shared" si="48"/>
        <v>3.1119397166752931E-13</v>
      </c>
      <c r="AQ126" s="4">
        <f t="shared" si="48"/>
        <v>5.3633478670140615E-15</v>
      </c>
      <c r="AR126" s="4">
        <f t="shared" si="48"/>
        <v>8.4032649639249937E-17</v>
      </c>
      <c r="AS126" s="4">
        <f t="shared" si="48"/>
        <v>1.2069007955045201E-18</v>
      </c>
      <c r="AT126" s="4">
        <f t="shared" si="48"/>
        <v>1.6000478439047359E-20</v>
      </c>
      <c r="AU126" s="4">
        <f t="shared" si="48"/>
        <v>1.96974345708358E-22</v>
      </c>
      <c r="AV126" s="4">
        <f t="shared" si="48"/>
        <v>2.2632010004112604E-24</v>
      </c>
      <c r="AW126" s="4">
        <f t="shared" si="46"/>
        <v>2.4378548734196189E-26</v>
      </c>
      <c r="AX126" s="4">
        <f t="shared" si="46"/>
        <v>2.4715170856431847E-28</v>
      </c>
      <c r="AY126" s="4">
        <f t="shared" si="46"/>
        <v>2.3664415810865881E-30</v>
      </c>
      <c r="AZ126" s="4">
        <f t="shared" si="46"/>
        <v>2.1465788610100128E-32</v>
      </c>
      <c r="BA126" s="4">
        <f t="shared" si="46"/>
        <v>1.849786048488698E-34</v>
      </c>
    </row>
    <row r="127" spans="1:53">
      <c r="A127" s="1">
        <f t="shared" si="49"/>
        <v>41801</v>
      </c>
      <c r="B127">
        <f t="shared" si="35"/>
        <v>4</v>
      </c>
      <c r="C127" s="12">
        <f t="shared" si="34"/>
        <v>5.7069967380518741E-9</v>
      </c>
      <c r="D127" s="3">
        <f t="shared" si="29"/>
        <v>32643579</v>
      </c>
      <c r="E127" s="2">
        <v>65287158</v>
      </c>
      <c r="F127" s="2">
        <v>257</v>
      </c>
      <c r="G127" s="3">
        <f t="shared" si="30"/>
        <v>36326361.899999991</v>
      </c>
      <c r="H127" s="3">
        <f t="shared" si="31"/>
        <v>38749230.0845</v>
      </c>
      <c r="I127" s="7">
        <f t="shared" si="32"/>
        <v>-0.74317586223007503</v>
      </c>
      <c r="J127" s="8">
        <f t="shared" si="33"/>
        <v>-0.7559591082193704</v>
      </c>
      <c r="K127" s="4">
        <f t="shared" si="47"/>
        <v>0.81276405701826271</v>
      </c>
      <c r="L127" s="4">
        <f t="shared" si="47"/>
        <v>0.16849771307267908</v>
      </c>
      <c r="M127" s="4">
        <f t="shared" si="47"/>
        <v>1.7466002761806494E-2</v>
      </c>
      <c r="N127" s="4">
        <f t="shared" si="47"/>
        <v>1.2069847062595028E-3</v>
      </c>
      <c r="O127" s="4">
        <f t="shared" si="47"/>
        <v>6.2556329898785998E-5</v>
      </c>
      <c r="P127" s="4">
        <f t="shared" si="47"/>
        <v>2.5937656259504241E-6</v>
      </c>
      <c r="Q127" s="4">
        <f t="shared" si="47"/>
        <v>8.9620825849380346E-8</v>
      </c>
      <c r="R127" s="4">
        <f t="shared" si="47"/>
        <v>2.6542409860880277E-9</v>
      </c>
      <c r="S127" s="4">
        <f t="shared" si="47"/>
        <v>6.8782792197951458E-11</v>
      </c>
      <c r="T127" s="4">
        <f t="shared" si="47"/>
        <v>1.5844068742501042E-12</v>
      </c>
      <c r="U127" s="4">
        <f t="shared" si="47"/>
        <v>3.2847031858738278E-14</v>
      </c>
      <c r="V127" s="4">
        <f t="shared" si="47"/>
        <v>6.1906014958130263E-16</v>
      </c>
      <c r="W127" s="4">
        <f t="shared" si="47"/>
        <v>1.0695005002983076E-17</v>
      </c>
      <c r="X127" s="4">
        <f t="shared" si="47"/>
        <v>1.7055600609422028E-19</v>
      </c>
      <c r="Y127" s="4">
        <f t="shared" si="47"/>
        <v>2.5256219761131229E-21</v>
      </c>
      <c r="Z127" s="4">
        <f t="shared" si="47"/>
        <v>3.4906511049309841E-23</v>
      </c>
      <c r="AA127" s="4">
        <f t="shared" si="45"/>
        <v>4.5228876723886174E-25</v>
      </c>
      <c r="AB127" s="4">
        <f t="shared" si="45"/>
        <v>5.5156437868510202E-27</v>
      </c>
      <c r="AC127" s="4">
        <f t="shared" si="45"/>
        <v>6.3526221365971515E-29</v>
      </c>
      <c r="AD127" s="4">
        <f t="shared" si="45"/>
        <v>6.9315239598665145E-31</v>
      </c>
      <c r="AE127" s="4">
        <f t="shared" si="45"/>
        <v>7.1850207596090579E-33</v>
      </c>
      <c r="AF127" s="6"/>
      <c r="AG127" s="4">
        <f t="shared" si="48"/>
        <v>0.80160306116272839</v>
      </c>
      <c r="AH127" s="4">
        <f t="shared" si="48"/>
        <v>0.1772678880988432</v>
      </c>
      <c r="AI127" s="4">
        <f t="shared" si="48"/>
        <v>1.9600663259997993E-2</v>
      </c>
      <c r="AJ127" s="4">
        <f t="shared" si="48"/>
        <v>1.4448414560112573E-3</v>
      </c>
      <c r="AK127" s="4">
        <f t="shared" si="48"/>
        <v>7.9878678776474613E-5</v>
      </c>
      <c r="AL127" s="4">
        <f t="shared" si="48"/>
        <v>3.5329014858286183E-6</v>
      </c>
      <c r="AM127" s="4">
        <f t="shared" si="48"/>
        <v>1.3021197455988138E-7</v>
      </c>
      <c r="AN127" s="4">
        <f t="shared" si="48"/>
        <v>4.1136138462718165E-9</v>
      </c>
      <c r="AO127" s="4">
        <f t="shared" si="48"/>
        <v>1.1371144001650115E-10</v>
      </c>
      <c r="AP127" s="4">
        <f t="shared" si="48"/>
        <v>2.7940377142601769E-12</v>
      </c>
      <c r="AQ127" s="4">
        <f t="shared" si="48"/>
        <v>6.1787819163125406E-14</v>
      </c>
      <c r="AR127" s="4">
        <f t="shared" si="48"/>
        <v>1.2421692477931006E-15</v>
      </c>
      <c r="AS127" s="4">
        <f t="shared" si="48"/>
        <v>2.2891281584919502E-17</v>
      </c>
      <c r="AT127" s="4">
        <f t="shared" si="48"/>
        <v>3.8940123498252485E-19</v>
      </c>
      <c r="AU127" s="4">
        <f t="shared" si="48"/>
        <v>6.1509167187662947E-21</v>
      </c>
      <c r="AV127" s="4">
        <f t="shared" si="48"/>
        <v>9.068159171628149E-23</v>
      </c>
      <c r="AW127" s="4">
        <f t="shared" si="46"/>
        <v>1.2533422719680766E-24</v>
      </c>
      <c r="AX127" s="4">
        <f t="shared" si="46"/>
        <v>1.6303892026718121E-26</v>
      </c>
      <c r="AY127" s="4">
        <f t="shared" si="46"/>
        <v>2.0030385080358195E-28</v>
      </c>
      <c r="AZ127" s="4">
        <f t="shared" si="46"/>
        <v>2.3313431374170506E-30</v>
      </c>
      <c r="BA127" s="4">
        <f t="shared" si="46"/>
        <v>2.5777850147144013E-32</v>
      </c>
    </row>
    <row r="128" spans="1:53">
      <c r="A128" s="1">
        <f t="shared" si="49"/>
        <v>41804</v>
      </c>
      <c r="B128">
        <f t="shared" si="35"/>
        <v>3</v>
      </c>
      <c r="C128" s="12">
        <f t="shared" si="34"/>
        <v>5.7069967380518741E-9</v>
      </c>
      <c r="D128" s="3">
        <f t="shared" si="29"/>
        <v>13568008</v>
      </c>
      <c r="E128" s="2">
        <v>27136016</v>
      </c>
      <c r="F128" s="2">
        <v>40</v>
      </c>
      <c r="G128" s="3">
        <f t="shared" si="30"/>
        <v>12566880</v>
      </c>
      <c r="H128" s="3">
        <f t="shared" si="31"/>
        <v>11712260.800000001</v>
      </c>
      <c r="I128" s="7">
        <f t="shared" si="32"/>
        <v>-1.7836475738544293</v>
      </c>
      <c r="J128" s="8">
        <f t="shared" si="33"/>
        <v>-1.7828583187288558</v>
      </c>
      <c r="K128" s="4">
        <f t="shared" si="47"/>
        <v>0.93079227828450484</v>
      </c>
      <c r="L128" s="4">
        <f t="shared" si="47"/>
        <v>6.6755625046454145E-2</v>
      </c>
      <c r="M128" s="4">
        <f t="shared" si="47"/>
        <v>2.3938279381454444E-3</v>
      </c>
      <c r="N128" s="4">
        <f t="shared" si="47"/>
        <v>5.7227754090282974E-5</v>
      </c>
      <c r="O128" s="4">
        <f t="shared" si="47"/>
        <v>1.0260811330956043E-6</v>
      </c>
      <c r="P128" s="4">
        <f t="shared" si="47"/>
        <v>1.4717927336510498E-8</v>
      </c>
      <c r="Q128" s="4">
        <f t="shared" si="47"/>
        <v>1.7592612063735664E-10</v>
      </c>
      <c r="R128" s="4">
        <f t="shared" si="47"/>
        <v>1.8024663829770853E-12</v>
      </c>
      <c r="S128" s="4">
        <f t="shared" si="47"/>
        <v>1.6158909163297803E-14</v>
      </c>
      <c r="T128" s="4">
        <f t="shared" si="47"/>
        <v>1.2876693206401303E-16</v>
      </c>
      <c r="U128" s="4">
        <f t="shared" si="47"/>
        <v>9.2350474747895821E-19</v>
      </c>
      <c r="V128" s="4">
        <f t="shared" si="47"/>
        <v>6.0211742612641037E-21</v>
      </c>
      <c r="W128" s="4">
        <f t="shared" si="47"/>
        <v>3.5986090279452187E-23</v>
      </c>
      <c r="X128" s="4">
        <f t="shared" si="47"/>
        <v>1.9852993161918214E-25</v>
      </c>
      <c r="Y128" s="4">
        <f t="shared" si="47"/>
        <v>1.0170272814971855E-27</v>
      </c>
      <c r="Z128" s="4">
        <f t="shared" si="47"/>
        <v>4.8626829576540187E-30</v>
      </c>
      <c r="AA128" s="4">
        <f t="shared" si="45"/>
        <v>2.1796690058666265E-32</v>
      </c>
      <c r="AB128" s="4">
        <f t="shared" si="45"/>
        <v>9.1955173736355809E-35</v>
      </c>
      <c r="AC128" s="4">
        <f t="shared" si="45"/>
        <v>3.6638541035735779E-37</v>
      </c>
      <c r="AD128" s="4">
        <f t="shared" si="45"/>
        <v>1.3829900111881042E-39</v>
      </c>
      <c r="AE128" s="4">
        <f t="shared" si="45"/>
        <v>4.9593354607998209E-42</v>
      </c>
      <c r="AF128" s="6"/>
      <c r="AG128" s="4">
        <f t="shared" si="48"/>
        <v>0.9353431330421329</v>
      </c>
      <c r="AH128" s="4">
        <f t="shared" si="48"/>
        <v>6.2520046687365785E-2</v>
      </c>
      <c r="AI128" s="4">
        <f t="shared" si="48"/>
        <v>2.0894769876298913E-3</v>
      </c>
      <c r="AJ128" s="4">
        <f t="shared" si="48"/>
        <v>4.6554813913286278E-5</v>
      </c>
      <c r="AK128" s="4">
        <f t="shared" si="48"/>
        <v>7.7795204001362811E-7</v>
      </c>
      <c r="AL128" s="4">
        <f t="shared" si="48"/>
        <v>1.0399944049016674E-8</v>
      </c>
      <c r="AM128" s="4">
        <f t="shared" si="48"/>
        <v>1.1585849922285624E-10</v>
      </c>
      <c r="AN128" s="4">
        <f t="shared" si="48"/>
        <v>1.1063128773571891E-12</v>
      </c>
      <c r="AO128" s="4">
        <f t="shared" si="48"/>
        <v>9.243491634422611E-15</v>
      </c>
      <c r="AP128" s="4">
        <f t="shared" si="48"/>
        <v>6.8650163820356901E-17</v>
      </c>
      <c r="AQ128" s="4">
        <f t="shared" si="48"/>
        <v>4.5886990532482112E-19</v>
      </c>
      <c r="AR128" s="4">
        <f t="shared" si="48"/>
        <v>2.7883343649658591E-21</v>
      </c>
      <c r="AS128" s="4">
        <f t="shared" si="48"/>
        <v>1.5531433046148865E-23</v>
      </c>
      <c r="AT128" s="4">
        <f t="shared" si="48"/>
        <v>7.9857564893959522E-26</v>
      </c>
      <c r="AU128" s="4">
        <f t="shared" si="48"/>
        <v>3.8127284656297846E-28</v>
      </c>
      <c r="AV128" s="4">
        <f t="shared" si="48"/>
        <v>1.6989962886261727E-30</v>
      </c>
      <c r="AW128" s="4">
        <f t="shared" si="46"/>
        <v>7.097742227928057E-33</v>
      </c>
      <c r="AX128" s="4">
        <f t="shared" si="46"/>
        <v>2.7907378308868284E-35</v>
      </c>
      <c r="AY128" s="4">
        <f t="shared" si="46"/>
        <v>1.0363208494611463E-37</v>
      </c>
      <c r="AZ128" s="4">
        <f t="shared" si="46"/>
        <v>3.6457618728770422E-40</v>
      </c>
      <c r="BA128" s="4">
        <f t="shared" si="46"/>
        <v>1.2184449999727731E-42</v>
      </c>
    </row>
    <row r="129" spans="1:53">
      <c r="A129" s="1">
        <f t="shared" si="49"/>
        <v>41808</v>
      </c>
      <c r="B129">
        <f t="shared" si="35"/>
        <v>4</v>
      </c>
      <c r="C129" s="12">
        <f t="shared" si="34"/>
        <v>5.7069967380518741E-9</v>
      </c>
      <c r="D129" s="3">
        <f t="shared" si="29"/>
        <v>11942236</v>
      </c>
      <c r="E129" s="2">
        <v>23884472</v>
      </c>
      <c r="F129" s="2">
        <v>50</v>
      </c>
      <c r="G129" s="3">
        <f t="shared" si="30"/>
        <v>11283150</v>
      </c>
      <c r="H129" s="3">
        <f t="shared" si="31"/>
        <v>12156357.5</v>
      </c>
      <c r="I129" s="7">
        <f t="shared" si="32"/>
        <v>-1.7280760314503862</v>
      </c>
      <c r="J129" s="8">
        <f t="shared" si="33"/>
        <v>-1.7290860519788958</v>
      </c>
      <c r="K129" s="4">
        <f t="shared" si="47"/>
        <v>0.93763652935508079</v>
      </c>
      <c r="L129" s="4">
        <f t="shared" si="47"/>
        <v>6.0377135845354986E-2</v>
      </c>
      <c r="M129" s="4">
        <f t="shared" si="47"/>
        <v>1.9439292815908095E-3</v>
      </c>
      <c r="N129" s="4">
        <f t="shared" si="47"/>
        <v>4.1725074279697605E-5</v>
      </c>
      <c r="O129" s="4">
        <f t="shared" si="47"/>
        <v>6.7169946169116344E-7</v>
      </c>
      <c r="P129" s="4">
        <f t="shared" si="47"/>
        <v>8.6505322689123844E-9</v>
      </c>
      <c r="Q129" s="4">
        <f t="shared" si="47"/>
        <v>9.2838769632329967E-11</v>
      </c>
      <c r="R129" s="4">
        <f t="shared" si="47"/>
        <v>8.5402206956179085E-13</v>
      </c>
      <c r="S129" s="4">
        <f t="shared" si="47"/>
        <v>6.8741155161017789E-15</v>
      </c>
      <c r="T129" s="4">
        <f t="shared" si="47"/>
        <v>4.9182658153592252E-17</v>
      </c>
      <c r="U129" s="4">
        <f t="shared" si="47"/>
        <v>3.1670114921724439E-19</v>
      </c>
      <c r="V129" s="4">
        <f t="shared" si="47"/>
        <v>1.8539352319333786E-21</v>
      </c>
      <c r="W129" s="4">
        <f t="shared" si="47"/>
        <v>9.9483458956136684E-24</v>
      </c>
      <c r="X129" s="4">
        <f t="shared" si="47"/>
        <v>4.9277089785560006E-26</v>
      </c>
      <c r="Y129" s="4">
        <f t="shared" si="47"/>
        <v>2.2664936350838022E-28</v>
      </c>
      <c r="Z129" s="4">
        <f t="shared" ref="Z129:AE192" si="50">_xlfn.BINOM.DIST(Z$4,$G129,$C129,FALSE)</f>
        <v>9.7297278862982897E-31</v>
      </c>
      <c r="AA129" s="4">
        <f t="shared" si="50"/>
        <v>3.9157785490975577E-33</v>
      </c>
      <c r="AB129" s="4">
        <f t="shared" si="50"/>
        <v>1.4832234198529287E-35</v>
      </c>
      <c r="AC129" s="4">
        <f t="shared" si="50"/>
        <v>5.3060507977701391E-38</v>
      </c>
      <c r="AD129" s="4">
        <f t="shared" si="50"/>
        <v>1.7982708241910678E-40</v>
      </c>
      <c r="AE129" s="4">
        <f t="shared" si="50"/>
        <v>5.7897839732297691E-43</v>
      </c>
      <c r="AF129" s="6"/>
      <c r="AG129" s="4">
        <f t="shared" si="48"/>
        <v>0.93297554470293154</v>
      </c>
      <c r="AH129" s="4">
        <f t="shared" si="48"/>
        <v>6.4726382084257267E-2</v>
      </c>
      <c r="AI129" s="4">
        <f t="shared" si="48"/>
        <v>2.2452379469476715E-3</v>
      </c>
      <c r="AJ129" s="4">
        <f t="shared" si="48"/>
        <v>5.1922084539023428E-5</v>
      </c>
      <c r="AK129" s="4">
        <f t="shared" si="48"/>
        <v>9.0054017819363485E-7</v>
      </c>
      <c r="AL129" s="4">
        <f t="shared" si="48"/>
        <v>1.2495223225788402E-8</v>
      </c>
      <c r="AM129" s="4">
        <f t="shared" si="48"/>
        <v>1.444786458907363E-10</v>
      </c>
      <c r="AN129" s="4">
        <f t="shared" si="48"/>
        <v>1.4319125013336193E-12</v>
      </c>
      <c r="AO129" s="4">
        <f t="shared" si="48"/>
        <v>1.2417589993294593E-14</v>
      </c>
      <c r="AP129" s="4">
        <f t="shared" si="48"/>
        <v>9.5720639921791148E-17</v>
      </c>
      <c r="AQ129" s="4">
        <f t="shared" si="48"/>
        <v>6.6407379712501561E-19</v>
      </c>
      <c r="AR129" s="4">
        <f t="shared" si="48"/>
        <v>4.1882671387325864E-21</v>
      </c>
      <c r="AS129" s="4">
        <f t="shared" si="48"/>
        <v>2.4213847773352379E-23</v>
      </c>
      <c r="AT129" s="4">
        <f t="shared" si="48"/>
        <v>1.2922040540819829E-25</v>
      </c>
      <c r="AU129" s="4">
        <f t="shared" si="48"/>
        <v>6.4034448220135601E-28</v>
      </c>
      <c r="AV129" s="4">
        <f t="shared" ref="AV129:BA192" si="51">_xlfn.BINOM.DIST(AV$4,$H129,$C129,FALSE)</f>
        <v>2.9616448950340261E-30</v>
      </c>
      <c r="AW129" s="4">
        <f t="shared" si="51"/>
        <v>1.284173012516122E-32</v>
      </c>
      <c r="AX129" s="4">
        <f t="shared" si="51"/>
        <v>5.2406495439938047E-35</v>
      </c>
      <c r="AY129" s="4">
        <f t="shared" si="51"/>
        <v>2.0198684158436806E-37</v>
      </c>
      <c r="AZ129" s="4">
        <f t="shared" si="51"/>
        <v>7.3753036722308188E-40</v>
      </c>
      <c r="BA129" s="4">
        <f t="shared" si="51"/>
        <v>2.5583520386034942E-42</v>
      </c>
    </row>
    <row r="130" spans="1:53">
      <c r="A130" s="1">
        <f t="shared" si="49"/>
        <v>41811</v>
      </c>
      <c r="B130">
        <f t="shared" si="35"/>
        <v>3</v>
      </c>
      <c r="C130" s="12">
        <f t="shared" si="34"/>
        <v>5.7069967380518741E-9</v>
      </c>
      <c r="D130" s="3">
        <f t="shared" si="29"/>
        <v>13505151</v>
      </c>
      <c r="E130" s="2">
        <v>27010302</v>
      </c>
      <c r="F130" s="2">
        <v>60</v>
      </c>
      <c r="G130" s="3">
        <f t="shared" si="30"/>
        <v>10229240</v>
      </c>
      <c r="H130" s="3">
        <f t="shared" si="31"/>
        <v>12623456.800000001</v>
      </c>
      <c r="I130" s="7">
        <f t="shared" si="32"/>
        <v>-1.6722218569960019</v>
      </c>
      <c r="J130" s="8">
        <f t="shared" si="33"/>
        <v>-1.6755495905856745</v>
      </c>
      <c r="K130" s="4">
        <f t="shared" ref="K130:Z161" si="52">_xlfn.BINOM.DIST(K$4,$G130,$C130,FALSE)</f>
        <v>0.9432930892651874</v>
      </c>
      <c r="L130" s="4">
        <f t="shared" si="52"/>
        <v>5.5067790021457813E-2</v>
      </c>
      <c r="M130" s="4">
        <f t="shared" si="52"/>
        <v>1.6073801641859232E-3</v>
      </c>
      <c r="N130" s="4">
        <f t="shared" si="52"/>
        <v>3.1278668693435979E-5</v>
      </c>
      <c r="O130" s="4">
        <f t="shared" si="52"/>
        <v>4.56498270317194E-7</v>
      </c>
      <c r="P130" s="4">
        <f t="shared" si="52"/>
        <v>5.3299110003171702E-9</v>
      </c>
      <c r="Q130" s="4">
        <f t="shared" si="52"/>
        <v>5.1858444929830911E-11</v>
      </c>
      <c r="R130" s="4">
        <f t="shared" si="52"/>
        <v>4.3248613572032177E-13</v>
      </c>
      <c r="S130" s="4">
        <f t="shared" si="52"/>
        <v>3.1559702496546641E-15</v>
      </c>
      <c r="T130" s="4">
        <f t="shared" si="52"/>
        <v>2.0471093717869098E-17</v>
      </c>
      <c r="U130" s="4">
        <f t="shared" si="52"/>
        <v>1.195065363419528E-19</v>
      </c>
      <c r="V130" s="4">
        <f t="shared" si="52"/>
        <v>6.3423403614449906E-22</v>
      </c>
      <c r="W130" s="4">
        <f t="shared" si="52"/>
        <v>3.0854522281959319E-24</v>
      </c>
      <c r="X130" s="4">
        <f t="shared" si="52"/>
        <v>1.385561986843477E-26</v>
      </c>
      <c r="Y130" s="4">
        <f t="shared" si="52"/>
        <v>5.7776119225746922E-29</v>
      </c>
      <c r="Z130" s="4">
        <f t="shared" si="52"/>
        <v>2.2485756785185606E-31</v>
      </c>
      <c r="AA130" s="4">
        <f t="shared" si="50"/>
        <v>8.2042310833323658E-34</v>
      </c>
      <c r="AB130" s="4">
        <f t="shared" si="50"/>
        <v>2.8173401126406489E-36</v>
      </c>
      <c r="AC130" s="4">
        <f t="shared" si="50"/>
        <v>9.1372823846899659E-39</v>
      </c>
      <c r="AD130" s="4">
        <f t="shared" si="50"/>
        <v>2.8074606427888586E-41</v>
      </c>
      <c r="AE130" s="4">
        <f t="shared" si="50"/>
        <v>8.1947152889994211E-44</v>
      </c>
      <c r="AF130" s="6"/>
      <c r="AG130" s="4">
        <f t="shared" ref="AG130:AV161" si="53">_xlfn.BINOM.DIST(AG$4,$H130,$C130,FALSE)</f>
        <v>0.93049179347219468</v>
      </c>
      <c r="AH130" s="4">
        <f t="shared" si="53"/>
        <v>6.7034510838710273E-2</v>
      </c>
      <c r="AI130" s="4">
        <f t="shared" si="53"/>
        <v>2.4146506820025807E-3</v>
      </c>
      <c r="AJ130" s="4">
        <f t="shared" si="53"/>
        <v>5.798543050203793E-5</v>
      </c>
      <c r="AK130" s="4">
        <f t="shared" si="53"/>
        <v>1.044346675860776E-6</v>
      </c>
      <c r="AL130" s="4">
        <f t="shared" si="53"/>
        <v>1.5047364602301236E-8</v>
      </c>
      <c r="AM130" s="4">
        <f t="shared" si="53"/>
        <v>1.8067369196093789E-10</v>
      </c>
      <c r="AN130" s="4">
        <f t="shared" si="53"/>
        <v>1.8594417167947365E-12</v>
      </c>
      <c r="AO130" s="4">
        <f t="shared" si="53"/>
        <v>1.6744733493802232E-14</v>
      </c>
      <c r="AP130" s="4">
        <f t="shared" si="53"/>
        <v>1.3403596719234781E-16</v>
      </c>
      <c r="AQ130" s="4">
        <f t="shared" si="53"/>
        <v>9.6562152966949274E-19</v>
      </c>
      <c r="AR130" s="4">
        <f t="shared" si="53"/>
        <v>6.32411572551765E-21</v>
      </c>
      <c r="AS130" s="4">
        <f t="shared" si="53"/>
        <v>3.7966807598244743E-23</v>
      </c>
      <c r="AT130" s="4">
        <f t="shared" si="53"/>
        <v>2.1040023168581102E-25</v>
      </c>
      <c r="AU130" s="4">
        <f t="shared" si="53"/>
        <v>1.0826887601320048E-27</v>
      </c>
      <c r="AV130" s="4">
        <f t="shared" si="53"/>
        <v>5.1999334433213101E-30</v>
      </c>
      <c r="AW130" s="4">
        <f t="shared" si="51"/>
        <v>2.3413329852364949E-32</v>
      </c>
      <c r="AX130" s="4">
        <f t="shared" si="51"/>
        <v>9.9220088297606113E-35</v>
      </c>
      <c r="AY130" s="4">
        <f t="shared" si="51"/>
        <v>3.9711145665944786E-37</v>
      </c>
      <c r="AZ130" s="4">
        <f t="shared" si="51"/>
        <v>1.5057195658994259E-39</v>
      </c>
      <c r="BA130" s="4">
        <f t="shared" si="51"/>
        <v>5.4237459882732625E-42</v>
      </c>
    </row>
    <row r="131" spans="1:53">
      <c r="A131" s="1">
        <f t="shared" si="49"/>
        <v>41815</v>
      </c>
      <c r="B131">
        <f t="shared" si="35"/>
        <v>4</v>
      </c>
      <c r="C131" s="12">
        <f t="shared" si="34"/>
        <v>5.7069967380518741E-9</v>
      </c>
      <c r="D131" s="3">
        <f t="shared" si="29"/>
        <v>12780588</v>
      </c>
      <c r="E131" s="2">
        <v>25561176</v>
      </c>
      <c r="F131" s="2">
        <v>70</v>
      </c>
      <c r="G131" s="3">
        <f t="shared" si="30"/>
        <v>9405150</v>
      </c>
      <c r="H131" s="3">
        <f t="shared" si="31"/>
        <v>13121853.699999999</v>
      </c>
      <c r="I131" s="7">
        <f t="shared" si="32"/>
        <v>-1.6162458591323556</v>
      </c>
      <c r="J131" s="8">
        <f t="shared" si="33"/>
        <v>-1.6222772851078502</v>
      </c>
      <c r="K131" s="4">
        <f t="shared" si="52"/>
        <v>0.94773991984302752</v>
      </c>
      <c r="L131" s="4">
        <f t="shared" si="52"/>
        <v>5.0870092477783013E-2</v>
      </c>
      <c r="M131" s="4">
        <f t="shared" si="52"/>
        <v>1.3652300485471061E-3</v>
      </c>
      <c r="N131" s="4">
        <f t="shared" si="52"/>
        <v>2.442630887813253E-5</v>
      </c>
      <c r="O131" s="4">
        <f t="shared" si="52"/>
        <v>3.2777140889559864E-7</v>
      </c>
      <c r="P131" s="4">
        <f t="shared" si="52"/>
        <v>3.5186351111012265E-9</v>
      </c>
      <c r="Q131" s="4">
        <f t="shared" si="52"/>
        <v>3.1477200758107274E-11</v>
      </c>
      <c r="R131" s="4">
        <f t="shared" si="52"/>
        <v>2.4136324721694018E-13</v>
      </c>
      <c r="S131" s="4">
        <f t="shared" si="52"/>
        <v>1.6194001792160277E-15</v>
      </c>
      <c r="T131" s="4">
        <f t="shared" si="52"/>
        <v>9.6579434316481897E-18</v>
      </c>
      <c r="U131" s="4">
        <f t="shared" si="52"/>
        <v>5.1839116944447952E-20</v>
      </c>
      <c r="V131" s="4">
        <f t="shared" si="52"/>
        <v>2.5295181571830082E-22</v>
      </c>
      <c r="W131" s="4">
        <f t="shared" si="52"/>
        <v>1.1314344560604422E-24</v>
      </c>
      <c r="X131" s="4">
        <f t="shared" si="52"/>
        <v>4.6715268261281361E-27</v>
      </c>
      <c r="Y131" s="4">
        <f t="shared" si="52"/>
        <v>1.7910329029663284E-29</v>
      </c>
      <c r="Z131" s="4">
        <f t="shared" si="52"/>
        <v>6.4089223830017313E-32</v>
      </c>
      <c r="AA131" s="4">
        <f t="shared" si="50"/>
        <v>2.1499961877494278E-34</v>
      </c>
      <c r="AB131" s="4">
        <f t="shared" si="50"/>
        <v>6.788305559559171E-37</v>
      </c>
      <c r="AC131" s="4">
        <f t="shared" si="50"/>
        <v>2.0242374057839199E-39</v>
      </c>
      <c r="AD131" s="4">
        <f t="shared" si="50"/>
        <v>5.7184768453991143E-42</v>
      </c>
      <c r="AE131" s="4">
        <f t="shared" si="50"/>
        <v>1.5346977171723329E-44</v>
      </c>
      <c r="AF131" s="6"/>
      <c r="AG131" s="4">
        <f t="shared" si="53"/>
        <v>0.92784890950772603</v>
      </c>
      <c r="AH131" s="4">
        <f t="shared" si="53"/>
        <v>6.9483239242576142E-2</v>
      </c>
      <c r="AI131" s="4">
        <f t="shared" si="53"/>
        <v>2.6016736767372818E-3</v>
      </c>
      <c r="AJ131" s="4">
        <f t="shared" si="53"/>
        <v>6.4943291630973932E-5</v>
      </c>
      <c r="AK131" s="4">
        <f t="shared" si="53"/>
        <v>1.2158416073152222E-6</v>
      </c>
      <c r="AL131" s="4">
        <f t="shared" si="53"/>
        <v>1.8209987997795033E-8</v>
      </c>
      <c r="AM131" s="4">
        <f t="shared" si="53"/>
        <v>2.2727990472717849E-10</v>
      </c>
      <c r="AN131" s="4">
        <f t="shared" si="53"/>
        <v>2.4314514098713748E-12</v>
      </c>
      <c r="AO131" s="4">
        <f t="shared" si="53"/>
        <v>2.2760309917100602E-14</v>
      </c>
      <c r="AP131" s="4">
        <f t="shared" si="53"/>
        <v>1.8938177910829038E-16</v>
      </c>
      <c r="AQ131" s="4">
        <f t="shared" si="53"/>
        <v>1.4182104764843164E-18</v>
      </c>
      <c r="AR131" s="4">
        <f t="shared" si="53"/>
        <v>9.6549597605040457E-21</v>
      </c>
      <c r="AS131" s="4">
        <f t="shared" si="53"/>
        <v>6.0252025739732949E-23</v>
      </c>
      <c r="AT131" s="4">
        <f t="shared" si="53"/>
        <v>3.4708088683934101E-25</v>
      </c>
      <c r="AU131" s="4">
        <f t="shared" si="53"/>
        <v>1.8565430640783553E-27</v>
      </c>
      <c r="AV131" s="4">
        <f t="shared" si="53"/>
        <v>9.2686418325307537E-30</v>
      </c>
      <c r="AW131" s="4">
        <f t="shared" si="51"/>
        <v>4.3380885825689531E-32</v>
      </c>
      <c r="AX131" s="4">
        <f t="shared" si="51"/>
        <v>1.910960719184367E-34</v>
      </c>
      <c r="AY131" s="4">
        <f t="shared" si="51"/>
        <v>7.9502628457805609E-37</v>
      </c>
      <c r="AZ131" s="4">
        <f t="shared" si="51"/>
        <v>3.1335027884139179E-39</v>
      </c>
      <c r="BA131" s="4">
        <f t="shared" si="51"/>
        <v>1.1732815894042842E-41</v>
      </c>
    </row>
    <row r="132" spans="1:53">
      <c r="A132" s="1">
        <f t="shared" si="49"/>
        <v>41818</v>
      </c>
      <c r="B132">
        <f t="shared" si="35"/>
        <v>3</v>
      </c>
      <c r="C132" s="12">
        <f t="shared" si="34"/>
        <v>5.7069967380518741E-9</v>
      </c>
      <c r="D132" s="3">
        <f t="shared" si="29"/>
        <v>14325992</v>
      </c>
      <c r="E132" s="2">
        <v>28651984</v>
      </c>
      <c r="F132" s="2">
        <v>80</v>
      </c>
      <c r="G132" s="3">
        <f t="shared" si="30"/>
        <v>8810880</v>
      </c>
      <c r="H132" s="3">
        <f t="shared" si="31"/>
        <v>13659843.199999999</v>
      </c>
      <c r="I132" s="7">
        <f t="shared" si="32"/>
        <v>-1.560310635682276</v>
      </c>
      <c r="J132" s="8">
        <f t="shared" si="33"/>
        <v>-1.5693048340199043</v>
      </c>
      <c r="K132" s="4">
        <f t="shared" si="52"/>
        <v>0.95095963363979907</v>
      </c>
      <c r="L132" s="4">
        <f t="shared" si="52"/>
        <v>4.7817734416243401E-2</v>
      </c>
      <c r="M132" s="4">
        <f t="shared" si="52"/>
        <v>1.2022253018447891E-3</v>
      </c>
      <c r="N132" s="4">
        <f t="shared" si="52"/>
        <v>2.0150759685006269E-5</v>
      </c>
      <c r="O132" s="4">
        <f t="shared" si="52"/>
        <v>2.5331341960676781E-7</v>
      </c>
      <c r="P132" s="4">
        <f t="shared" si="52"/>
        <v>2.547504204234607E-9</v>
      </c>
      <c r="Q132" s="4">
        <f t="shared" si="52"/>
        <v>2.1349628667202642E-11</v>
      </c>
      <c r="R132" s="4">
        <f t="shared" si="52"/>
        <v>1.5336240244331166E-13</v>
      </c>
      <c r="S132" s="4">
        <f t="shared" si="52"/>
        <v>9.639521678730056E-16</v>
      </c>
      <c r="T132" s="4">
        <f t="shared" si="52"/>
        <v>5.3856669586826379E-18</v>
      </c>
      <c r="U132" s="4">
        <f t="shared" si="52"/>
        <v>2.7081078956086193E-20</v>
      </c>
      <c r="V132" s="4">
        <f t="shared" si="52"/>
        <v>1.2379402922874993E-22</v>
      </c>
      <c r="W132" s="4">
        <f t="shared" si="52"/>
        <v>5.1873413026478448E-25</v>
      </c>
      <c r="X132" s="4">
        <f t="shared" si="52"/>
        <v>2.0064474641741717E-27</v>
      </c>
      <c r="Y132" s="4">
        <f t="shared" si="52"/>
        <v>7.2065271909074216E-30</v>
      </c>
      <c r="Z132" s="4">
        <f t="shared" si="52"/>
        <v>2.4158000931424045E-32</v>
      </c>
      <c r="AA132" s="4">
        <f t="shared" si="50"/>
        <v>7.5921920413035761E-35</v>
      </c>
      <c r="AB132" s="4">
        <f t="shared" si="50"/>
        <v>2.2456619890645799E-37</v>
      </c>
      <c r="AC132" s="4">
        <f t="shared" si="50"/>
        <v>6.2733274658036758E-40</v>
      </c>
      <c r="AD132" s="4">
        <f t="shared" si="50"/>
        <v>1.6602381272458758E-42</v>
      </c>
      <c r="AE132" s="4">
        <f t="shared" si="50"/>
        <v>4.1741337819183251E-45</v>
      </c>
      <c r="AF132" s="6"/>
      <c r="AG132" s="4">
        <f t="shared" si="53"/>
        <v>0.92500449717959687</v>
      </c>
      <c r="AH132" s="4">
        <f t="shared" si="53"/>
        <v>7.2110279481774536E-2</v>
      </c>
      <c r="AI132" s="4">
        <f t="shared" si="53"/>
        <v>2.8107387813380716E-3</v>
      </c>
      <c r="AJ132" s="4">
        <f t="shared" si="53"/>
        <v>7.3038610448121876E-5</v>
      </c>
      <c r="AK132" s="4">
        <f t="shared" si="53"/>
        <v>1.4234615809224451E-6</v>
      </c>
      <c r="AL132" s="4">
        <f t="shared" si="53"/>
        <v>2.2193661260471698E-8</v>
      </c>
      <c r="AM132" s="4">
        <f t="shared" si="53"/>
        <v>2.8835725218899176E-10</v>
      </c>
      <c r="AN132" s="4">
        <f t="shared" si="53"/>
        <v>3.2113377326306671E-12</v>
      </c>
      <c r="AO132" s="4">
        <f t="shared" si="53"/>
        <v>3.1293137418240643E-14</v>
      </c>
      <c r="AP132" s="4">
        <f t="shared" si="53"/>
        <v>2.7105640752139373E-16</v>
      </c>
      <c r="AQ132" s="4">
        <f t="shared" si="53"/>
        <v>2.1130643670528055E-18</v>
      </c>
      <c r="AR132" s="4">
        <f t="shared" si="53"/>
        <v>1.497521471390731E-20</v>
      </c>
      <c r="AS132" s="4">
        <f t="shared" si="53"/>
        <v>9.7284756634217189E-23</v>
      </c>
      <c r="AT132" s="4">
        <f t="shared" si="53"/>
        <v>5.8338384372995967E-25</v>
      </c>
      <c r="AU132" s="4">
        <f t="shared" si="53"/>
        <v>3.2484731625569707E-27</v>
      </c>
      <c r="AV132" s="4">
        <f t="shared" si="53"/>
        <v>1.6882661527500051E-29</v>
      </c>
      <c r="AW132" s="4">
        <f t="shared" si="51"/>
        <v>8.2257174695043819E-32</v>
      </c>
      <c r="AX132" s="4">
        <f t="shared" si="51"/>
        <v>3.7720521912625298E-34</v>
      </c>
      <c r="AY132" s="4">
        <f t="shared" si="51"/>
        <v>1.6336461068628313E-36</v>
      </c>
      <c r="AZ132" s="4">
        <f t="shared" si="51"/>
        <v>6.7028136202880175E-39</v>
      </c>
      <c r="BA132" s="4">
        <f t="shared" si="51"/>
        <v>2.6126418447064307E-41</v>
      </c>
    </row>
    <row r="133" spans="1:53">
      <c r="A133" s="1">
        <f t="shared" si="49"/>
        <v>41822</v>
      </c>
      <c r="B133">
        <f t="shared" si="35"/>
        <v>4</v>
      </c>
      <c r="C133" s="12">
        <f t="shared" si="34"/>
        <v>5.7069967380518741E-9</v>
      </c>
      <c r="D133" s="3">
        <f t="shared" si="29"/>
        <v>14203717</v>
      </c>
      <c r="E133" s="2">
        <v>28407434</v>
      </c>
      <c r="F133" s="2">
        <v>90</v>
      </c>
      <c r="G133" s="3">
        <f t="shared" si="30"/>
        <v>8446430</v>
      </c>
      <c r="H133" s="3">
        <f t="shared" si="31"/>
        <v>14245720.300000001</v>
      </c>
      <c r="I133" s="7">
        <f t="shared" si="32"/>
        <v>-1.5045797193684487</v>
      </c>
      <c r="J133" s="8">
        <f t="shared" si="33"/>
        <v>-1.5166751707087793</v>
      </c>
      <c r="K133" s="4">
        <f t="shared" si="52"/>
        <v>0.9529396071894537</v>
      </c>
      <c r="L133" s="4">
        <f t="shared" si="52"/>
        <v>4.5935261382952952E-2</v>
      </c>
      <c r="M133" s="4">
        <f t="shared" si="52"/>
        <v>1.1071257677745575E-3</v>
      </c>
      <c r="N133" s="4">
        <f t="shared" si="52"/>
        <v>1.7789199896406792E-5</v>
      </c>
      <c r="O133" s="4">
        <f t="shared" si="52"/>
        <v>2.1437645435095081E-7</v>
      </c>
      <c r="P133" s="4">
        <f t="shared" si="52"/>
        <v>2.0667487692164488E-9</v>
      </c>
      <c r="Q133" s="4">
        <f t="shared" si="52"/>
        <v>1.6604163231914556E-11</v>
      </c>
      <c r="R133" s="4">
        <f t="shared" si="52"/>
        <v>1.1434033482831034E-13</v>
      </c>
      <c r="S133" s="4">
        <f t="shared" si="52"/>
        <v>6.8895352529546326E-16</v>
      </c>
      <c r="T133" s="4">
        <f t="shared" si="52"/>
        <v>3.6900123519341728E-18</v>
      </c>
      <c r="U133" s="4">
        <f t="shared" si="52"/>
        <v>1.7787223870534449E-20</v>
      </c>
      <c r="V133" s="4">
        <f t="shared" si="52"/>
        <v>7.7946350454690337E-23</v>
      </c>
      <c r="W133" s="4">
        <f t="shared" si="52"/>
        <v>3.1310844989657986E-25</v>
      </c>
      <c r="X133" s="4">
        <f t="shared" si="52"/>
        <v>1.1609984309365732E-27</v>
      </c>
      <c r="Y133" s="4">
        <f t="shared" si="52"/>
        <v>3.9974564649296417E-30</v>
      </c>
      <c r="Z133" s="4">
        <f t="shared" si="52"/>
        <v>1.2846137841273906E-32</v>
      </c>
      <c r="AA133" s="4">
        <f t="shared" si="50"/>
        <v>3.8701931312553878E-35</v>
      </c>
      <c r="AB133" s="4">
        <f t="shared" si="50"/>
        <v>1.0973968461966458E-37</v>
      </c>
      <c r="AC133" s="4">
        <f t="shared" si="50"/>
        <v>2.9388075203597819E-40</v>
      </c>
      <c r="AD133" s="4">
        <f t="shared" si="50"/>
        <v>7.4558545997436832E-43</v>
      </c>
      <c r="AE133" s="4">
        <f t="shared" si="50"/>
        <v>1.7969966662885171E-45</v>
      </c>
      <c r="AF133" s="6"/>
      <c r="AG133" s="4">
        <f t="shared" si="53"/>
        <v>0.92191681872027198</v>
      </c>
      <c r="AH133" s="4">
        <f t="shared" si="53"/>
        <v>7.4952093687267574E-2</v>
      </c>
      <c r="AI133" s="4">
        <f t="shared" si="53"/>
        <v>3.0468128141712043E-3</v>
      </c>
      <c r="AJ133" s="4">
        <f t="shared" si="53"/>
        <v>8.2568898045656176E-5</v>
      </c>
      <c r="AK133" s="4">
        <f t="shared" si="53"/>
        <v>1.6782182386272607E-6</v>
      </c>
      <c r="AL133" s="4">
        <f t="shared" si="53"/>
        <v>2.7287914218752663E-8</v>
      </c>
      <c r="AM133" s="4">
        <f t="shared" si="53"/>
        <v>3.6975237238742518E-10</v>
      </c>
      <c r="AN133" s="4">
        <f t="shared" si="53"/>
        <v>4.2944225740302843E-12</v>
      </c>
      <c r="AO133" s="4">
        <f t="shared" si="53"/>
        <v>4.3642197213928462E-14</v>
      </c>
      <c r="AP133" s="4">
        <f t="shared" si="53"/>
        <v>3.942356416701714E-16</v>
      </c>
      <c r="AQ133" s="4">
        <f t="shared" si="53"/>
        <v>3.205144703004892E-18</v>
      </c>
      <c r="AR133" s="4">
        <f t="shared" si="53"/>
        <v>2.3688997507252701E-20</v>
      </c>
      <c r="AS133" s="4">
        <f t="shared" si="53"/>
        <v>1.6049338304925076E-22</v>
      </c>
      <c r="AT133" s="4">
        <f t="shared" si="53"/>
        <v>1.0037035133452376E-24</v>
      </c>
      <c r="AU133" s="4">
        <f t="shared" si="53"/>
        <v>5.8286643024379849E-27</v>
      </c>
      <c r="AV133" s="4">
        <f t="shared" si="53"/>
        <v>3.1591437510905274E-29</v>
      </c>
      <c r="AW133" s="4">
        <f t="shared" si="51"/>
        <v>1.6052437179900944E-31</v>
      </c>
      <c r="AX133" s="4">
        <f t="shared" si="51"/>
        <v>7.6768596475819495E-34</v>
      </c>
      <c r="AY133" s="4">
        <f t="shared" si="51"/>
        <v>3.4673893276924183E-36</v>
      </c>
      <c r="AZ133" s="4">
        <f t="shared" si="51"/>
        <v>1.4836808431935835E-38</v>
      </c>
      <c r="BA133" s="4">
        <f t="shared" si="51"/>
        <v>6.0311752093617762E-41</v>
      </c>
    </row>
    <row r="134" spans="1:53">
      <c r="A134" s="1">
        <f t="shared" si="49"/>
        <v>41825</v>
      </c>
      <c r="B134">
        <f t="shared" si="35"/>
        <v>3</v>
      </c>
      <c r="C134" s="12">
        <f t="shared" si="34"/>
        <v>5.7069967380518741E-9</v>
      </c>
      <c r="D134" s="3">
        <f t="shared" ref="D134:D148" si="54">E134/2</f>
        <v>16739701</v>
      </c>
      <c r="E134" s="2">
        <v>33479402</v>
      </c>
      <c r="F134" s="2">
        <v>101</v>
      </c>
      <c r="G134" s="3">
        <f t="shared" ref="G134:G197" si="55">1149.1*POWER(F134,2) - 231792*F134 + 20000000</f>
        <v>8310977.0999999996</v>
      </c>
      <c r="H134" s="3">
        <f t="shared" ref="H134:H197" si="56">1.3825*POWER(F134,3)-92.362*POWER(F134,2)+44289*F134+10000000</f>
        <v>14955395.3705</v>
      </c>
      <c r="I134" s="7">
        <f t="shared" ref="I134:I197" si="57">F134*1000000*(L134+M134/M$4+N134/N$4+O134/O$4+P134/P$4+Q134/Q$4+R134/R$4+S134/S$4+T134/T$4+U134/U$4+V134/V$4+W134/W$4+X134/X$4+Y134/Y$4+Z134/Z$4+AA134/AA$4+AB134/AB$4+AC134/AC$4+AD134/AD$4+AE134/AE$4)/G134-$B$2</f>
        <v>-1.4437069326782161</v>
      </c>
      <c r="J134" s="8">
        <f t="shared" ref="J134:J197" si="58">F134*1000000*(AH134+AI134/AI$4+AJ134/AJ$4+AK134/AK$4+AL134/AL$4+AM134/AM$4+AN134/AN$4+AO134/AO$4+AP134/AP$4+AQ134/AQ$4+AR134/AR$4+AS134/AS$4+AT134/AT$4+AU134/AU$4+AV134/AV$4+AW134/AW$4+AX134/AX$4+AY134/AY$4+AZ134/AZ$4+BA134/BA$4)/H134-$B$2</f>
        <v>-1.4592382671970667</v>
      </c>
      <c r="K134" s="4">
        <f t="shared" si="52"/>
        <v>0.95367654273318225</v>
      </c>
      <c r="L134" s="4">
        <f t="shared" si="52"/>
        <v>4.5233564019625867E-2</v>
      </c>
      <c r="M134" s="4">
        <f t="shared" si="52"/>
        <v>1.0727301008495785E-3</v>
      </c>
      <c r="N134" s="4">
        <f t="shared" si="52"/>
        <v>1.6960115874840227E-5</v>
      </c>
      <c r="O134" s="4">
        <f t="shared" si="52"/>
        <v>2.0110754954802403E-7</v>
      </c>
      <c r="P134" s="4">
        <f t="shared" si="52"/>
        <v>1.9077342120683022E-9</v>
      </c>
      <c r="Q134" s="4">
        <f t="shared" si="52"/>
        <v>1.5080858451801458E-11</v>
      </c>
      <c r="R134" s="4">
        <f t="shared" si="52"/>
        <v>1.0218506308503733E-13</v>
      </c>
      <c r="S134" s="4">
        <f t="shared" si="52"/>
        <v>6.0583836509336346E-16</v>
      </c>
      <c r="T134" s="4">
        <f t="shared" si="52"/>
        <v>3.1928135036958923E-18</v>
      </c>
      <c r="U134" s="4">
        <f t="shared" si="52"/>
        <v>1.5143727580061454E-20</v>
      </c>
      <c r="V134" s="4">
        <f t="shared" si="52"/>
        <v>6.5297911062877041E-23</v>
      </c>
      <c r="W134" s="4">
        <f t="shared" si="52"/>
        <v>2.5809356376308404E-25</v>
      </c>
      <c r="X134" s="4">
        <f t="shared" si="52"/>
        <v>9.4165735364630226E-28</v>
      </c>
      <c r="Y134" s="4">
        <f t="shared" si="52"/>
        <v>3.190243955584478E-30</v>
      </c>
      <c r="Z134" s="4">
        <f t="shared" si="52"/>
        <v>1.008768729232416E-32</v>
      </c>
      <c r="AA134" s="4">
        <f t="shared" si="50"/>
        <v>2.9904087297152264E-35</v>
      </c>
      <c r="AB134" s="4">
        <f t="shared" si="50"/>
        <v>8.3433507526069704E-38</v>
      </c>
      <c r="AC134" s="4">
        <f t="shared" si="50"/>
        <v>2.1985017486972266E-40</v>
      </c>
      <c r="AD134" s="4">
        <f t="shared" si="50"/>
        <v>5.4882259263062013E-43</v>
      </c>
      <c r="AE134" s="4">
        <f t="shared" si="50"/>
        <v>1.3015495303213562E-45</v>
      </c>
      <c r="AF134" s="6"/>
      <c r="AG134" s="4">
        <f t="shared" si="53"/>
        <v>0.91819050259433821</v>
      </c>
      <c r="AH134" s="4">
        <f t="shared" si="53"/>
        <v>7.8367918379872559E-2</v>
      </c>
      <c r="AI134" s="4">
        <f t="shared" si="53"/>
        <v>3.3443660129270514E-3</v>
      </c>
      <c r="AJ134" s="4">
        <f t="shared" si="53"/>
        <v>9.5147636190695464E-5</v>
      </c>
      <c r="AK134" s="4">
        <f t="shared" si="53"/>
        <v>2.0302215798926216E-6</v>
      </c>
      <c r="AL134" s="4">
        <f t="shared" si="53"/>
        <v>3.4656031850077828E-8</v>
      </c>
      <c r="AM134" s="4">
        <f t="shared" si="53"/>
        <v>4.9298414648452806E-10</v>
      </c>
      <c r="AN134" s="4">
        <f t="shared" si="53"/>
        <v>6.0109103947014406E-12</v>
      </c>
      <c r="AO134" s="4">
        <f t="shared" si="53"/>
        <v>6.4129164016736573E-14</v>
      </c>
      <c r="AP134" s="4">
        <f t="shared" si="53"/>
        <v>6.0816069926931244E-16</v>
      </c>
      <c r="AQ134" s="4">
        <f t="shared" si="53"/>
        <v>5.1906722217294351E-18</v>
      </c>
      <c r="AR134" s="4">
        <f t="shared" si="53"/>
        <v>4.0275055207434506E-20</v>
      </c>
      <c r="AS134" s="4">
        <f t="shared" si="53"/>
        <v>2.8645743165679532E-22</v>
      </c>
      <c r="AT134" s="4">
        <f t="shared" si="53"/>
        <v>1.8807103207664062E-24</v>
      </c>
      <c r="AU134" s="4">
        <f t="shared" si="53"/>
        <v>1.1465658688854707E-26</v>
      </c>
      <c r="AV134" s="4">
        <f t="shared" si="53"/>
        <v>6.5239835714730753E-29</v>
      </c>
      <c r="AW134" s="4">
        <f t="shared" si="51"/>
        <v>3.4801499375697983E-31</v>
      </c>
      <c r="AX134" s="4">
        <f t="shared" si="51"/>
        <v>1.7472461177698343E-33</v>
      </c>
      <c r="AY134" s="4">
        <f t="shared" si="51"/>
        <v>8.2848872085358096E-36</v>
      </c>
      <c r="AZ134" s="4">
        <f t="shared" si="51"/>
        <v>3.7216711121292436E-38</v>
      </c>
      <c r="BA134" s="4">
        <f t="shared" si="51"/>
        <v>1.5882284046209778E-40</v>
      </c>
    </row>
    <row r="135" spans="1:53">
      <c r="A135" s="1">
        <f t="shared" si="49"/>
        <v>41829</v>
      </c>
      <c r="B135">
        <f t="shared" si="35"/>
        <v>4</v>
      </c>
      <c r="C135" s="12">
        <f t="shared" ref="C135:C198" si="59">1/175223510</f>
        <v>5.7069967380518741E-9</v>
      </c>
      <c r="D135" s="3">
        <f t="shared" si="54"/>
        <v>17572074</v>
      </c>
      <c r="E135" s="2">
        <v>35144148</v>
      </c>
      <c r="F135" s="2">
        <v>122</v>
      </c>
      <c r="G135" s="3">
        <f t="shared" si="55"/>
        <v>8824580.3999999985</v>
      </c>
      <c r="H135" s="3">
        <f t="shared" si="56"/>
        <v>16538951.852</v>
      </c>
      <c r="I135" s="7">
        <f t="shared" si="57"/>
        <v>-1.3295129389772973</v>
      </c>
      <c r="J135" s="8">
        <f t="shared" si="58"/>
        <v>-1.3511892232008162</v>
      </c>
      <c r="K135" s="4">
        <f t="shared" si="52"/>
        <v>0.95088528495380997</v>
      </c>
      <c r="L135" s="4">
        <f t="shared" si="52"/>
        <v>4.7888341671651423E-2</v>
      </c>
      <c r="M135" s="4">
        <f t="shared" si="52"/>
        <v>1.2058725928735972E-3</v>
      </c>
      <c r="N135" s="4">
        <f t="shared" si="52"/>
        <v>2.024332011650959E-5</v>
      </c>
      <c r="O135" s="4">
        <f t="shared" si="52"/>
        <v>2.5487267393981309E-7</v>
      </c>
      <c r="P135" s="4">
        <f t="shared" si="52"/>
        <v>2.567170688843024E-9</v>
      </c>
      <c r="Q135" s="4">
        <f t="shared" si="52"/>
        <v>2.1547898462925165E-11</v>
      </c>
      <c r="R135" s="4">
        <f t="shared" si="52"/>
        <v>1.5502732613233823E-13</v>
      </c>
      <c r="S135" s="4">
        <f t="shared" si="52"/>
        <v>9.7593208543839434E-16</v>
      </c>
      <c r="T135" s="4">
        <f t="shared" si="52"/>
        <v>5.4610778125041749E-18</v>
      </c>
      <c r="U135" s="4">
        <f t="shared" si="52"/>
        <v>2.7502969874303614E-20</v>
      </c>
      <c r="V135" s="4">
        <f t="shared" si="52"/>
        <v>1.2591807833880449E-22</v>
      </c>
      <c r="W135" s="4">
        <f t="shared" si="52"/>
        <v>5.2845495114099708E-25</v>
      </c>
      <c r="X135" s="4">
        <f t="shared" si="52"/>
        <v>2.0472255814628882E-27</v>
      </c>
      <c r="Y135" s="4">
        <f t="shared" si="52"/>
        <v>7.3644224905481698E-30</v>
      </c>
      <c r="Z135" s="4">
        <f t="shared" si="52"/>
        <v>2.472568994522544E-32</v>
      </c>
      <c r="AA135" s="4">
        <f t="shared" si="50"/>
        <v>7.7826835043681524E-35</v>
      </c>
      <c r="AB135" s="4">
        <f t="shared" si="50"/>
        <v>2.3055860304963534E-37</v>
      </c>
      <c r="AC135" s="4">
        <f t="shared" si="50"/>
        <v>6.450741840822012E-40</v>
      </c>
      <c r="AD135" s="4">
        <f t="shared" si="50"/>
        <v>1.7098454078570832E-42</v>
      </c>
      <c r="AE135" s="4">
        <f t="shared" si="50"/>
        <v>4.3055395900684825E-45</v>
      </c>
      <c r="AF135" s="6"/>
      <c r="AG135" s="4">
        <f t="shared" si="53"/>
        <v>0.90992987791448254</v>
      </c>
      <c r="AH135" s="4">
        <f t="shared" si="53"/>
        <v>8.5886224686115661E-2</v>
      </c>
      <c r="AI135" s="4">
        <f t="shared" si="53"/>
        <v>4.0533030752523957E-3</v>
      </c>
      <c r="AJ135" s="4">
        <f t="shared" si="53"/>
        <v>1.2752735677559214E-4</v>
      </c>
      <c r="AK135" s="4">
        <f t="shared" si="53"/>
        <v>3.0092542010001748E-6</v>
      </c>
      <c r="AL135" s="4">
        <f t="shared" si="53"/>
        <v>5.6807326852322468E-8</v>
      </c>
      <c r="AM135" s="4">
        <f t="shared" si="53"/>
        <v>8.9365226216582762E-10</v>
      </c>
      <c r="AN135" s="4">
        <f t="shared" si="53"/>
        <v>1.2049969531922871E-11</v>
      </c>
      <c r="AO135" s="4">
        <f t="shared" si="53"/>
        <v>1.4217111364475799E-13</v>
      </c>
      <c r="AP135" s="4">
        <f t="shared" si="53"/>
        <v>1.4910226235156476E-15</v>
      </c>
      <c r="AQ135" s="4">
        <f t="shared" si="53"/>
        <v>1.4073417905934619E-17</v>
      </c>
      <c r="AR135" s="4">
        <f t="shared" si="53"/>
        <v>1.2075975511762356E-19</v>
      </c>
      <c r="AS135" s="4">
        <f t="shared" si="53"/>
        <v>9.4985273175923481E-22</v>
      </c>
      <c r="AT135" s="4">
        <f t="shared" si="53"/>
        <v>6.8964913525429095E-24</v>
      </c>
      <c r="AU135" s="4">
        <f t="shared" si="53"/>
        <v>4.6495980047828463E-26</v>
      </c>
      <c r="AV135" s="4">
        <f t="shared" si="53"/>
        <v>2.9257645055846426E-28</v>
      </c>
      <c r="AW135" s="4">
        <f t="shared" si="51"/>
        <v>1.7259753052362688E-30</v>
      </c>
      <c r="AX135" s="4">
        <f t="shared" si="51"/>
        <v>9.5829853330887115E-33</v>
      </c>
      <c r="AY135" s="4">
        <f t="shared" si="51"/>
        <v>5.02508554332933E-35</v>
      </c>
      <c r="AZ135" s="4">
        <f t="shared" si="51"/>
        <v>2.4963471119257137E-37</v>
      </c>
      <c r="BA135" s="4">
        <f t="shared" si="51"/>
        <v>1.178121456651575E-39</v>
      </c>
    </row>
    <row r="136" spans="1:53">
      <c r="A136" s="1">
        <f t="shared" si="49"/>
        <v>41832</v>
      </c>
      <c r="B136">
        <f t="shared" ref="B136:B154" si="60">A136-A135</f>
        <v>3</v>
      </c>
      <c r="C136" s="12">
        <f t="shared" si="59"/>
        <v>5.7069967380518741E-9</v>
      </c>
      <c r="D136" s="3">
        <f t="shared" si="54"/>
        <v>12735954</v>
      </c>
      <c r="E136" s="2">
        <v>25471908</v>
      </c>
      <c r="F136" s="2">
        <v>40</v>
      </c>
      <c r="G136" s="3">
        <f t="shared" si="55"/>
        <v>12566880</v>
      </c>
      <c r="H136" s="3">
        <f t="shared" si="56"/>
        <v>11712260.800000001</v>
      </c>
      <c r="I136" s="7">
        <f t="shared" si="57"/>
        <v>-1.7836475738544293</v>
      </c>
      <c r="J136" s="8">
        <f t="shared" si="58"/>
        <v>-1.7828583187288558</v>
      </c>
      <c r="K136" s="4">
        <f t="shared" si="52"/>
        <v>0.93079227828450484</v>
      </c>
      <c r="L136" s="4">
        <f t="shared" si="52"/>
        <v>6.6755625046454145E-2</v>
      </c>
      <c r="M136" s="4">
        <f t="shared" si="52"/>
        <v>2.3938279381454444E-3</v>
      </c>
      <c r="N136" s="4">
        <f t="shared" si="52"/>
        <v>5.7227754090282974E-5</v>
      </c>
      <c r="O136" s="4">
        <f t="shared" si="52"/>
        <v>1.0260811330956043E-6</v>
      </c>
      <c r="P136" s="4">
        <f t="shared" si="52"/>
        <v>1.4717927336510498E-8</v>
      </c>
      <c r="Q136" s="4">
        <f t="shared" si="52"/>
        <v>1.7592612063735664E-10</v>
      </c>
      <c r="R136" s="4">
        <f t="shared" si="52"/>
        <v>1.8024663829770853E-12</v>
      </c>
      <c r="S136" s="4">
        <f t="shared" si="52"/>
        <v>1.6158909163297803E-14</v>
      </c>
      <c r="T136" s="4">
        <f t="shared" si="52"/>
        <v>1.2876693206401303E-16</v>
      </c>
      <c r="U136" s="4">
        <f t="shared" si="52"/>
        <v>9.2350474747895821E-19</v>
      </c>
      <c r="V136" s="4">
        <f t="shared" si="52"/>
        <v>6.0211742612641037E-21</v>
      </c>
      <c r="W136" s="4">
        <f t="shared" si="52"/>
        <v>3.5986090279452187E-23</v>
      </c>
      <c r="X136" s="4">
        <f t="shared" si="52"/>
        <v>1.9852993161918214E-25</v>
      </c>
      <c r="Y136" s="4">
        <f t="shared" si="52"/>
        <v>1.0170272814971855E-27</v>
      </c>
      <c r="Z136" s="4">
        <f t="shared" si="52"/>
        <v>4.8626829576540187E-30</v>
      </c>
      <c r="AA136" s="4">
        <f t="shared" si="50"/>
        <v>2.1796690058666265E-32</v>
      </c>
      <c r="AB136" s="4">
        <f t="shared" si="50"/>
        <v>9.1955173736355809E-35</v>
      </c>
      <c r="AC136" s="4">
        <f t="shared" si="50"/>
        <v>3.6638541035735779E-37</v>
      </c>
      <c r="AD136" s="4">
        <f t="shared" si="50"/>
        <v>1.3829900111881042E-39</v>
      </c>
      <c r="AE136" s="4">
        <f t="shared" si="50"/>
        <v>4.9593354607998209E-42</v>
      </c>
      <c r="AF136" s="6"/>
      <c r="AG136" s="4">
        <f t="shared" si="53"/>
        <v>0.9353431330421329</v>
      </c>
      <c r="AH136" s="4">
        <f t="shared" si="53"/>
        <v>6.2520046687365785E-2</v>
      </c>
      <c r="AI136" s="4">
        <f t="shared" si="53"/>
        <v>2.0894769876298913E-3</v>
      </c>
      <c r="AJ136" s="4">
        <f t="shared" si="53"/>
        <v>4.6554813913286278E-5</v>
      </c>
      <c r="AK136" s="4">
        <f t="shared" si="53"/>
        <v>7.7795204001362811E-7</v>
      </c>
      <c r="AL136" s="4">
        <f t="shared" si="53"/>
        <v>1.0399944049016674E-8</v>
      </c>
      <c r="AM136" s="4">
        <f t="shared" si="53"/>
        <v>1.1585849922285624E-10</v>
      </c>
      <c r="AN136" s="4">
        <f t="shared" si="53"/>
        <v>1.1063128773571891E-12</v>
      </c>
      <c r="AO136" s="4">
        <f t="shared" si="53"/>
        <v>9.243491634422611E-15</v>
      </c>
      <c r="AP136" s="4">
        <f t="shared" si="53"/>
        <v>6.8650163820356901E-17</v>
      </c>
      <c r="AQ136" s="4">
        <f t="shared" si="53"/>
        <v>4.5886990532482112E-19</v>
      </c>
      <c r="AR136" s="4">
        <f t="shared" si="53"/>
        <v>2.7883343649658591E-21</v>
      </c>
      <c r="AS136" s="4">
        <f t="shared" si="53"/>
        <v>1.5531433046148865E-23</v>
      </c>
      <c r="AT136" s="4">
        <f t="shared" si="53"/>
        <v>7.9857564893959522E-26</v>
      </c>
      <c r="AU136" s="4">
        <f t="shared" si="53"/>
        <v>3.8127284656297846E-28</v>
      </c>
      <c r="AV136" s="4">
        <f t="shared" si="53"/>
        <v>1.6989962886261727E-30</v>
      </c>
      <c r="AW136" s="4">
        <f t="shared" si="51"/>
        <v>7.097742227928057E-33</v>
      </c>
      <c r="AX136" s="4">
        <f t="shared" si="51"/>
        <v>2.7907378308868284E-35</v>
      </c>
      <c r="AY136" s="4">
        <f t="shared" si="51"/>
        <v>1.0363208494611463E-37</v>
      </c>
      <c r="AZ136" s="4">
        <f t="shared" si="51"/>
        <v>3.6457618728770422E-40</v>
      </c>
      <c r="BA136" s="4">
        <f t="shared" si="51"/>
        <v>1.2184449999727731E-42</v>
      </c>
    </row>
    <row r="137" spans="1:53">
      <c r="A137" s="1">
        <f t="shared" si="49"/>
        <v>41836</v>
      </c>
      <c r="B137">
        <f t="shared" si="60"/>
        <v>4</v>
      </c>
      <c r="C137" s="12">
        <f t="shared" si="59"/>
        <v>5.7069967380518741E-9</v>
      </c>
      <c r="D137" s="3">
        <f t="shared" si="54"/>
        <v>11810733</v>
      </c>
      <c r="E137" s="2">
        <v>23621466</v>
      </c>
      <c r="F137" s="2">
        <v>50</v>
      </c>
      <c r="G137" s="3">
        <f t="shared" si="55"/>
        <v>11283150</v>
      </c>
      <c r="H137" s="3">
        <f t="shared" si="56"/>
        <v>12156357.5</v>
      </c>
      <c r="I137" s="7">
        <f t="shared" si="57"/>
        <v>-1.7280760314503862</v>
      </c>
      <c r="J137" s="8">
        <f t="shared" si="58"/>
        <v>-1.7290860519788958</v>
      </c>
      <c r="K137" s="4">
        <f t="shared" si="52"/>
        <v>0.93763652935508079</v>
      </c>
      <c r="L137" s="4">
        <f t="shared" si="52"/>
        <v>6.0377135845354986E-2</v>
      </c>
      <c r="M137" s="4">
        <f t="shared" si="52"/>
        <v>1.9439292815908095E-3</v>
      </c>
      <c r="N137" s="4">
        <f t="shared" si="52"/>
        <v>4.1725074279697605E-5</v>
      </c>
      <c r="O137" s="4">
        <f t="shared" si="52"/>
        <v>6.7169946169116344E-7</v>
      </c>
      <c r="P137" s="4">
        <f t="shared" si="52"/>
        <v>8.6505322689123844E-9</v>
      </c>
      <c r="Q137" s="4">
        <f t="shared" si="52"/>
        <v>9.2838769632329967E-11</v>
      </c>
      <c r="R137" s="4">
        <f t="shared" si="52"/>
        <v>8.5402206956179085E-13</v>
      </c>
      <c r="S137" s="4">
        <f t="shared" si="52"/>
        <v>6.8741155161017789E-15</v>
      </c>
      <c r="T137" s="4">
        <f t="shared" si="52"/>
        <v>4.9182658153592252E-17</v>
      </c>
      <c r="U137" s="4">
        <f t="shared" si="52"/>
        <v>3.1670114921724439E-19</v>
      </c>
      <c r="V137" s="4">
        <f t="shared" si="52"/>
        <v>1.8539352319333786E-21</v>
      </c>
      <c r="W137" s="4">
        <f t="shared" si="52"/>
        <v>9.9483458956136684E-24</v>
      </c>
      <c r="X137" s="4">
        <f t="shared" si="52"/>
        <v>4.9277089785560006E-26</v>
      </c>
      <c r="Y137" s="4">
        <f t="shared" si="52"/>
        <v>2.2664936350838022E-28</v>
      </c>
      <c r="Z137" s="4">
        <f t="shared" si="52"/>
        <v>9.7297278862982897E-31</v>
      </c>
      <c r="AA137" s="4">
        <f t="shared" si="50"/>
        <v>3.9157785490975577E-33</v>
      </c>
      <c r="AB137" s="4">
        <f t="shared" si="50"/>
        <v>1.4832234198529287E-35</v>
      </c>
      <c r="AC137" s="4">
        <f t="shared" si="50"/>
        <v>5.3060507977701391E-38</v>
      </c>
      <c r="AD137" s="4">
        <f t="shared" si="50"/>
        <v>1.7982708241910678E-40</v>
      </c>
      <c r="AE137" s="4">
        <f t="shared" si="50"/>
        <v>5.7897839732297691E-43</v>
      </c>
      <c r="AF137" s="6"/>
      <c r="AG137" s="4">
        <f t="shared" si="53"/>
        <v>0.93297554470293154</v>
      </c>
      <c r="AH137" s="4">
        <f t="shared" si="53"/>
        <v>6.4726382084257267E-2</v>
      </c>
      <c r="AI137" s="4">
        <f t="shared" si="53"/>
        <v>2.2452379469476715E-3</v>
      </c>
      <c r="AJ137" s="4">
        <f t="shared" si="53"/>
        <v>5.1922084539023428E-5</v>
      </c>
      <c r="AK137" s="4">
        <f t="shared" si="53"/>
        <v>9.0054017819363485E-7</v>
      </c>
      <c r="AL137" s="4">
        <f t="shared" si="53"/>
        <v>1.2495223225788402E-8</v>
      </c>
      <c r="AM137" s="4">
        <f t="shared" si="53"/>
        <v>1.444786458907363E-10</v>
      </c>
      <c r="AN137" s="4">
        <f t="shared" si="53"/>
        <v>1.4319125013336193E-12</v>
      </c>
      <c r="AO137" s="4">
        <f t="shared" si="53"/>
        <v>1.2417589993294593E-14</v>
      </c>
      <c r="AP137" s="4">
        <f t="shared" si="53"/>
        <v>9.5720639921791148E-17</v>
      </c>
      <c r="AQ137" s="4">
        <f t="shared" si="53"/>
        <v>6.6407379712501561E-19</v>
      </c>
      <c r="AR137" s="4">
        <f t="shared" si="53"/>
        <v>4.1882671387325864E-21</v>
      </c>
      <c r="AS137" s="4">
        <f t="shared" si="53"/>
        <v>2.4213847773352379E-23</v>
      </c>
      <c r="AT137" s="4">
        <f t="shared" si="53"/>
        <v>1.2922040540819829E-25</v>
      </c>
      <c r="AU137" s="4">
        <f t="shared" si="53"/>
        <v>6.4034448220135601E-28</v>
      </c>
      <c r="AV137" s="4">
        <f t="shared" si="53"/>
        <v>2.9616448950340261E-30</v>
      </c>
      <c r="AW137" s="4">
        <f t="shared" si="51"/>
        <v>1.284173012516122E-32</v>
      </c>
      <c r="AX137" s="4">
        <f t="shared" si="51"/>
        <v>5.2406495439938047E-35</v>
      </c>
      <c r="AY137" s="4">
        <f t="shared" si="51"/>
        <v>2.0198684158436806E-37</v>
      </c>
      <c r="AZ137" s="4">
        <f t="shared" si="51"/>
        <v>7.3753036722308188E-40</v>
      </c>
      <c r="BA137" s="4">
        <f t="shared" si="51"/>
        <v>2.5583520386034942E-42</v>
      </c>
    </row>
    <row r="138" spans="1:53">
      <c r="A138" s="1">
        <f t="shared" ref="A138:A145" si="61">A137+B136</f>
        <v>41839</v>
      </c>
      <c r="B138">
        <f t="shared" si="60"/>
        <v>3</v>
      </c>
      <c r="C138" s="12">
        <f t="shared" si="59"/>
        <v>5.7069967380518741E-9</v>
      </c>
      <c r="D138" s="3">
        <f t="shared" si="54"/>
        <v>13338105</v>
      </c>
      <c r="E138" s="2">
        <v>26676210</v>
      </c>
      <c r="F138" s="2">
        <v>60</v>
      </c>
      <c r="G138" s="3">
        <f t="shared" si="55"/>
        <v>10229240</v>
      </c>
      <c r="H138" s="3">
        <f t="shared" si="56"/>
        <v>12623456.800000001</v>
      </c>
      <c r="I138" s="7">
        <f t="shared" si="57"/>
        <v>-1.6722218569960019</v>
      </c>
      <c r="J138" s="8">
        <f t="shared" si="58"/>
        <v>-1.6755495905856745</v>
      </c>
      <c r="K138" s="4">
        <f t="shared" si="52"/>
        <v>0.9432930892651874</v>
      </c>
      <c r="L138" s="4">
        <f t="shared" si="52"/>
        <v>5.5067790021457813E-2</v>
      </c>
      <c r="M138" s="4">
        <f t="shared" si="52"/>
        <v>1.6073801641859232E-3</v>
      </c>
      <c r="N138" s="4">
        <f t="shared" si="52"/>
        <v>3.1278668693435979E-5</v>
      </c>
      <c r="O138" s="4">
        <f t="shared" si="52"/>
        <v>4.56498270317194E-7</v>
      </c>
      <c r="P138" s="4">
        <f t="shared" si="52"/>
        <v>5.3299110003171702E-9</v>
      </c>
      <c r="Q138" s="4">
        <f t="shared" si="52"/>
        <v>5.1858444929830911E-11</v>
      </c>
      <c r="R138" s="4">
        <f t="shared" si="52"/>
        <v>4.3248613572032177E-13</v>
      </c>
      <c r="S138" s="4">
        <f t="shared" si="52"/>
        <v>3.1559702496546641E-15</v>
      </c>
      <c r="T138" s="4">
        <f t="shared" si="52"/>
        <v>2.0471093717869098E-17</v>
      </c>
      <c r="U138" s="4">
        <f t="shared" si="52"/>
        <v>1.195065363419528E-19</v>
      </c>
      <c r="V138" s="4">
        <f t="shared" si="52"/>
        <v>6.3423403614449906E-22</v>
      </c>
      <c r="W138" s="4">
        <f t="shared" si="52"/>
        <v>3.0854522281959319E-24</v>
      </c>
      <c r="X138" s="4">
        <f t="shared" si="52"/>
        <v>1.385561986843477E-26</v>
      </c>
      <c r="Y138" s="4">
        <f t="shared" si="52"/>
        <v>5.7776119225746922E-29</v>
      </c>
      <c r="Z138" s="4">
        <f t="shared" si="52"/>
        <v>2.2485756785185606E-31</v>
      </c>
      <c r="AA138" s="4">
        <f t="shared" si="50"/>
        <v>8.2042310833323658E-34</v>
      </c>
      <c r="AB138" s="4">
        <f t="shared" si="50"/>
        <v>2.8173401126406489E-36</v>
      </c>
      <c r="AC138" s="4">
        <f t="shared" si="50"/>
        <v>9.1372823846899659E-39</v>
      </c>
      <c r="AD138" s="4">
        <f t="shared" si="50"/>
        <v>2.8074606427888586E-41</v>
      </c>
      <c r="AE138" s="4">
        <f t="shared" si="50"/>
        <v>8.1947152889994211E-44</v>
      </c>
      <c r="AF138" s="6"/>
      <c r="AG138" s="4">
        <f t="shared" si="53"/>
        <v>0.93049179347219468</v>
      </c>
      <c r="AH138" s="4">
        <f t="shared" si="53"/>
        <v>6.7034510838710273E-2</v>
      </c>
      <c r="AI138" s="4">
        <f t="shared" si="53"/>
        <v>2.4146506820025807E-3</v>
      </c>
      <c r="AJ138" s="4">
        <f t="shared" si="53"/>
        <v>5.798543050203793E-5</v>
      </c>
      <c r="AK138" s="4">
        <f t="shared" si="53"/>
        <v>1.044346675860776E-6</v>
      </c>
      <c r="AL138" s="4">
        <f t="shared" si="53"/>
        <v>1.5047364602301236E-8</v>
      </c>
      <c r="AM138" s="4">
        <f t="shared" si="53"/>
        <v>1.8067369196093789E-10</v>
      </c>
      <c r="AN138" s="4">
        <f t="shared" si="53"/>
        <v>1.8594417167947365E-12</v>
      </c>
      <c r="AO138" s="4">
        <f t="shared" si="53"/>
        <v>1.6744733493802232E-14</v>
      </c>
      <c r="AP138" s="4">
        <f t="shared" si="53"/>
        <v>1.3403596719234781E-16</v>
      </c>
      <c r="AQ138" s="4">
        <f t="shared" si="53"/>
        <v>9.6562152966949274E-19</v>
      </c>
      <c r="AR138" s="4">
        <f t="shared" si="53"/>
        <v>6.32411572551765E-21</v>
      </c>
      <c r="AS138" s="4">
        <f t="shared" si="53"/>
        <v>3.7966807598244743E-23</v>
      </c>
      <c r="AT138" s="4">
        <f t="shared" si="53"/>
        <v>2.1040023168581102E-25</v>
      </c>
      <c r="AU138" s="4">
        <f t="shared" si="53"/>
        <v>1.0826887601320048E-27</v>
      </c>
      <c r="AV138" s="4">
        <f t="shared" si="53"/>
        <v>5.1999334433213101E-30</v>
      </c>
      <c r="AW138" s="4">
        <f t="shared" si="51"/>
        <v>2.3413329852364949E-32</v>
      </c>
      <c r="AX138" s="4">
        <f t="shared" si="51"/>
        <v>9.9220088297606113E-35</v>
      </c>
      <c r="AY138" s="4">
        <f t="shared" si="51"/>
        <v>3.9711145665944786E-37</v>
      </c>
      <c r="AZ138" s="4">
        <f t="shared" si="51"/>
        <v>1.5057195658994259E-39</v>
      </c>
      <c r="BA138" s="4">
        <f t="shared" si="51"/>
        <v>5.4237459882732625E-42</v>
      </c>
    </row>
    <row r="139" spans="1:53">
      <c r="A139" s="1">
        <f t="shared" si="61"/>
        <v>41843</v>
      </c>
      <c r="B139">
        <f t="shared" si="60"/>
        <v>4</v>
      </c>
      <c r="C139" s="12">
        <f t="shared" si="59"/>
        <v>5.7069967380518741E-9</v>
      </c>
      <c r="D139" s="3">
        <f t="shared" si="54"/>
        <v>10913114</v>
      </c>
      <c r="E139" s="2">
        <v>21826228</v>
      </c>
      <c r="F139" s="2">
        <v>40</v>
      </c>
      <c r="G139" s="3">
        <f t="shared" si="55"/>
        <v>12566880</v>
      </c>
      <c r="H139" s="3">
        <f t="shared" si="56"/>
        <v>11712260.800000001</v>
      </c>
      <c r="I139" s="7">
        <f t="shared" si="57"/>
        <v>-1.7836475738544293</v>
      </c>
      <c r="J139" s="8">
        <f t="shared" si="58"/>
        <v>-1.7828583187288558</v>
      </c>
      <c r="K139" s="4">
        <f t="shared" si="52"/>
        <v>0.93079227828450484</v>
      </c>
      <c r="L139" s="4">
        <f t="shared" si="52"/>
        <v>6.6755625046454145E-2</v>
      </c>
      <c r="M139" s="4">
        <f t="shared" si="52"/>
        <v>2.3938279381454444E-3</v>
      </c>
      <c r="N139" s="4">
        <f t="shared" si="52"/>
        <v>5.7227754090282974E-5</v>
      </c>
      <c r="O139" s="4">
        <f t="shared" si="52"/>
        <v>1.0260811330956043E-6</v>
      </c>
      <c r="P139" s="4">
        <f t="shared" si="52"/>
        <v>1.4717927336510498E-8</v>
      </c>
      <c r="Q139" s="4">
        <f t="shared" si="52"/>
        <v>1.7592612063735664E-10</v>
      </c>
      <c r="R139" s="4">
        <f t="shared" si="52"/>
        <v>1.8024663829770853E-12</v>
      </c>
      <c r="S139" s="4">
        <f t="shared" si="52"/>
        <v>1.6158909163297803E-14</v>
      </c>
      <c r="T139" s="4">
        <f t="shared" si="52"/>
        <v>1.2876693206401303E-16</v>
      </c>
      <c r="U139" s="4">
        <f t="shared" si="52"/>
        <v>9.2350474747895821E-19</v>
      </c>
      <c r="V139" s="4">
        <f t="shared" si="52"/>
        <v>6.0211742612641037E-21</v>
      </c>
      <c r="W139" s="4">
        <f t="shared" si="52"/>
        <v>3.5986090279452187E-23</v>
      </c>
      <c r="X139" s="4">
        <f t="shared" si="52"/>
        <v>1.9852993161918214E-25</v>
      </c>
      <c r="Y139" s="4">
        <f t="shared" si="52"/>
        <v>1.0170272814971855E-27</v>
      </c>
      <c r="Z139" s="4">
        <f t="shared" si="52"/>
        <v>4.8626829576540187E-30</v>
      </c>
      <c r="AA139" s="4">
        <f t="shared" si="50"/>
        <v>2.1796690058666265E-32</v>
      </c>
      <c r="AB139" s="4">
        <f t="shared" si="50"/>
        <v>9.1955173736355809E-35</v>
      </c>
      <c r="AC139" s="4">
        <f t="shared" si="50"/>
        <v>3.6638541035735779E-37</v>
      </c>
      <c r="AD139" s="4">
        <f t="shared" si="50"/>
        <v>1.3829900111881042E-39</v>
      </c>
      <c r="AE139" s="4">
        <f t="shared" si="50"/>
        <v>4.9593354607998209E-42</v>
      </c>
      <c r="AF139" s="6"/>
      <c r="AG139" s="4">
        <f t="shared" si="53"/>
        <v>0.9353431330421329</v>
      </c>
      <c r="AH139" s="4">
        <f t="shared" si="53"/>
        <v>6.2520046687365785E-2</v>
      </c>
      <c r="AI139" s="4">
        <f t="shared" si="53"/>
        <v>2.0894769876298913E-3</v>
      </c>
      <c r="AJ139" s="4">
        <f t="shared" si="53"/>
        <v>4.6554813913286278E-5</v>
      </c>
      <c r="AK139" s="4">
        <f t="shared" si="53"/>
        <v>7.7795204001362811E-7</v>
      </c>
      <c r="AL139" s="4">
        <f t="shared" si="53"/>
        <v>1.0399944049016674E-8</v>
      </c>
      <c r="AM139" s="4">
        <f t="shared" si="53"/>
        <v>1.1585849922285624E-10</v>
      </c>
      <c r="AN139" s="4">
        <f t="shared" si="53"/>
        <v>1.1063128773571891E-12</v>
      </c>
      <c r="AO139" s="4">
        <f t="shared" si="53"/>
        <v>9.243491634422611E-15</v>
      </c>
      <c r="AP139" s="4">
        <f t="shared" si="53"/>
        <v>6.8650163820356901E-17</v>
      </c>
      <c r="AQ139" s="4">
        <f t="shared" si="53"/>
        <v>4.5886990532482112E-19</v>
      </c>
      <c r="AR139" s="4">
        <f t="shared" si="53"/>
        <v>2.7883343649658591E-21</v>
      </c>
      <c r="AS139" s="4">
        <f t="shared" si="53"/>
        <v>1.5531433046148865E-23</v>
      </c>
      <c r="AT139" s="4">
        <f t="shared" si="53"/>
        <v>7.9857564893959522E-26</v>
      </c>
      <c r="AU139" s="4">
        <f t="shared" si="53"/>
        <v>3.8127284656297846E-28</v>
      </c>
      <c r="AV139" s="4">
        <f t="shared" si="53"/>
        <v>1.6989962886261727E-30</v>
      </c>
      <c r="AW139" s="4">
        <f t="shared" si="51"/>
        <v>7.097742227928057E-33</v>
      </c>
      <c r="AX139" s="4">
        <f t="shared" si="51"/>
        <v>2.7907378308868284E-35</v>
      </c>
      <c r="AY139" s="4">
        <f t="shared" si="51"/>
        <v>1.0363208494611463E-37</v>
      </c>
      <c r="AZ139" s="4">
        <f t="shared" si="51"/>
        <v>3.6457618728770422E-40</v>
      </c>
      <c r="BA139" s="4">
        <f t="shared" si="51"/>
        <v>1.2184449999727731E-42</v>
      </c>
    </row>
    <row r="140" spans="1:53">
      <c r="A140" s="1">
        <f t="shared" si="61"/>
        <v>41846</v>
      </c>
      <c r="B140">
        <f t="shared" si="60"/>
        <v>3</v>
      </c>
      <c r="C140" s="12">
        <f t="shared" si="59"/>
        <v>5.7069967380518741E-9</v>
      </c>
      <c r="D140" s="3">
        <f t="shared" si="54"/>
        <v>12465267</v>
      </c>
      <c r="E140" s="2">
        <v>24930534</v>
      </c>
      <c r="F140" s="2">
        <v>50</v>
      </c>
      <c r="G140" s="3">
        <f t="shared" si="55"/>
        <v>11283150</v>
      </c>
      <c r="H140" s="3">
        <f t="shared" si="56"/>
        <v>12156357.5</v>
      </c>
      <c r="I140" s="7">
        <f t="shared" si="57"/>
        <v>-1.7280760314503862</v>
      </c>
      <c r="J140" s="8">
        <f t="shared" si="58"/>
        <v>-1.7290860519788958</v>
      </c>
      <c r="K140" s="4">
        <f t="shared" si="52"/>
        <v>0.93763652935508079</v>
      </c>
      <c r="L140" s="4">
        <f t="shared" si="52"/>
        <v>6.0377135845354986E-2</v>
      </c>
      <c r="M140" s="4">
        <f t="shared" si="52"/>
        <v>1.9439292815908095E-3</v>
      </c>
      <c r="N140" s="4">
        <f t="shared" si="52"/>
        <v>4.1725074279697605E-5</v>
      </c>
      <c r="O140" s="4">
        <f t="shared" si="52"/>
        <v>6.7169946169116344E-7</v>
      </c>
      <c r="P140" s="4">
        <f t="shared" si="52"/>
        <v>8.6505322689123844E-9</v>
      </c>
      <c r="Q140" s="4">
        <f t="shared" si="52"/>
        <v>9.2838769632329967E-11</v>
      </c>
      <c r="R140" s="4">
        <f t="shared" si="52"/>
        <v>8.5402206956179085E-13</v>
      </c>
      <c r="S140" s="4">
        <f t="shared" si="52"/>
        <v>6.8741155161017789E-15</v>
      </c>
      <c r="T140" s="4">
        <f t="shared" si="52"/>
        <v>4.9182658153592252E-17</v>
      </c>
      <c r="U140" s="4">
        <f t="shared" si="52"/>
        <v>3.1670114921724439E-19</v>
      </c>
      <c r="V140" s="4">
        <f t="shared" si="52"/>
        <v>1.8539352319333786E-21</v>
      </c>
      <c r="W140" s="4">
        <f t="shared" si="52"/>
        <v>9.9483458956136684E-24</v>
      </c>
      <c r="X140" s="4">
        <f t="shared" si="52"/>
        <v>4.9277089785560006E-26</v>
      </c>
      <c r="Y140" s="4">
        <f t="shared" si="52"/>
        <v>2.2664936350838022E-28</v>
      </c>
      <c r="Z140" s="4">
        <f t="shared" si="52"/>
        <v>9.7297278862982897E-31</v>
      </c>
      <c r="AA140" s="4">
        <f t="shared" si="50"/>
        <v>3.9157785490975577E-33</v>
      </c>
      <c r="AB140" s="4">
        <f t="shared" si="50"/>
        <v>1.4832234198529287E-35</v>
      </c>
      <c r="AC140" s="4">
        <f t="shared" si="50"/>
        <v>5.3060507977701391E-38</v>
      </c>
      <c r="AD140" s="4">
        <f t="shared" si="50"/>
        <v>1.7982708241910678E-40</v>
      </c>
      <c r="AE140" s="4">
        <f t="shared" si="50"/>
        <v>5.7897839732297691E-43</v>
      </c>
      <c r="AF140" s="6"/>
      <c r="AG140" s="4">
        <f t="shared" si="53"/>
        <v>0.93297554470293154</v>
      </c>
      <c r="AH140" s="4">
        <f t="shared" si="53"/>
        <v>6.4726382084257267E-2</v>
      </c>
      <c r="AI140" s="4">
        <f t="shared" si="53"/>
        <v>2.2452379469476715E-3</v>
      </c>
      <c r="AJ140" s="4">
        <f t="shared" si="53"/>
        <v>5.1922084539023428E-5</v>
      </c>
      <c r="AK140" s="4">
        <f t="shared" si="53"/>
        <v>9.0054017819363485E-7</v>
      </c>
      <c r="AL140" s="4">
        <f t="shared" si="53"/>
        <v>1.2495223225788402E-8</v>
      </c>
      <c r="AM140" s="4">
        <f t="shared" si="53"/>
        <v>1.444786458907363E-10</v>
      </c>
      <c r="AN140" s="4">
        <f t="shared" si="53"/>
        <v>1.4319125013336193E-12</v>
      </c>
      <c r="AO140" s="4">
        <f t="shared" si="53"/>
        <v>1.2417589993294593E-14</v>
      </c>
      <c r="AP140" s="4">
        <f t="shared" si="53"/>
        <v>9.5720639921791148E-17</v>
      </c>
      <c r="AQ140" s="4">
        <f t="shared" si="53"/>
        <v>6.6407379712501561E-19</v>
      </c>
      <c r="AR140" s="4">
        <f t="shared" si="53"/>
        <v>4.1882671387325864E-21</v>
      </c>
      <c r="AS140" s="4">
        <f t="shared" si="53"/>
        <v>2.4213847773352379E-23</v>
      </c>
      <c r="AT140" s="4">
        <f t="shared" si="53"/>
        <v>1.2922040540819829E-25</v>
      </c>
      <c r="AU140" s="4">
        <f t="shared" si="53"/>
        <v>6.4034448220135601E-28</v>
      </c>
      <c r="AV140" s="4">
        <f t="shared" si="53"/>
        <v>2.9616448950340261E-30</v>
      </c>
      <c r="AW140" s="4">
        <f t="shared" si="51"/>
        <v>1.284173012516122E-32</v>
      </c>
      <c r="AX140" s="4">
        <f t="shared" si="51"/>
        <v>5.2406495439938047E-35</v>
      </c>
      <c r="AY140" s="4">
        <f t="shared" si="51"/>
        <v>2.0198684158436806E-37</v>
      </c>
      <c r="AZ140" s="4">
        <f t="shared" si="51"/>
        <v>7.3753036722308188E-40</v>
      </c>
      <c r="BA140" s="4">
        <f t="shared" si="51"/>
        <v>2.5583520386034942E-42</v>
      </c>
    </row>
    <row r="141" spans="1:53">
      <c r="A141" s="1">
        <f t="shared" si="61"/>
        <v>41850</v>
      </c>
      <c r="B141">
        <f t="shared" si="60"/>
        <v>4</v>
      </c>
      <c r="C141" s="12">
        <f t="shared" si="59"/>
        <v>5.7069967380518741E-9</v>
      </c>
      <c r="D141" s="3">
        <f t="shared" si="54"/>
        <v>11469502</v>
      </c>
      <c r="E141" s="2">
        <v>22939004</v>
      </c>
      <c r="F141" s="2">
        <v>60</v>
      </c>
      <c r="G141" s="3">
        <f t="shared" si="55"/>
        <v>10229240</v>
      </c>
      <c r="H141" s="3">
        <f t="shared" si="56"/>
        <v>12623456.800000001</v>
      </c>
      <c r="I141" s="7">
        <f t="shared" si="57"/>
        <v>-1.6722218569960019</v>
      </c>
      <c r="J141" s="8">
        <f t="shared" si="58"/>
        <v>-1.6755495905856745</v>
      </c>
      <c r="K141" s="4">
        <f t="shared" si="52"/>
        <v>0.9432930892651874</v>
      </c>
      <c r="L141" s="4">
        <f t="shared" si="52"/>
        <v>5.5067790021457813E-2</v>
      </c>
      <c r="M141" s="4">
        <f t="shared" si="52"/>
        <v>1.6073801641859232E-3</v>
      </c>
      <c r="N141" s="4">
        <f t="shared" si="52"/>
        <v>3.1278668693435979E-5</v>
      </c>
      <c r="O141" s="4">
        <f t="shared" si="52"/>
        <v>4.56498270317194E-7</v>
      </c>
      <c r="P141" s="4">
        <f t="shared" si="52"/>
        <v>5.3299110003171702E-9</v>
      </c>
      <c r="Q141" s="4">
        <f t="shared" si="52"/>
        <v>5.1858444929830911E-11</v>
      </c>
      <c r="R141" s="4">
        <f t="shared" si="52"/>
        <v>4.3248613572032177E-13</v>
      </c>
      <c r="S141" s="4">
        <f t="shared" si="52"/>
        <v>3.1559702496546641E-15</v>
      </c>
      <c r="T141" s="4">
        <f t="shared" si="52"/>
        <v>2.0471093717869098E-17</v>
      </c>
      <c r="U141" s="4">
        <f t="shared" si="52"/>
        <v>1.195065363419528E-19</v>
      </c>
      <c r="V141" s="4">
        <f t="shared" si="52"/>
        <v>6.3423403614449906E-22</v>
      </c>
      <c r="W141" s="4">
        <f t="shared" si="52"/>
        <v>3.0854522281959319E-24</v>
      </c>
      <c r="X141" s="4">
        <f t="shared" si="52"/>
        <v>1.385561986843477E-26</v>
      </c>
      <c r="Y141" s="4">
        <f t="shared" si="52"/>
        <v>5.7776119225746922E-29</v>
      </c>
      <c r="Z141" s="4">
        <f t="shared" si="52"/>
        <v>2.2485756785185606E-31</v>
      </c>
      <c r="AA141" s="4">
        <f t="shared" si="50"/>
        <v>8.2042310833323658E-34</v>
      </c>
      <c r="AB141" s="4">
        <f t="shared" si="50"/>
        <v>2.8173401126406489E-36</v>
      </c>
      <c r="AC141" s="4">
        <f t="shared" si="50"/>
        <v>9.1372823846899659E-39</v>
      </c>
      <c r="AD141" s="4">
        <f t="shared" si="50"/>
        <v>2.8074606427888586E-41</v>
      </c>
      <c r="AE141" s="4">
        <f t="shared" si="50"/>
        <v>8.1947152889994211E-44</v>
      </c>
      <c r="AF141" s="6"/>
      <c r="AG141" s="4">
        <f t="shared" si="53"/>
        <v>0.93049179347219468</v>
      </c>
      <c r="AH141" s="4">
        <f t="shared" si="53"/>
        <v>6.7034510838710273E-2</v>
      </c>
      <c r="AI141" s="4">
        <f t="shared" si="53"/>
        <v>2.4146506820025807E-3</v>
      </c>
      <c r="AJ141" s="4">
        <f t="shared" si="53"/>
        <v>5.798543050203793E-5</v>
      </c>
      <c r="AK141" s="4">
        <f t="shared" si="53"/>
        <v>1.044346675860776E-6</v>
      </c>
      <c r="AL141" s="4">
        <f t="shared" si="53"/>
        <v>1.5047364602301236E-8</v>
      </c>
      <c r="AM141" s="4">
        <f t="shared" si="53"/>
        <v>1.8067369196093789E-10</v>
      </c>
      <c r="AN141" s="4">
        <f t="shared" si="53"/>
        <v>1.8594417167947365E-12</v>
      </c>
      <c r="AO141" s="4">
        <f t="shared" si="53"/>
        <v>1.6744733493802232E-14</v>
      </c>
      <c r="AP141" s="4">
        <f t="shared" si="53"/>
        <v>1.3403596719234781E-16</v>
      </c>
      <c r="AQ141" s="4">
        <f t="shared" si="53"/>
        <v>9.6562152966949274E-19</v>
      </c>
      <c r="AR141" s="4">
        <f t="shared" si="53"/>
        <v>6.32411572551765E-21</v>
      </c>
      <c r="AS141" s="4">
        <f t="shared" si="53"/>
        <v>3.7966807598244743E-23</v>
      </c>
      <c r="AT141" s="4">
        <f t="shared" si="53"/>
        <v>2.1040023168581102E-25</v>
      </c>
      <c r="AU141" s="4">
        <f t="shared" si="53"/>
        <v>1.0826887601320048E-27</v>
      </c>
      <c r="AV141" s="4">
        <f t="shared" si="53"/>
        <v>5.1999334433213101E-30</v>
      </c>
      <c r="AW141" s="4">
        <f t="shared" si="51"/>
        <v>2.3413329852364949E-32</v>
      </c>
      <c r="AX141" s="4">
        <f t="shared" si="51"/>
        <v>9.9220088297606113E-35</v>
      </c>
      <c r="AY141" s="4">
        <f t="shared" si="51"/>
        <v>3.9711145665944786E-37</v>
      </c>
      <c r="AZ141" s="4">
        <f t="shared" si="51"/>
        <v>1.5057195658994259E-39</v>
      </c>
      <c r="BA141" s="4">
        <f t="shared" si="51"/>
        <v>5.4237459882732625E-42</v>
      </c>
    </row>
    <row r="142" spans="1:53">
      <c r="A142" s="1">
        <f t="shared" si="61"/>
        <v>41853</v>
      </c>
      <c r="B142">
        <f t="shared" si="60"/>
        <v>3</v>
      </c>
      <c r="C142" s="12">
        <f t="shared" si="59"/>
        <v>5.7069967380518741E-9</v>
      </c>
      <c r="D142" s="3">
        <f t="shared" si="54"/>
        <v>13686525</v>
      </c>
      <c r="E142" s="2">
        <v>27373050</v>
      </c>
      <c r="F142" s="2">
        <v>70</v>
      </c>
      <c r="G142" s="3">
        <f t="shared" si="55"/>
        <v>9405150</v>
      </c>
      <c r="H142" s="3">
        <f t="shared" si="56"/>
        <v>13121853.699999999</v>
      </c>
      <c r="I142" s="7">
        <f t="shared" si="57"/>
        <v>-1.6162458591323556</v>
      </c>
      <c r="J142" s="8">
        <f t="shared" si="58"/>
        <v>-1.6222772851078502</v>
      </c>
      <c r="K142" s="4">
        <f t="shared" si="52"/>
        <v>0.94773991984302752</v>
      </c>
      <c r="L142" s="4">
        <f t="shared" si="52"/>
        <v>5.0870092477783013E-2</v>
      </c>
      <c r="M142" s="4">
        <f t="shared" si="52"/>
        <v>1.3652300485471061E-3</v>
      </c>
      <c r="N142" s="4">
        <f t="shared" si="52"/>
        <v>2.442630887813253E-5</v>
      </c>
      <c r="O142" s="4">
        <f t="shared" si="52"/>
        <v>3.2777140889559864E-7</v>
      </c>
      <c r="P142" s="4">
        <f t="shared" si="52"/>
        <v>3.5186351111012265E-9</v>
      </c>
      <c r="Q142" s="4">
        <f t="shared" si="52"/>
        <v>3.1477200758107274E-11</v>
      </c>
      <c r="R142" s="4">
        <f t="shared" si="52"/>
        <v>2.4136324721694018E-13</v>
      </c>
      <c r="S142" s="4">
        <f t="shared" si="52"/>
        <v>1.6194001792160277E-15</v>
      </c>
      <c r="T142" s="4">
        <f t="shared" si="52"/>
        <v>9.6579434316481897E-18</v>
      </c>
      <c r="U142" s="4">
        <f t="shared" si="52"/>
        <v>5.1839116944447952E-20</v>
      </c>
      <c r="V142" s="4">
        <f t="shared" si="52"/>
        <v>2.5295181571830082E-22</v>
      </c>
      <c r="W142" s="4">
        <f t="shared" si="52"/>
        <v>1.1314344560604422E-24</v>
      </c>
      <c r="X142" s="4">
        <f t="shared" si="52"/>
        <v>4.6715268261281361E-27</v>
      </c>
      <c r="Y142" s="4">
        <f t="shared" si="52"/>
        <v>1.7910329029663284E-29</v>
      </c>
      <c r="Z142" s="4">
        <f t="shared" si="52"/>
        <v>6.4089223830017313E-32</v>
      </c>
      <c r="AA142" s="4">
        <f t="shared" si="50"/>
        <v>2.1499961877494278E-34</v>
      </c>
      <c r="AB142" s="4">
        <f t="shared" si="50"/>
        <v>6.788305559559171E-37</v>
      </c>
      <c r="AC142" s="4">
        <f t="shared" si="50"/>
        <v>2.0242374057839199E-39</v>
      </c>
      <c r="AD142" s="4">
        <f t="shared" si="50"/>
        <v>5.7184768453991143E-42</v>
      </c>
      <c r="AE142" s="4">
        <f t="shared" si="50"/>
        <v>1.5346977171723329E-44</v>
      </c>
      <c r="AF142" s="6"/>
      <c r="AG142" s="4">
        <f t="shared" si="53"/>
        <v>0.92784890950772603</v>
      </c>
      <c r="AH142" s="4">
        <f t="shared" si="53"/>
        <v>6.9483239242576142E-2</v>
      </c>
      <c r="AI142" s="4">
        <f t="shared" si="53"/>
        <v>2.6016736767372818E-3</v>
      </c>
      <c r="AJ142" s="4">
        <f t="shared" si="53"/>
        <v>6.4943291630973932E-5</v>
      </c>
      <c r="AK142" s="4">
        <f t="shared" si="53"/>
        <v>1.2158416073152222E-6</v>
      </c>
      <c r="AL142" s="4">
        <f t="shared" si="53"/>
        <v>1.8209987997795033E-8</v>
      </c>
      <c r="AM142" s="4">
        <f t="shared" si="53"/>
        <v>2.2727990472717849E-10</v>
      </c>
      <c r="AN142" s="4">
        <f t="shared" si="53"/>
        <v>2.4314514098713748E-12</v>
      </c>
      <c r="AO142" s="4">
        <f t="shared" si="53"/>
        <v>2.2760309917100602E-14</v>
      </c>
      <c r="AP142" s="4">
        <f t="shared" si="53"/>
        <v>1.8938177910829038E-16</v>
      </c>
      <c r="AQ142" s="4">
        <f t="shared" si="53"/>
        <v>1.4182104764843164E-18</v>
      </c>
      <c r="AR142" s="4">
        <f t="shared" si="53"/>
        <v>9.6549597605040457E-21</v>
      </c>
      <c r="AS142" s="4">
        <f t="shared" si="53"/>
        <v>6.0252025739732949E-23</v>
      </c>
      <c r="AT142" s="4">
        <f t="shared" si="53"/>
        <v>3.4708088683934101E-25</v>
      </c>
      <c r="AU142" s="4">
        <f t="shared" si="53"/>
        <v>1.8565430640783553E-27</v>
      </c>
      <c r="AV142" s="4">
        <f t="shared" si="53"/>
        <v>9.2686418325307537E-30</v>
      </c>
      <c r="AW142" s="4">
        <f t="shared" si="51"/>
        <v>4.3380885825689531E-32</v>
      </c>
      <c r="AX142" s="4">
        <f t="shared" si="51"/>
        <v>1.910960719184367E-34</v>
      </c>
      <c r="AY142" s="4">
        <f t="shared" si="51"/>
        <v>7.9502628457805609E-37</v>
      </c>
      <c r="AZ142" s="4">
        <f t="shared" si="51"/>
        <v>3.1335027884139179E-39</v>
      </c>
      <c r="BA142" s="4">
        <f t="shared" si="51"/>
        <v>1.1732815894042842E-41</v>
      </c>
    </row>
    <row r="143" spans="1:53">
      <c r="A143" s="1">
        <f t="shared" si="61"/>
        <v>41857</v>
      </c>
      <c r="B143">
        <f t="shared" si="60"/>
        <v>4</v>
      </c>
      <c r="C143" s="12">
        <f t="shared" si="59"/>
        <v>5.7069967380518741E-9</v>
      </c>
      <c r="D143" s="3">
        <f t="shared" si="54"/>
        <v>12736046</v>
      </c>
      <c r="E143" s="2">
        <v>25472092</v>
      </c>
      <c r="F143" s="2">
        <v>80</v>
      </c>
      <c r="G143" s="3">
        <f t="shared" si="55"/>
        <v>8810880</v>
      </c>
      <c r="H143" s="3">
        <f t="shared" si="56"/>
        <v>13659843.199999999</v>
      </c>
      <c r="I143" s="7">
        <f t="shared" si="57"/>
        <v>-1.560310635682276</v>
      </c>
      <c r="J143" s="8">
        <f t="shared" si="58"/>
        <v>-1.5693048340199043</v>
      </c>
      <c r="K143" s="4">
        <f t="shared" si="52"/>
        <v>0.95095963363979907</v>
      </c>
      <c r="L143" s="4">
        <f t="shared" si="52"/>
        <v>4.7817734416243401E-2</v>
      </c>
      <c r="M143" s="4">
        <f t="shared" si="52"/>
        <v>1.2022253018447891E-3</v>
      </c>
      <c r="N143" s="4">
        <f t="shared" si="52"/>
        <v>2.0150759685006269E-5</v>
      </c>
      <c r="O143" s="4">
        <f t="shared" si="52"/>
        <v>2.5331341960676781E-7</v>
      </c>
      <c r="P143" s="4">
        <f t="shared" si="52"/>
        <v>2.547504204234607E-9</v>
      </c>
      <c r="Q143" s="4">
        <f t="shared" si="52"/>
        <v>2.1349628667202642E-11</v>
      </c>
      <c r="R143" s="4">
        <f t="shared" si="52"/>
        <v>1.5336240244331166E-13</v>
      </c>
      <c r="S143" s="4">
        <f t="shared" si="52"/>
        <v>9.639521678730056E-16</v>
      </c>
      <c r="T143" s="4">
        <f t="shared" si="52"/>
        <v>5.3856669586826379E-18</v>
      </c>
      <c r="U143" s="4">
        <f t="shared" si="52"/>
        <v>2.7081078956086193E-20</v>
      </c>
      <c r="V143" s="4">
        <f t="shared" si="52"/>
        <v>1.2379402922874993E-22</v>
      </c>
      <c r="W143" s="4">
        <f t="shared" si="52"/>
        <v>5.1873413026478448E-25</v>
      </c>
      <c r="X143" s="4">
        <f t="shared" si="52"/>
        <v>2.0064474641741717E-27</v>
      </c>
      <c r="Y143" s="4">
        <f t="shared" si="52"/>
        <v>7.2065271909074216E-30</v>
      </c>
      <c r="Z143" s="4">
        <f t="shared" si="52"/>
        <v>2.4158000931424045E-32</v>
      </c>
      <c r="AA143" s="4">
        <f t="shared" si="50"/>
        <v>7.5921920413035761E-35</v>
      </c>
      <c r="AB143" s="4">
        <f t="shared" si="50"/>
        <v>2.2456619890645799E-37</v>
      </c>
      <c r="AC143" s="4">
        <f t="shared" si="50"/>
        <v>6.2733274658036758E-40</v>
      </c>
      <c r="AD143" s="4">
        <f t="shared" si="50"/>
        <v>1.6602381272458758E-42</v>
      </c>
      <c r="AE143" s="4">
        <f t="shared" si="50"/>
        <v>4.1741337819183251E-45</v>
      </c>
      <c r="AF143" s="6"/>
      <c r="AG143" s="4">
        <f t="shared" si="53"/>
        <v>0.92500449717959687</v>
      </c>
      <c r="AH143" s="4">
        <f t="shared" si="53"/>
        <v>7.2110279481774536E-2</v>
      </c>
      <c r="AI143" s="4">
        <f t="shared" si="53"/>
        <v>2.8107387813380716E-3</v>
      </c>
      <c r="AJ143" s="4">
        <f t="shared" si="53"/>
        <v>7.3038610448121876E-5</v>
      </c>
      <c r="AK143" s="4">
        <f t="shared" si="53"/>
        <v>1.4234615809224451E-6</v>
      </c>
      <c r="AL143" s="4">
        <f t="shared" si="53"/>
        <v>2.2193661260471698E-8</v>
      </c>
      <c r="AM143" s="4">
        <f t="shared" si="53"/>
        <v>2.8835725218899176E-10</v>
      </c>
      <c r="AN143" s="4">
        <f t="shared" si="53"/>
        <v>3.2113377326306671E-12</v>
      </c>
      <c r="AO143" s="4">
        <f t="shared" si="53"/>
        <v>3.1293137418240643E-14</v>
      </c>
      <c r="AP143" s="4">
        <f t="shared" si="53"/>
        <v>2.7105640752139373E-16</v>
      </c>
      <c r="AQ143" s="4">
        <f t="shared" si="53"/>
        <v>2.1130643670528055E-18</v>
      </c>
      <c r="AR143" s="4">
        <f t="shared" si="53"/>
        <v>1.497521471390731E-20</v>
      </c>
      <c r="AS143" s="4">
        <f t="shared" si="53"/>
        <v>9.7284756634217189E-23</v>
      </c>
      <c r="AT143" s="4">
        <f t="shared" si="53"/>
        <v>5.8338384372995967E-25</v>
      </c>
      <c r="AU143" s="4">
        <f t="shared" si="53"/>
        <v>3.2484731625569707E-27</v>
      </c>
      <c r="AV143" s="4">
        <f t="shared" si="53"/>
        <v>1.6882661527500051E-29</v>
      </c>
      <c r="AW143" s="4">
        <f t="shared" si="51"/>
        <v>8.2257174695043819E-32</v>
      </c>
      <c r="AX143" s="4">
        <f t="shared" si="51"/>
        <v>3.7720521912625298E-34</v>
      </c>
      <c r="AY143" s="4">
        <f t="shared" si="51"/>
        <v>1.6336461068628313E-36</v>
      </c>
      <c r="AZ143" s="4">
        <f t="shared" si="51"/>
        <v>6.7028136202880175E-39</v>
      </c>
      <c r="BA143" s="4">
        <f t="shared" si="51"/>
        <v>2.6126418447064307E-41</v>
      </c>
    </row>
    <row r="144" spans="1:53">
      <c r="A144" s="1">
        <f t="shared" si="61"/>
        <v>41860</v>
      </c>
      <c r="B144">
        <f t="shared" si="60"/>
        <v>3</v>
      </c>
      <c r="C144" s="12">
        <f t="shared" si="59"/>
        <v>5.7069967380518741E-9</v>
      </c>
      <c r="D144" s="3">
        <f t="shared" si="54"/>
        <v>14268477</v>
      </c>
      <c r="E144" s="2">
        <v>28536954</v>
      </c>
      <c r="F144" s="2">
        <v>90</v>
      </c>
      <c r="G144" s="3">
        <f t="shared" si="55"/>
        <v>8446430</v>
      </c>
      <c r="H144" s="3">
        <f t="shared" si="56"/>
        <v>14245720.300000001</v>
      </c>
      <c r="I144" s="7">
        <f t="shared" si="57"/>
        <v>-1.5045797193684487</v>
      </c>
      <c r="J144" s="8">
        <f t="shared" si="58"/>
        <v>-1.5166751707087793</v>
      </c>
      <c r="K144" s="4">
        <f t="shared" si="52"/>
        <v>0.9529396071894537</v>
      </c>
      <c r="L144" s="4">
        <f t="shared" si="52"/>
        <v>4.5935261382952952E-2</v>
      </c>
      <c r="M144" s="4">
        <f t="shared" si="52"/>
        <v>1.1071257677745575E-3</v>
      </c>
      <c r="N144" s="4">
        <f t="shared" si="52"/>
        <v>1.7789199896406792E-5</v>
      </c>
      <c r="O144" s="4">
        <f t="shared" si="52"/>
        <v>2.1437645435095081E-7</v>
      </c>
      <c r="P144" s="4">
        <f t="shared" si="52"/>
        <v>2.0667487692164488E-9</v>
      </c>
      <c r="Q144" s="4">
        <f t="shared" si="52"/>
        <v>1.6604163231914556E-11</v>
      </c>
      <c r="R144" s="4">
        <f t="shared" si="52"/>
        <v>1.1434033482831034E-13</v>
      </c>
      <c r="S144" s="4">
        <f t="shared" si="52"/>
        <v>6.8895352529546326E-16</v>
      </c>
      <c r="T144" s="4">
        <f t="shared" si="52"/>
        <v>3.6900123519341728E-18</v>
      </c>
      <c r="U144" s="4">
        <f t="shared" si="52"/>
        <v>1.7787223870534449E-20</v>
      </c>
      <c r="V144" s="4">
        <f t="shared" si="52"/>
        <v>7.7946350454690337E-23</v>
      </c>
      <c r="W144" s="4">
        <f t="shared" si="52"/>
        <v>3.1310844989657986E-25</v>
      </c>
      <c r="X144" s="4">
        <f t="shared" si="52"/>
        <v>1.1609984309365732E-27</v>
      </c>
      <c r="Y144" s="4">
        <f t="shared" si="52"/>
        <v>3.9974564649296417E-30</v>
      </c>
      <c r="Z144" s="4">
        <f t="shared" si="52"/>
        <v>1.2846137841273906E-32</v>
      </c>
      <c r="AA144" s="4">
        <f t="shared" si="50"/>
        <v>3.8701931312553878E-35</v>
      </c>
      <c r="AB144" s="4">
        <f t="shared" si="50"/>
        <v>1.0973968461966458E-37</v>
      </c>
      <c r="AC144" s="4">
        <f t="shared" si="50"/>
        <v>2.9388075203597819E-40</v>
      </c>
      <c r="AD144" s="4">
        <f t="shared" si="50"/>
        <v>7.4558545997436832E-43</v>
      </c>
      <c r="AE144" s="4">
        <f t="shared" si="50"/>
        <v>1.7969966662885171E-45</v>
      </c>
      <c r="AF144" s="6"/>
      <c r="AG144" s="4">
        <f t="shared" si="53"/>
        <v>0.92191681872027198</v>
      </c>
      <c r="AH144" s="4">
        <f t="shared" si="53"/>
        <v>7.4952093687267574E-2</v>
      </c>
      <c r="AI144" s="4">
        <f t="shared" si="53"/>
        <v>3.0468128141712043E-3</v>
      </c>
      <c r="AJ144" s="4">
        <f t="shared" si="53"/>
        <v>8.2568898045656176E-5</v>
      </c>
      <c r="AK144" s="4">
        <f t="shared" si="53"/>
        <v>1.6782182386272607E-6</v>
      </c>
      <c r="AL144" s="4">
        <f t="shared" si="53"/>
        <v>2.7287914218752663E-8</v>
      </c>
      <c r="AM144" s="4">
        <f t="shared" si="53"/>
        <v>3.6975237238742518E-10</v>
      </c>
      <c r="AN144" s="4">
        <f t="shared" si="53"/>
        <v>4.2944225740302843E-12</v>
      </c>
      <c r="AO144" s="4">
        <f t="shared" si="53"/>
        <v>4.3642197213928462E-14</v>
      </c>
      <c r="AP144" s="4">
        <f t="shared" si="53"/>
        <v>3.942356416701714E-16</v>
      </c>
      <c r="AQ144" s="4">
        <f t="shared" si="53"/>
        <v>3.205144703004892E-18</v>
      </c>
      <c r="AR144" s="4">
        <f t="shared" si="53"/>
        <v>2.3688997507252701E-20</v>
      </c>
      <c r="AS144" s="4">
        <f t="shared" si="53"/>
        <v>1.6049338304925076E-22</v>
      </c>
      <c r="AT144" s="4">
        <f t="shared" si="53"/>
        <v>1.0037035133452376E-24</v>
      </c>
      <c r="AU144" s="4">
        <f t="shared" si="53"/>
        <v>5.8286643024379849E-27</v>
      </c>
      <c r="AV144" s="4">
        <f t="shared" si="53"/>
        <v>3.1591437510905274E-29</v>
      </c>
      <c r="AW144" s="4">
        <f t="shared" si="51"/>
        <v>1.6052437179900944E-31</v>
      </c>
      <c r="AX144" s="4">
        <f t="shared" si="51"/>
        <v>7.6768596475819495E-34</v>
      </c>
      <c r="AY144" s="4">
        <f t="shared" si="51"/>
        <v>3.4673893276924183E-36</v>
      </c>
      <c r="AZ144" s="4">
        <f t="shared" si="51"/>
        <v>1.4836808431935835E-38</v>
      </c>
      <c r="BA144" s="4">
        <f t="shared" si="51"/>
        <v>6.0311752093617762E-41</v>
      </c>
    </row>
    <row r="145" spans="1:53">
      <c r="A145" s="1">
        <f t="shared" si="61"/>
        <v>41864</v>
      </c>
      <c r="B145">
        <f t="shared" si="60"/>
        <v>4</v>
      </c>
      <c r="C145" s="12">
        <f t="shared" si="59"/>
        <v>5.7069967380518741E-9</v>
      </c>
      <c r="D145" s="3">
        <f t="shared" si="54"/>
        <v>10604871</v>
      </c>
      <c r="E145" s="2">
        <v>21209742</v>
      </c>
      <c r="F145" s="2">
        <v>40</v>
      </c>
      <c r="G145" s="3">
        <f t="shared" si="55"/>
        <v>12566880</v>
      </c>
      <c r="H145" s="3">
        <f t="shared" si="56"/>
        <v>11712260.800000001</v>
      </c>
      <c r="I145" s="7">
        <f t="shared" si="57"/>
        <v>-1.7836475738544293</v>
      </c>
      <c r="J145" s="8">
        <f t="shared" si="58"/>
        <v>-1.7828583187288558</v>
      </c>
      <c r="K145" s="4">
        <f t="shared" si="52"/>
        <v>0.93079227828450484</v>
      </c>
      <c r="L145" s="4">
        <f t="shared" si="52"/>
        <v>6.6755625046454145E-2</v>
      </c>
      <c r="M145" s="4">
        <f t="shared" si="52"/>
        <v>2.3938279381454444E-3</v>
      </c>
      <c r="N145" s="4">
        <f t="shared" si="52"/>
        <v>5.7227754090282974E-5</v>
      </c>
      <c r="O145" s="4">
        <f t="shared" si="52"/>
        <v>1.0260811330956043E-6</v>
      </c>
      <c r="P145" s="4">
        <f t="shared" si="52"/>
        <v>1.4717927336510498E-8</v>
      </c>
      <c r="Q145" s="4">
        <f t="shared" si="52"/>
        <v>1.7592612063735664E-10</v>
      </c>
      <c r="R145" s="4">
        <f t="shared" si="52"/>
        <v>1.8024663829770853E-12</v>
      </c>
      <c r="S145" s="4">
        <f t="shared" si="52"/>
        <v>1.6158909163297803E-14</v>
      </c>
      <c r="T145" s="4">
        <f t="shared" si="52"/>
        <v>1.2876693206401303E-16</v>
      </c>
      <c r="U145" s="4">
        <f t="shared" si="52"/>
        <v>9.2350474747895821E-19</v>
      </c>
      <c r="V145" s="4">
        <f t="shared" si="52"/>
        <v>6.0211742612641037E-21</v>
      </c>
      <c r="W145" s="4">
        <f t="shared" si="52"/>
        <v>3.5986090279452187E-23</v>
      </c>
      <c r="X145" s="4">
        <f t="shared" si="52"/>
        <v>1.9852993161918214E-25</v>
      </c>
      <c r="Y145" s="4">
        <f t="shared" si="52"/>
        <v>1.0170272814971855E-27</v>
      </c>
      <c r="Z145" s="4">
        <f t="shared" ref="Z145:AE208" si="62">_xlfn.BINOM.DIST(Z$4,$G145,$C145,FALSE)</f>
        <v>4.8626829576540187E-30</v>
      </c>
      <c r="AA145" s="4">
        <f t="shared" si="62"/>
        <v>2.1796690058666265E-32</v>
      </c>
      <c r="AB145" s="4">
        <f t="shared" si="62"/>
        <v>9.1955173736355809E-35</v>
      </c>
      <c r="AC145" s="4">
        <f t="shared" si="62"/>
        <v>3.6638541035735779E-37</v>
      </c>
      <c r="AD145" s="4">
        <f t="shared" si="62"/>
        <v>1.3829900111881042E-39</v>
      </c>
      <c r="AE145" s="4">
        <f t="shared" si="62"/>
        <v>4.9593354607998209E-42</v>
      </c>
      <c r="AF145" s="6"/>
      <c r="AG145" s="4">
        <f t="shared" si="53"/>
        <v>0.9353431330421329</v>
      </c>
      <c r="AH145" s="4">
        <f t="shared" si="53"/>
        <v>6.2520046687365785E-2</v>
      </c>
      <c r="AI145" s="4">
        <f t="shared" si="53"/>
        <v>2.0894769876298913E-3</v>
      </c>
      <c r="AJ145" s="4">
        <f t="shared" si="53"/>
        <v>4.6554813913286278E-5</v>
      </c>
      <c r="AK145" s="4">
        <f t="shared" si="53"/>
        <v>7.7795204001362811E-7</v>
      </c>
      <c r="AL145" s="4">
        <f t="shared" si="53"/>
        <v>1.0399944049016674E-8</v>
      </c>
      <c r="AM145" s="4">
        <f t="shared" si="53"/>
        <v>1.1585849922285624E-10</v>
      </c>
      <c r="AN145" s="4">
        <f t="shared" si="53"/>
        <v>1.1063128773571891E-12</v>
      </c>
      <c r="AO145" s="4">
        <f t="shared" si="53"/>
        <v>9.243491634422611E-15</v>
      </c>
      <c r="AP145" s="4">
        <f t="shared" si="53"/>
        <v>6.8650163820356901E-17</v>
      </c>
      <c r="AQ145" s="4">
        <f t="shared" si="53"/>
        <v>4.5886990532482112E-19</v>
      </c>
      <c r="AR145" s="4">
        <f t="shared" si="53"/>
        <v>2.7883343649658591E-21</v>
      </c>
      <c r="AS145" s="4">
        <f t="shared" si="53"/>
        <v>1.5531433046148865E-23</v>
      </c>
      <c r="AT145" s="4">
        <f t="shared" si="53"/>
        <v>7.9857564893959522E-26</v>
      </c>
      <c r="AU145" s="4">
        <f t="shared" si="53"/>
        <v>3.8127284656297846E-28</v>
      </c>
      <c r="AV145" s="4">
        <f t="shared" ref="AV145:BA208" si="63">_xlfn.BINOM.DIST(AV$4,$H145,$C145,FALSE)</f>
        <v>1.6989962886261727E-30</v>
      </c>
      <c r="AW145" s="4">
        <f t="shared" si="63"/>
        <v>7.097742227928057E-33</v>
      </c>
      <c r="AX145" s="4">
        <f t="shared" si="63"/>
        <v>2.7907378308868284E-35</v>
      </c>
      <c r="AY145" s="4">
        <f t="shared" si="63"/>
        <v>1.0363208494611463E-37</v>
      </c>
      <c r="AZ145" s="4">
        <f t="shared" si="63"/>
        <v>3.6457618728770422E-40</v>
      </c>
      <c r="BA145" s="4">
        <f t="shared" si="63"/>
        <v>1.2184449999727731E-42</v>
      </c>
    </row>
    <row r="146" spans="1:53">
      <c r="A146" s="1">
        <f t="shared" ref="A146:A148" si="64">A145+B144</f>
        <v>41867</v>
      </c>
      <c r="B146">
        <f t="shared" si="60"/>
        <v>3</v>
      </c>
      <c r="C146" s="12">
        <f t="shared" si="59"/>
        <v>5.7069967380518741E-9</v>
      </c>
      <c r="D146" s="3">
        <f t="shared" si="54"/>
        <v>12071789</v>
      </c>
      <c r="E146" s="2">
        <v>24143578</v>
      </c>
      <c r="F146" s="2">
        <v>50</v>
      </c>
      <c r="G146" s="3">
        <f t="shared" si="55"/>
        <v>11283150</v>
      </c>
      <c r="H146" s="3">
        <f t="shared" si="56"/>
        <v>12156357.5</v>
      </c>
      <c r="I146" s="7">
        <f t="shared" si="57"/>
        <v>-1.7280760314503862</v>
      </c>
      <c r="J146" s="8">
        <f t="shared" si="58"/>
        <v>-1.7290860519788958</v>
      </c>
      <c r="K146" s="4">
        <f t="shared" ref="K146:Z177" si="65">_xlfn.BINOM.DIST(K$4,$G146,$C146,FALSE)</f>
        <v>0.93763652935508079</v>
      </c>
      <c r="L146" s="4">
        <f t="shared" si="65"/>
        <v>6.0377135845354986E-2</v>
      </c>
      <c r="M146" s="4">
        <f t="shared" si="65"/>
        <v>1.9439292815908095E-3</v>
      </c>
      <c r="N146" s="4">
        <f t="shared" si="65"/>
        <v>4.1725074279697605E-5</v>
      </c>
      <c r="O146" s="4">
        <f t="shared" si="65"/>
        <v>6.7169946169116344E-7</v>
      </c>
      <c r="P146" s="4">
        <f t="shared" si="65"/>
        <v>8.6505322689123844E-9</v>
      </c>
      <c r="Q146" s="4">
        <f t="shared" si="65"/>
        <v>9.2838769632329967E-11</v>
      </c>
      <c r="R146" s="4">
        <f t="shared" si="65"/>
        <v>8.5402206956179085E-13</v>
      </c>
      <c r="S146" s="4">
        <f t="shared" si="65"/>
        <v>6.8741155161017789E-15</v>
      </c>
      <c r="T146" s="4">
        <f t="shared" si="65"/>
        <v>4.9182658153592252E-17</v>
      </c>
      <c r="U146" s="4">
        <f t="shared" si="65"/>
        <v>3.1670114921724439E-19</v>
      </c>
      <c r="V146" s="4">
        <f t="shared" si="65"/>
        <v>1.8539352319333786E-21</v>
      </c>
      <c r="W146" s="4">
        <f t="shared" si="65"/>
        <v>9.9483458956136684E-24</v>
      </c>
      <c r="X146" s="4">
        <f t="shared" si="65"/>
        <v>4.9277089785560006E-26</v>
      </c>
      <c r="Y146" s="4">
        <f t="shared" si="65"/>
        <v>2.2664936350838022E-28</v>
      </c>
      <c r="Z146" s="4">
        <f t="shared" si="65"/>
        <v>9.7297278862982897E-31</v>
      </c>
      <c r="AA146" s="4">
        <f t="shared" si="62"/>
        <v>3.9157785490975577E-33</v>
      </c>
      <c r="AB146" s="4">
        <f t="shared" si="62"/>
        <v>1.4832234198529287E-35</v>
      </c>
      <c r="AC146" s="4">
        <f t="shared" si="62"/>
        <v>5.3060507977701391E-38</v>
      </c>
      <c r="AD146" s="4">
        <f t="shared" si="62"/>
        <v>1.7982708241910678E-40</v>
      </c>
      <c r="AE146" s="4">
        <f t="shared" si="62"/>
        <v>5.7897839732297691E-43</v>
      </c>
      <c r="AF146" s="6"/>
      <c r="AG146" s="4">
        <f t="shared" ref="AG146:AV177" si="66">_xlfn.BINOM.DIST(AG$4,$H146,$C146,FALSE)</f>
        <v>0.93297554470293154</v>
      </c>
      <c r="AH146" s="4">
        <f t="shared" si="66"/>
        <v>6.4726382084257267E-2</v>
      </c>
      <c r="AI146" s="4">
        <f t="shared" si="66"/>
        <v>2.2452379469476715E-3</v>
      </c>
      <c r="AJ146" s="4">
        <f t="shared" si="66"/>
        <v>5.1922084539023428E-5</v>
      </c>
      <c r="AK146" s="4">
        <f t="shared" si="66"/>
        <v>9.0054017819363485E-7</v>
      </c>
      <c r="AL146" s="4">
        <f t="shared" si="66"/>
        <v>1.2495223225788402E-8</v>
      </c>
      <c r="AM146" s="4">
        <f t="shared" si="66"/>
        <v>1.444786458907363E-10</v>
      </c>
      <c r="AN146" s="4">
        <f t="shared" si="66"/>
        <v>1.4319125013336193E-12</v>
      </c>
      <c r="AO146" s="4">
        <f t="shared" si="66"/>
        <v>1.2417589993294593E-14</v>
      </c>
      <c r="AP146" s="4">
        <f t="shared" si="66"/>
        <v>9.5720639921791148E-17</v>
      </c>
      <c r="AQ146" s="4">
        <f t="shared" si="66"/>
        <v>6.6407379712501561E-19</v>
      </c>
      <c r="AR146" s="4">
        <f t="shared" si="66"/>
        <v>4.1882671387325864E-21</v>
      </c>
      <c r="AS146" s="4">
        <f t="shared" si="66"/>
        <v>2.4213847773352379E-23</v>
      </c>
      <c r="AT146" s="4">
        <f t="shared" si="66"/>
        <v>1.2922040540819829E-25</v>
      </c>
      <c r="AU146" s="4">
        <f t="shared" si="66"/>
        <v>6.4034448220135601E-28</v>
      </c>
      <c r="AV146" s="4">
        <f t="shared" si="66"/>
        <v>2.9616448950340261E-30</v>
      </c>
      <c r="AW146" s="4">
        <f t="shared" si="63"/>
        <v>1.284173012516122E-32</v>
      </c>
      <c r="AX146" s="4">
        <f t="shared" si="63"/>
        <v>5.2406495439938047E-35</v>
      </c>
      <c r="AY146" s="4">
        <f t="shared" si="63"/>
        <v>2.0198684158436806E-37</v>
      </c>
      <c r="AZ146" s="4">
        <f t="shared" si="63"/>
        <v>7.3753036722308188E-40</v>
      </c>
      <c r="BA146" s="4">
        <f t="shared" si="63"/>
        <v>2.5583520386034942E-42</v>
      </c>
    </row>
    <row r="147" spans="1:53">
      <c r="A147" s="1">
        <f t="shared" si="64"/>
        <v>41871</v>
      </c>
      <c r="B147">
        <f t="shared" si="60"/>
        <v>4</v>
      </c>
      <c r="C147" s="12">
        <f t="shared" si="59"/>
        <v>5.7069967380518741E-9</v>
      </c>
      <c r="D147" s="3">
        <f t="shared" si="54"/>
        <v>10970284</v>
      </c>
      <c r="E147" s="2">
        <v>21940568</v>
      </c>
      <c r="F147" s="2">
        <v>60</v>
      </c>
      <c r="G147" s="3">
        <f t="shared" si="55"/>
        <v>10229240</v>
      </c>
      <c r="H147" s="3">
        <f t="shared" si="56"/>
        <v>12623456.800000001</v>
      </c>
      <c r="I147" s="7">
        <f t="shared" si="57"/>
        <v>-1.6722218569960019</v>
      </c>
      <c r="J147" s="8">
        <f t="shared" si="58"/>
        <v>-1.6755495905856745</v>
      </c>
      <c r="K147" s="4">
        <f t="shared" si="65"/>
        <v>0.9432930892651874</v>
      </c>
      <c r="L147" s="4">
        <f t="shared" si="65"/>
        <v>5.5067790021457813E-2</v>
      </c>
      <c r="M147" s="4">
        <f t="shared" si="65"/>
        <v>1.6073801641859232E-3</v>
      </c>
      <c r="N147" s="4">
        <f t="shared" si="65"/>
        <v>3.1278668693435979E-5</v>
      </c>
      <c r="O147" s="4">
        <f t="shared" si="65"/>
        <v>4.56498270317194E-7</v>
      </c>
      <c r="P147" s="4">
        <f t="shared" si="65"/>
        <v>5.3299110003171702E-9</v>
      </c>
      <c r="Q147" s="4">
        <f t="shared" si="65"/>
        <v>5.1858444929830911E-11</v>
      </c>
      <c r="R147" s="4">
        <f t="shared" si="65"/>
        <v>4.3248613572032177E-13</v>
      </c>
      <c r="S147" s="4">
        <f t="shared" si="65"/>
        <v>3.1559702496546641E-15</v>
      </c>
      <c r="T147" s="4">
        <f t="shared" si="65"/>
        <v>2.0471093717869098E-17</v>
      </c>
      <c r="U147" s="4">
        <f t="shared" si="65"/>
        <v>1.195065363419528E-19</v>
      </c>
      <c r="V147" s="4">
        <f t="shared" si="65"/>
        <v>6.3423403614449906E-22</v>
      </c>
      <c r="W147" s="4">
        <f t="shared" si="65"/>
        <v>3.0854522281959319E-24</v>
      </c>
      <c r="X147" s="4">
        <f t="shared" si="65"/>
        <v>1.385561986843477E-26</v>
      </c>
      <c r="Y147" s="4">
        <f t="shared" si="65"/>
        <v>5.7776119225746922E-29</v>
      </c>
      <c r="Z147" s="4">
        <f t="shared" si="65"/>
        <v>2.2485756785185606E-31</v>
      </c>
      <c r="AA147" s="4">
        <f t="shared" si="62"/>
        <v>8.2042310833323658E-34</v>
      </c>
      <c r="AB147" s="4">
        <f t="shared" si="62"/>
        <v>2.8173401126406489E-36</v>
      </c>
      <c r="AC147" s="4">
        <f t="shared" si="62"/>
        <v>9.1372823846899659E-39</v>
      </c>
      <c r="AD147" s="4">
        <f t="shared" si="62"/>
        <v>2.8074606427888586E-41</v>
      </c>
      <c r="AE147" s="4">
        <f t="shared" si="62"/>
        <v>8.1947152889994211E-44</v>
      </c>
      <c r="AF147" s="6"/>
      <c r="AG147" s="4">
        <f t="shared" si="66"/>
        <v>0.93049179347219468</v>
      </c>
      <c r="AH147" s="4">
        <f t="shared" si="66"/>
        <v>6.7034510838710273E-2</v>
      </c>
      <c r="AI147" s="4">
        <f t="shared" si="66"/>
        <v>2.4146506820025807E-3</v>
      </c>
      <c r="AJ147" s="4">
        <f t="shared" si="66"/>
        <v>5.798543050203793E-5</v>
      </c>
      <c r="AK147" s="4">
        <f t="shared" si="66"/>
        <v>1.044346675860776E-6</v>
      </c>
      <c r="AL147" s="4">
        <f t="shared" si="66"/>
        <v>1.5047364602301236E-8</v>
      </c>
      <c r="AM147" s="4">
        <f t="shared" si="66"/>
        <v>1.8067369196093789E-10</v>
      </c>
      <c r="AN147" s="4">
        <f t="shared" si="66"/>
        <v>1.8594417167947365E-12</v>
      </c>
      <c r="AO147" s="4">
        <f t="shared" si="66"/>
        <v>1.6744733493802232E-14</v>
      </c>
      <c r="AP147" s="4">
        <f t="shared" si="66"/>
        <v>1.3403596719234781E-16</v>
      </c>
      <c r="AQ147" s="4">
        <f t="shared" si="66"/>
        <v>9.6562152966949274E-19</v>
      </c>
      <c r="AR147" s="4">
        <f t="shared" si="66"/>
        <v>6.32411572551765E-21</v>
      </c>
      <c r="AS147" s="4">
        <f t="shared" si="66"/>
        <v>3.7966807598244743E-23</v>
      </c>
      <c r="AT147" s="4">
        <f t="shared" si="66"/>
        <v>2.1040023168581102E-25</v>
      </c>
      <c r="AU147" s="4">
        <f t="shared" si="66"/>
        <v>1.0826887601320048E-27</v>
      </c>
      <c r="AV147" s="4">
        <f t="shared" si="66"/>
        <v>5.1999334433213101E-30</v>
      </c>
      <c r="AW147" s="4">
        <f t="shared" si="63"/>
        <v>2.3413329852364949E-32</v>
      </c>
      <c r="AX147" s="4">
        <f t="shared" si="63"/>
        <v>9.9220088297606113E-35</v>
      </c>
      <c r="AY147" s="4">
        <f t="shared" si="63"/>
        <v>3.9711145665944786E-37</v>
      </c>
      <c r="AZ147" s="4">
        <f t="shared" si="63"/>
        <v>1.5057195658994259E-39</v>
      </c>
      <c r="BA147" s="4">
        <f t="shared" si="63"/>
        <v>5.4237459882732625E-42</v>
      </c>
    </row>
    <row r="148" spans="1:53">
      <c r="A148" s="1">
        <f t="shared" si="64"/>
        <v>41874</v>
      </c>
      <c r="B148">
        <f t="shared" si="60"/>
        <v>3</v>
      </c>
      <c r="C148" s="12">
        <f t="shared" si="59"/>
        <v>5.7069967380518741E-9</v>
      </c>
      <c r="D148" s="3">
        <f t="shared" si="54"/>
        <v>12655777</v>
      </c>
      <c r="E148" s="2">
        <v>25311554</v>
      </c>
      <c r="F148" s="2">
        <v>70</v>
      </c>
      <c r="G148" s="3">
        <f t="shared" si="55"/>
        <v>9405150</v>
      </c>
      <c r="H148" s="3">
        <f t="shared" si="56"/>
        <v>13121853.699999999</v>
      </c>
      <c r="I148" s="7">
        <f t="shared" si="57"/>
        <v>-1.6162458591323556</v>
      </c>
      <c r="J148" s="8">
        <f t="shared" si="58"/>
        <v>-1.6222772851078502</v>
      </c>
      <c r="K148" s="4">
        <f t="shared" si="65"/>
        <v>0.94773991984302752</v>
      </c>
      <c r="L148" s="4">
        <f t="shared" si="65"/>
        <v>5.0870092477783013E-2</v>
      </c>
      <c r="M148" s="4">
        <f t="shared" si="65"/>
        <v>1.3652300485471061E-3</v>
      </c>
      <c r="N148" s="4">
        <f t="shared" si="65"/>
        <v>2.442630887813253E-5</v>
      </c>
      <c r="O148" s="4">
        <f t="shared" si="65"/>
        <v>3.2777140889559864E-7</v>
      </c>
      <c r="P148" s="4">
        <f t="shared" si="65"/>
        <v>3.5186351111012265E-9</v>
      </c>
      <c r="Q148" s="4">
        <f t="shared" si="65"/>
        <v>3.1477200758107274E-11</v>
      </c>
      <c r="R148" s="4">
        <f t="shared" si="65"/>
        <v>2.4136324721694018E-13</v>
      </c>
      <c r="S148" s="4">
        <f t="shared" si="65"/>
        <v>1.6194001792160277E-15</v>
      </c>
      <c r="T148" s="4">
        <f t="shared" si="65"/>
        <v>9.6579434316481897E-18</v>
      </c>
      <c r="U148" s="4">
        <f t="shared" si="65"/>
        <v>5.1839116944447952E-20</v>
      </c>
      <c r="V148" s="4">
        <f t="shared" si="65"/>
        <v>2.5295181571830082E-22</v>
      </c>
      <c r="W148" s="4">
        <f t="shared" si="65"/>
        <v>1.1314344560604422E-24</v>
      </c>
      <c r="X148" s="4">
        <f t="shared" si="65"/>
        <v>4.6715268261281361E-27</v>
      </c>
      <c r="Y148" s="4">
        <f t="shared" si="65"/>
        <v>1.7910329029663284E-29</v>
      </c>
      <c r="Z148" s="4">
        <f t="shared" si="65"/>
        <v>6.4089223830017313E-32</v>
      </c>
      <c r="AA148" s="4">
        <f t="shared" si="62"/>
        <v>2.1499961877494278E-34</v>
      </c>
      <c r="AB148" s="4">
        <f t="shared" si="62"/>
        <v>6.788305559559171E-37</v>
      </c>
      <c r="AC148" s="4">
        <f t="shared" si="62"/>
        <v>2.0242374057839199E-39</v>
      </c>
      <c r="AD148" s="4">
        <f t="shared" si="62"/>
        <v>5.7184768453991143E-42</v>
      </c>
      <c r="AE148" s="4">
        <f t="shared" si="62"/>
        <v>1.5346977171723329E-44</v>
      </c>
      <c r="AF148" s="6"/>
      <c r="AG148" s="4">
        <f t="shared" si="66"/>
        <v>0.92784890950772603</v>
      </c>
      <c r="AH148" s="4">
        <f t="shared" si="66"/>
        <v>6.9483239242576142E-2</v>
      </c>
      <c r="AI148" s="4">
        <f t="shared" si="66"/>
        <v>2.6016736767372818E-3</v>
      </c>
      <c r="AJ148" s="4">
        <f t="shared" si="66"/>
        <v>6.4943291630973932E-5</v>
      </c>
      <c r="AK148" s="4">
        <f t="shared" si="66"/>
        <v>1.2158416073152222E-6</v>
      </c>
      <c r="AL148" s="4">
        <f t="shared" si="66"/>
        <v>1.8209987997795033E-8</v>
      </c>
      <c r="AM148" s="4">
        <f t="shared" si="66"/>
        <v>2.2727990472717849E-10</v>
      </c>
      <c r="AN148" s="4">
        <f t="shared" si="66"/>
        <v>2.4314514098713748E-12</v>
      </c>
      <c r="AO148" s="4">
        <f t="shared" si="66"/>
        <v>2.2760309917100602E-14</v>
      </c>
      <c r="AP148" s="4">
        <f t="shared" si="66"/>
        <v>1.8938177910829038E-16</v>
      </c>
      <c r="AQ148" s="4">
        <f t="shared" si="66"/>
        <v>1.4182104764843164E-18</v>
      </c>
      <c r="AR148" s="4">
        <f t="shared" si="66"/>
        <v>9.6549597605040457E-21</v>
      </c>
      <c r="AS148" s="4">
        <f t="shared" si="66"/>
        <v>6.0252025739732949E-23</v>
      </c>
      <c r="AT148" s="4">
        <f t="shared" si="66"/>
        <v>3.4708088683934101E-25</v>
      </c>
      <c r="AU148" s="4">
        <f t="shared" si="66"/>
        <v>1.8565430640783553E-27</v>
      </c>
      <c r="AV148" s="4">
        <f t="shared" si="66"/>
        <v>9.2686418325307537E-30</v>
      </c>
      <c r="AW148" s="4">
        <f t="shared" si="63"/>
        <v>4.3380885825689531E-32</v>
      </c>
      <c r="AX148" s="4">
        <f t="shared" si="63"/>
        <v>1.910960719184367E-34</v>
      </c>
      <c r="AY148" s="4">
        <f t="shared" si="63"/>
        <v>7.9502628457805609E-37</v>
      </c>
      <c r="AZ148" s="4">
        <f t="shared" si="63"/>
        <v>3.1335027884139179E-39</v>
      </c>
      <c r="BA148" s="4">
        <f t="shared" si="63"/>
        <v>1.1732815894042842E-41</v>
      </c>
    </row>
    <row r="149" spans="1:53">
      <c r="A149" s="1">
        <f t="shared" ref="A149:A154" si="67">A148+B147</f>
        <v>41878</v>
      </c>
      <c r="B149">
        <f t="shared" si="60"/>
        <v>4</v>
      </c>
      <c r="C149" s="12">
        <f t="shared" si="59"/>
        <v>5.7069967380518741E-9</v>
      </c>
      <c r="D149" s="3">
        <f>E149/2</f>
        <v>12194186</v>
      </c>
      <c r="E149" s="2">
        <v>24388372</v>
      </c>
      <c r="F149">
        <v>80</v>
      </c>
      <c r="G149" s="3">
        <f t="shared" si="55"/>
        <v>8810880</v>
      </c>
      <c r="H149" s="3">
        <f t="shared" si="56"/>
        <v>13659843.199999999</v>
      </c>
      <c r="I149" s="7">
        <f t="shared" si="57"/>
        <v>-1.560310635682276</v>
      </c>
      <c r="J149" s="8">
        <f t="shared" si="58"/>
        <v>-1.5693048340199043</v>
      </c>
      <c r="K149" s="4">
        <f t="shared" si="65"/>
        <v>0.95095963363979907</v>
      </c>
      <c r="L149" s="4">
        <f t="shared" si="65"/>
        <v>4.7817734416243401E-2</v>
      </c>
      <c r="M149" s="4">
        <f t="shared" si="65"/>
        <v>1.2022253018447891E-3</v>
      </c>
      <c r="N149" s="4">
        <f t="shared" si="65"/>
        <v>2.0150759685006269E-5</v>
      </c>
      <c r="O149" s="4">
        <f t="shared" si="65"/>
        <v>2.5331341960676781E-7</v>
      </c>
      <c r="P149" s="4">
        <f t="shared" si="65"/>
        <v>2.547504204234607E-9</v>
      </c>
      <c r="Q149" s="4">
        <f t="shared" si="65"/>
        <v>2.1349628667202642E-11</v>
      </c>
      <c r="R149" s="4">
        <f t="shared" si="65"/>
        <v>1.5336240244331166E-13</v>
      </c>
      <c r="S149" s="4">
        <f t="shared" si="65"/>
        <v>9.639521678730056E-16</v>
      </c>
      <c r="T149" s="4">
        <f t="shared" si="65"/>
        <v>5.3856669586826379E-18</v>
      </c>
      <c r="U149" s="4">
        <f t="shared" si="65"/>
        <v>2.7081078956086193E-20</v>
      </c>
      <c r="V149" s="4">
        <f t="shared" si="65"/>
        <v>1.2379402922874993E-22</v>
      </c>
      <c r="W149" s="4">
        <f t="shared" si="65"/>
        <v>5.1873413026478448E-25</v>
      </c>
      <c r="X149" s="4">
        <f t="shared" si="65"/>
        <v>2.0064474641741717E-27</v>
      </c>
      <c r="Y149" s="4">
        <f t="shared" si="65"/>
        <v>7.2065271909074216E-30</v>
      </c>
      <c r="Z149" s="4">
        <f t="shared" si="65"/>
        <v>2.4158000931424045E-32</v>
      </c>
      <c r="AA149" s="4">
        <f t="shared" si="62"/>
        <v>7.5921920413035761E-35</v>
      </c>
      <c r="AB149" s="4">
        <f t="shared" si="62"/>
        <v>2.2456619890645799E-37</v>
      </c>
      <c r="AC149" s="4">
        <f t="shared" si="62"/>
        <v>6.2733274658036758E-40</v>
      </c>
      <c r="AD149" s="4">
        <f t="shared" si="62"/>
        <v>1.6602381272458758E-42</v>
      </c>
      <c r="AE149" s="4">
        <f t="shared" si="62"/>
        <v>4.1741337819183251E-45</v>
      </c>
      <c r="AF149" s="6"/>
      <c r="AG149" s="4">
        <f t="shared" si="66"/>
        <v>0.92500449717959687</v>
      </c>
      <c r="AH149" s="4">
        <f t="shared" si="66"/>
        <v>7.2110279481774536E-2</v>
      </c>
      <c r="AI149" s="4">
        <f t="shared" si="66"/>
        <v>2.8107387813380716E-3</v>
      </c>
      <c r="AJ149" s="4">
        <f t="shared" si="66"/>
        <v>7.3038610448121876E-5</v>
      </c>
      <c r="AK149" s="4">
        <f t="shared" si="66"/>
        <v>1.4234615809224451E-6</v>
      </c>
      <c r="AL149" s="4">
        <f t="shared" si="66"/>
        <v>2.2193661260471698E-8</v>
      </c>
      <c r="AM149" s="4">
        <f t="shared" si="66"/>
        <v>2.8835725218899176E-10</v>
      </c>
      <c r="AN149" s="4">
        <f t="shared" si="66"/>
        <v>3.2113377326306671E-12</v>
      </c>
      <c r="AO149" s="4">
        <f t="shared" si="66"/>
        <v>3.1293137418240643E-14</v>
      </c>
      <c r="AP149" s="4">
        <f t="shared" si="66"/>
        <v>2.7105640752139373E-16</v>
      </c>
      <c r="AQ149" s="4">
        <f t="shared" si="66"/>
        <v>2.1130643670528055E-18</v>
      </c>
      <c r="AR149" s="4">
        <f t="shared" si="66"/>
        <v>1.497521471390731E-20</v>
      </c>
      <c r="AS149" s="4">
        <f t="shared" si="66"/>
        <v>9.7284756634217189E-23</v>
      </c>
      <c r="AT149" s="4">
        <f t="shared" si="66"/>
        <v>5.8338384372995967E-25</v>
      </c>
      <c r="AU149" s="4">
        <f t="shared" si="66"/>
        <v>3.2484731625569707E-27</v>
      </c>
      <c r="AV149" s="4">
        <f t="shared" si="66"/>
        <v>1.6882661527500051E-29</v>
      </c>
      <c r="AW149" s="4">
        <f t="shared" si="63"/>
        <v>8.2257174695043819E-32</v>
      </c>
      <c r="AX149" s="4">
        <f t="shared" si="63"/>
        <v>3.7720521912625298E-34</v>
      </c>
      <c r="AY149" s="4">
        <f t="shared" si="63"/>
        <v>1.6336461068628313E-36</v>
      </c>
      <c r="AZ149" s="4">
        <f t="shared" si="63"/>
        <v>6.7028136202880175E-39</v>
      </c>
      <c r="BA149" s="4">
        <f t="shared" si="63"/>
        <v>2.6126418447064307E-41</v>
      </c>
    </row>
    <row r="150" spans="1:53">
      <c r="A150" s="1">
        <f t="shared" si="67"/>
        <v>41881</v>
      </c>
      <c r="B150">
        <f t="shared" si="60"/>
        <v>3</v>
      </c>
      <c r="C150" s="12">
        <f t="shared" si="59"/>
        <v>5.7069967380518741E-9</v>
      </c>
      <c r="D150" s="3">
        <f t="shared" ref="D150:D213" si="68">E150/2</f>
        <v>14423727</v>
      </c>
      <c r="E150" s="2">
        <v>28847454</v>
      </c>
      <c r="F150">
        <v>90</v>
      </c>
      <c r="G150" s="3">
        <f t="shared" si="55"/>
        <v>8446430</v>
      </c>
      <c r="H150" s="3">
        <f t="shared" si="56"/>
        <v>14245720.300000001</v>
      </c>
      <c r="I150" s="7">
        <f t="shared" si="57"/>
        <v>-1.5045797193684487</v>
      </c>
      <c r="J150" s="8">
        <f t="shared" si="58"/>
        <v>-1.5166751707087793</v>
      </c>
      <c r="K150" s="4">
        <f t="shared" si="65"/>
        <v>0.9529396071894537</v>
      </c>
      <c r="L150" s="4">
        <f t="shared" si="65"/>
        <v>4.5935261382952952E-2</v>
      </c>
      <c r="M150" s="4">
        <f t="shared" si="65"/>
        <v>1.1071257677745575E-3</v>
      </c>
      <c r="N150" s="4">
        <f t="shared" si="65"/>
        <v>1.7789199896406792E-5</v>
      </c>
      <c r="O150" s="4">
        <f t="shared" si="65"/>
        <v>2.1437645435095081E-7</v>
      </c>
      <c r="P150" s="4">
        <f t="shared" si="65"/>
        <v>2.0667487692164488E-9</v>
      </c>
      <c r="Q150" s="4">
        <f t="shared" si="65"/>
        <v>1.6604163231914556E-11</v>
      </c>
      <c r="R150" s="4">
        <f t="shared" si="65"/>
        <v>1.1434033482831034E-13</v>
      </c>
      <c r="S150" s="4">
        <f t="shared" si="65"/>
        <v>6.8895352529546326E-16</v>
      </c>
      <c r="T150" s="4">
        <f t="shared" si="65"/>
        <v>3.6900123519341728E-18</v>
      </c>
      <c r="U150" s="4">
        <f t="shared" si="65"/>
        <v>1.7787223870534449E-20</v>
      </c>
      <c r="V150" s="4">
        <f t="shared" si="65"/>
        <v>7.7946350454690337E-23</v>
      </c>
      <c r="W150" s="4">
        <f t="shared" si="65"/>
        <v>3.1310844989657986E-25</v>
      </c>
      <c r="X150" s="4">
        <f t="shared" si="65"/>
        <v>1.1609984309365732E-27</v>
      </c>
      <c r="Y150" s="4">
        <f t="shared" si="65"/>
        <v>3.9974564649296417E-30</v>
      </c>
      <c r="Z150" s="4">
        <f t="shared" si="65"/>
        <v>1.2846137841273906E-32</v>
      </c>
      <c r="AA150" s="4">
        <f t="shared" si="62"/>
        <v>3.8701931312553878E-35</v>
      </c>
      <c r="AB150" s="4">
        <f t="shared" si="62"/>
        <v>1.0973968461966458E-37</v>
      </c>
      <c r="AC150" s="4">
        <f t="shared" si="62"/>
        <v>2.9388075203597819E-40</v>
      </c>
      <c r="AD150" s="4">
        <f t="shared" si="62"/>
        <v>7.4558545997436832E-43</v>
      </c>
      <c r="AE150" s="4">
        <f t="shared" si="62"/>
        <v>1.7969966662885171E-45</v>
      </c>
      <c r="AF150" s="6"/>
      <c r="AG150" s="4">
        <f t="shared" si="66"/>
        <v>0.92191681872027198</v>
      </c>
      <c r="AH150" s="4">
        <f t="shared" si="66"/>
        <v>7.4952093687267574E-2</v>
      </c>
      <c r="AI150" s="4">
        <f t="shared" si="66"/>
        <v>3.0468128141712043E-3</v>
      </c>
      <c r="AJ150" s="4">
        <f t="shared" si="66"/>
        <v>8.2568898045656176E-5</v>
      </c>
      <c r="AK150" s="4">
        <f t="shared" si="66"/>
        <v>1.6782182386272607E-6</v>
      </c>
      <c r="AL150" s="4">
        <f t="shared" si="66"/>
        <v>2.7287914218752663E-8</v>
      </c>
      <c r="AM150" s="4">
        <f t="shared" si="66"/>
        <v>3.6975237238742518E-10</v>
      </c>
      <c r="AN150" s="4">
        <f t="shared" si="66"/>
        <v>4.2944225740302843E-12</v>
      </c>
      <c r="AO150" s="4">
        <f t="shared" si="66"/>
        <v>4.3642197213928462E-14</v>
      </c>
      <c r="AP150" s="4">
        <f t="shared" si="66"/>
        <v>3.942356416701714E-16</v>
      </c>
      <c r="AQ150" s="4">
        <f t="shared" si="66"/>
        <v>3.205144703004892E-18</v>
      </c>
      <c r="AR150" s="4">
        <f t="shared" si="66"/>
        <v>2.3688997507252701E-20</v>
      </c>
      <c r="AS150" s="4">
        <f t="shared" si="66"/>
        <v>1.6049338304925076E-22</v>
      </c>
      <c r="AT150" s="4">
        <f t="shared" si="66"/>
        <v>1.0037035133452376E-24</v>
      </c>
      <c r="AU150" s="4">
        <f t="shared" si="66"/>
        <v>5.8286643024379849E-27</v>
      </c>
      <c r="AV150" s="4">
        <f t="shared" si="66"/>
        <v>3.1591437510905274E-29</v>
      </c>
      <c r="AW150" s="4">
        <f t="shared" si="63"/>
        <v>1.6052437179900944E-31</v>
      </c>
      <c r="AX150" s="4">
        <f t="shared" si="63"/>
        <v>7.6768596475819495E-34</v>
      </c>
      <c r="AY150" s="4">
        <f t="shared" si="63"/>
        <v>3.4673893276924183E-36</v>
      </c>
      <c r="AZ150" s="4">
        <f t="shared" si="63"/>
        <v>1.4836808431935835E-38</v>
      </c>
      <c r="BA150" s="4">
        <f t="shared" si="63"/>
        <v>6.0311752093617762E-41</v>
      </c>
    </row>
    <row r="151" spans="1:53">
      <c r="A151" s="1">
        <f t="shared" si="67"/>
        <v>41885</v>
      </c>
      <c r="B151">
        <f t="shared" si="60"/>
        <v>4</v>
      </c>
      <c r="C151" s="12">
        <f t="shared" si="59"/>
        <v>5.7069967380518741E-9</v>
      </c>
      <c r="D151" s="3">
        <f t="shared" si="68"/>
        <v>15356358</v>
      </c>
      <c r="E151" s="2">
        <v>30712716</v>
      </c>
      <c r="F151">
        <v>100</v>
      </c>
      <c r="G151" s="3">
        <f t="shared" si="55"/>
        <v>8311800</v>
      </c>
      <c r="H151" s="3">
        <f t="shared" si="56"/>
        <v>14887780</v>
      </c>
      <c r="I151" s="7">
        <f t="shared" si="57"/>
        <v>-1.4492167124241597</v>
      </c>
      <c r="J151" s="8">
        <f t="shared" si="58"/>
        <v>-1.4644382196155332</v>
      </c>
      <c r="K151" s="4">
        <f t="shared" si="65"/>
        <v>0.95367206346008881</v>
      </c>
      <c r="L151" s="4">
        <f t="shared" si="65"/>
        <v>4.5237830827069947E-2</v>
      </c>
      <c r="M151" s="4">
        <f t="shared" si="65"/>
        <v>1.0729375275511941E-3</v>
      </c>
      <c r="N151" s="4">
        <f t="shared" si="65"/>
        <v>1.6965075151768907E-5</v>
      </c>
      <c r="O151" s="4">
        <f t="shared" si="65"/>
        <v>2.0118627568297294E-7</v>
      </c>
      <c r="P151" s="4">
        <f t="shared" si="65"/>
        <v>1.9086700078316879E-9</v>
      </c>
      <c r="Q151" s="4">
        <f t="shared" si="65"/>
        <v>1.5089750150425891E-11</v>
      </c>
      <c r="R151" s="4">
        <f t="shared" si="65"/>
        <v>1.0225543648109582E-13</v>
      </c>
      <c r="S151" s="4">
        <f t="shared" si="65"/>
        <v>6.0631563225022963E-16</v>
      </c>
      <c r="T151" s="4">
        <f t="shared" si="65"/>
        <v>3.1956451571628566E-18</v>
      </c>
      <c r="U151" s="4">
        <f t="shared" si="65"/>
        <v>1.5158659250740132E-20</v>
      </c>
      <c r="V151" s="4">
        <f t="shared" si="65"/>
        <v>6.536876716266535E-23</v>
      </c>
      <c r="W151" s="4">
        <f t="shared" si="65"/>
        <v>2.5839921202496987E-25</v>
      </c>
      <c r="X151" s="4">
        <f t="shared" si="65"/>
        <v>9.4286587367356017E-28</v>
      </c>
      <c r="Y151" s="4">
        <f t="shared" si="65"/>
        <v>3.1946546264045127E-30</v>
      </c>
      <c r="Z151" s="4">
        <f t="shared" si="65"/>
        <v>1.0102634344034295E-32</v>
      </c>
      <c r="AA151" s="4">
        <f t="shared" si="62"/>
        <v>2.9951362220333036E-35</v>
      </c>
      <c r="AB151" s="4">
        <f t="shared" si="62"/>
        <v>8.3573681442608936E-38</v>
      </c>
      <c r="AC151" s="4">
        <f t="shared" si="62"/>
        <v>2.2024134541282048E-40</v>
      </c>
      <c r="AD151" s="4">
        <f t="shared" si="62"/>
        <v>5.4985353485634676E-43</v>
      </c>
      <c r="AE151" s="4">
        <f t="shared" si="62"/>
        <v>1.3041235704855683E-45</v>
      </c>
      <c r="AF151" s="6"/>
      <c r="AG151" s="4">
        <f t="shared" si="66"/>
        <v>0.9185448810158644</v>
      </c>
      <c r="AH151" s="4">
        <f t="shared" si="66"/>
        <v>7.8043717916243607E-2</v>
      </c>
      <c r="AI151" s="4">
        <f t="shared" si="66"/>
        <v>3.3154729959076899E-3</v>
      </c>
      <c r="AJ151" s="4">
        <f t="shared" si="66"/>
        <v>9.3899169523096736E-5</v>
      </c>
      <c r="AK151" s="4">
        <f t="shared" si="66"/>
        <v>1.9945238859830421E-6</v>
      </c>
      <c r="AL151" s="4">
        <f t="shared" si="66"/>
        <v>3.3892740775057885E-8</v>
      </c>
      <c r="AM151" s="4">
        <f t="shared" si="66"/>
        <v>4.7994653768403385E-10</v>
      </c>
      <c r="AN151" s="4">
        <f t="shared" si="66"/>
        <v>5.8254867299002557E-12</v>
      </c>
      <c r="AO151" s="4">
        <f t="shared" si="66"/>
        <v>6.1869925833744276E-14</v>
      </c>
      <c r="AP151" s="4">
        <f t="shared" si="66"/>
        <v>5.8408280609177068E-16</v>
      </c>
      <c r="AQ151" s="4">
        <f t="shared" si="66"/>
        <v>4.9626280809908757E-18</v>
      </c>
      <c r="AR151" s="4">
        <f t="shared" si="66"/>
        <v>3.8331544710566258E-20</v>
      </c>
      <c r="AS151" s="4">
        <f t="shared" si="66"/>
        <v>2.7140154990280076E-22</v>
      </c>
      <c r="AT151" s="4">
        <f t="shared" si="66"/>
        <v>1.7738062892679243E-24</v>
      </c>
      <c r="AU151" s="4">
        <f t="shared" si="66"/>
        <v>1.0765032487635647E-26</v>
      </c>
      <c r="AV151" s="4">
        <f t="shared" si="66"/>
        <v>6.0976325065422038E-29</v>
      </c>
      <c r="AW151" s="4">
        <f t="shared" si="63"/>
        <v>3.238011566336111E-31</v>
      </c>
      <c r="AX151" s="4">
        <f t="shared" si="63"/>
        <v>1.6183281067705359E-33</v>
      </c>
      <c r="AY151" s="4">
        <f t="shared" si="63"/>
        <v>7.6389056364953324E-36</v>
      </c>
      <c r="AZ151" s="4">
        <f t="shared" si="63"/>
        <v>3.415974251689842E-38</v>
      </c>
      <c r="BA151" s="4">
        <f t="shared" si="63"/>
        <v>1.4511810809961668E-40</v>
      </c>
    </row>
    <row r="152" spans="1:53">
      <c r="A152" s="1">
        <f t="shared" si="67"/>
        <v>41888</v>
      </c>
      <c r="B152">
        <f t="shared" si="60"/>
        <v>3</v>
      </c>
      <c r="C152" s="12">
        <f t="shared" si="59"/>
        <v>5.7069967380518741E-9</v>
      </c>
      <c r="D152" s="3">
        <f t="shared" si="68"/>
        <v>17463572</v>
      </c>
      <c r="E152" s="2">
        <v>34927144</v>
      </c>
      <c r="F152">
        <v>110</v>
      </c>
      <c r="G152" s="3">
        <f t="shared" si="55"/>
        <v>8406989.9999999981</v>
      </c>
      <c r="H152" s="3">
        <f t="shared" si="56"/>
        <v>15594317.300000001</v>
      </c>
      <c r="I152" s="7">
        <f t="shared" si="57"/>
        <v>-1.3943844862529182</v>
      </c>
      <c r="J152" s="8">
        <f t="shared" si="58"/>
        <v>-1.4126508376134874</v>
      </c>
      <c r="K152" s="4">
        <f t="shared" si="65"/>
        <v>0.95315412818299483</v>
      </c>
      <c r="L152" s="4">
        <f t="shared" si="65"/>
        <v>4.5731056960735976E-2</v>
      </c>
      <c r="M152" s="4">
        <f t="shared" si="65"/>
        <v>1.0970572650049579E-3</v>
      </c>
      <c r="N152" s="4">
        <f t="shared" si="65"/>
        <v>1.7545107993380472E-5</v>
      </c>
      <c r="O152" s="4">
        <f t="shared" si="65"/>
        <v>2.1044761360879657E-7</v>
      </c>
      <c r="P152" s="4">
        <f t="shared" si="65"/>
        <v>2.0193979004209345E-9</v>
      </c>
      <c r="Q152" s="4">
        <f t="shared" si="65"/>
        <v>1.6147990962476442E-11</v>
      </c>
      <c r="R152" s="4">
        <f t="shared" si="65"/>
        <v>1.1067977145341059E-13</v>
      </c>
      <c r="S152" s="4">
        <f t="shared" si="65"/>
        <v>6.6378282492115187E-16</v>
      </c>
      <c r="T152" s="4">
        <f t="shared" si="65"/>
        <v>3.5385977277984926E-18</v>
      </c>
      <c r="U152" s="4">
        <f t="shared" si="65"/>
        <v>1.6977699222795005E-20</v>
      </c>
      <c r="V152" s="4">
        <f t="shared" si="65"/>
        <v>7.405147944988637E-23</v>
      </c>
      <c r="W152" s="4">
        <f t="shared" si="65"/>
        <v>2.9607383647487884E-25</v>
      </c>
      <c r="X152" s="4">
        <f t="shared" si="65"/>
        <v>1.0927081065036377E-27</v>
      </c>
      <c r="Y152" s="4">
        <f t="shared" si="65"/>
        <v>3.7447563314208977E-30</v>
      </c>
      <c r="Z152" s="4">
        <f t="shared" si="65"/>
        <v>1.1977872542718024E-32</v>
      </c>
      <c r="AA152" s="4">
        <f t="shared" si="62"/>
        <v>3.5917577361845425E-35</v>
      </c>
      <c r="AB152" s="4">
        <f t="shared" si="62"/>
        <v>1.0136905407597055E-37</v>
      </c>
      <c r="AC152" s="4">
        <f t="shared" si="62"/>
        <v>2.7019674730060921E-40</v>
      </c>
      <c r="AD152" s="4">
        <f t="shared" si="62"/>
        <v>6.8229736133317134E-43</v>
      </c>
      <c r="AE152" s="4">
        <f t="shared" si="62"/>
        <v>1.6367819251374616E-45</v>
      </c>
      <c r="AF152" s="6"/>
      <c r="AG152" s="4">
        <f t="shared" si="66"/>
        <v>0.9148485774701598</v>
      </c>
      <c r="AH152" s="4">
        <f t="shared" si="66"/>
        <v>8.1418519726532315E-2</v>
      </c>
      <c r="AI152" s="4">
        <f t="shared" si="66"/>
        <v>3.6229902371940821E-3</v>
      </c>
      <c r="AJ152" s="4">
        <f t="shared" si="66"/>
        <v>1.0747806486919356E-4</v>
      </c>
      <c r="AK152" s="4">
        <f t="shared" si="66"/>
        <v>2.3912982642109061E-6</v>
      </c>
      <c r="AL152" s="4">
        <f t="shared" si="66"/>
        <v>4.2563527943572357E-8</v>
      </c>
      <c r="AM152" s="4">
        <f t="shared" si="66"/>
        <v>6.313355043517477E-10</v>
      </c>
      <c r="AN152" s="4">
        <f t="shared" si="66"/>
        <v>8.0266807775066524E-12</v>
      </c>
      <c r="AO152" s="4">
        <f t="shared" si="66"/>
        <v>8.9293489376674582E-14</v>
      </c>
      <c r="AP152" s="4">
        <f t="shared" si="66"/>
        <v>8.8298036730021815E-16</v>
      </c>
      <c r="AQ152" s="4">
        <f t="shared" si="66"/>
        <v>7.8582308299925037E-18</v>
      </c>
      <c r="AR152" s="4">
        <f t="shared" si="66"/>
        <v>6.3577844994100477E-20</v>
      </c>
      <c r="AS152" s="4">
        <f t="shared" si="66"/>
        <v>4.7151795598889053E-22</v>
      </c>
      <c r="AT152" s="4">
        <f t="shared" si="66"/>
        <v>3.227962898810168E-24</v>
      </c>
      <c r="AU152" s="4">
        <f t="shared" si="66"/>
        <v>2.0519847166319738E-26</v>
      </c>
      <c r="AV152" s="4">
        <f t="shared" si="66"/>
        <v>1.2174649244707448E-28</v>
      </c>
      <c r="AW152" s="4">
        <f t="shared" si="63"/>
        <v>6.7718923016361126E-31</v>
      </c>
      <c r="AX152" s="4">
        <f t="shared" si="63"/>
        <v>3.5451503690401213E-33</v>
      </c>
      <c r="AY152" s="4">
        <f t="shared" si="63"/>
        <v>1.7528133295275398E-35</v>
      </c>
      <c r="AZ152" s="4">
        <f t="shared" si="63"/>
        <v>8.2102342821079766E-38</v>
      </c>
      <c r="BA152" s="4">
        <f t="shared" si="63"/>
        <v>3.6534150233519533E-40</v>
      </c>
    </row>
    <row r="153" spans="1:53">
      <c r="A153" s="1">
        <f t="shared" si="67"/>
        <v>41892</v>
      </c>
      <c r="B153">
        <f t="shared" si="60"/>
        <v>4</v>
      </c>
      <c r="C153" s="12">
        <f t="shared" si="59"/>
        <v>5.7069967380518741E-9</v>
      </c>
      <c r="D153" s="3">
        <f t="shared" si="68"/>
        <v>17477359</v>
      </c>
      <c r="E153" s="2">
        <v>34954718</v>
      </c>
      <c r="F153">
        <v>127</v>
      </c>
      <c r="G153" s="3">
        <f t="shared" si="55"/>
        <v>9096249.8999999985</v>
      </c>
      <c r="H153" s="3">
        <f t="shared" si="56"/>
        <v>16966885.7995</v>
      </c>
      <c r="I153" s="7">
        <f t="shared" si="57"/>
        <v>-1.302842427432632</v>
      </c>
      <c r="J153" s="8">
        <f t="shared" si="58"/>
        <v>-1.3258268596942901</v>
      </c>
      <c r="K153" s="4">
        <f t="shared" si="65"/>
        <v>0.94941216127029782</v>
      </c>
      <c r="L153" s="4">
        <f t="shared" si="65"/>
        <v>4.9286134445251782E-2</v>
      </c>
      <c r="M153" s="4">
        <f t="shared" si="65"/>
        <v>1.2792772626056487E-3</v>
      </c>
      <c r="N153" s="4">
        <f t="shared" si="65"/>
        <v>2.2136721319635386E-5</v>
      </c>
      <c r="O153" s="4">
        <f t="shared" si="65"/>
        <v>2.8729173372057009E-7</v>
      </c>
      <c r="P153" s="4">
        <f t="shared" si="65"/>
        <v>2.9827915344362488E-9</v>
      </c>
      <c r="Q153" s="4">
        <f t="shared" si="65"/>
        <v>2.580722924795691E-11</v>
      </c>
      <c r="R153" s="4">
        <f t="shared" si="65"/>
        <v>1.9138725793769794E-13</v>
      </c>
      <c r="S153" s="4">
        <f t="shared" si="65"/>
        <v>1.2419172688735376E-15</v>
      </c>
      <c r="T153" s="4">
        <f t="shared" si="65"/>
        <v>7.1634088904864127E-18</v>
      </c>
      <c r="U153" s="4">
        <f t="shared" si="65"/>
        <v>3.718684031490188E-20</v>
      </c>
      <c r="V153" s="4">
        <f t="shared" si="65"/>
        <v>1.7549553974060871E-22</v>
      </c>
      <c r="W153" s="4">
        <f t="shared" si="65"/>
        <v>7.5919664287124936E-25</v>
      </c>
      <c r="X153" s="4">
        <f t="shared" si="65"/>
        <v>3.0316587928942562E-27</v>
      </c>
      <c r="Y153" s="4">
        <f t="shared" si="65"/>
        <v>1.1241431834698049E-29</v>
      </c>
      <c r="Z153" s="4">
        <f t="shared" si="65"/>
        <v>3.8904485015913523E-32</v>
      </c>
      <c r="AA153" s="4">
        <f t="shared" si="62"/>
        <v>1.2622603459927475E-34</v>
      </c>
      <c r="AB153" s="4">
        <f t="shared" si="62"/>
        <v>3.8545103905349897E-37</v>
      </c>
      <c r="AC153" s="4">
        <f t="shared" si="62"/>
        <v>1.1116443652393608E-39</v>
      </c>
      <c r="AD153" s="4">
        <f t="shared" si="62"/>
        <v>3.037255852546458E-42</v>
      </c>
      <c r="AE153" s="4">
        <f t="shared" si="62"/>
        <v>7.883524865264697E-45</v>
      </c>
      <c r="AF153" s="6"/>
      <c r="AG153" s="4">
        <f t="shared" si="66"/>
        <v>0.90771034223237357</v>
      </c>
      <c r="AH153" s="4">
        <f t="shared" si="66"/>
        <v>8.7893554226033302E-2</v>
      </c>
      <c r="AI153" s="4">
        <f t="shared" si="66"/>
        <v>4.2553643270002561E-3</v>
      </c>
      <c r="AJ153" s="4">
        <f t="shared" si="66"/>
        <v>1.3734890002419141E-4</v>
      </c>
      <c r="AK153" s="4">
        <f t="shared" si="66"/>
        <v>3.324871463937317E-6</v>
      </c>
      <c r="AL153" s="4">
        <f t="shared" si="66"/>
        <v>6.4389417596836698E-8</v>
      </c>
      <c r="AM153" s="4">
        <f t="shared" si="66"/>
        <v>1.039137126319635E-9</v>
      </c>
      <c r="AN153" s="4">
        <f t="shared" si="66"/>
        <v>1.4374224087764454E-11</v>
      </c>
      <c r="AO153" s="4">
        <f t="shared" si="66"/>
        <v>1.7398186738298932E-13</v>
      </c>
      <c r="AP153" s="4">
        <f t="shared" si="66"/>
        <v>1.8718498834648071E-15</v>
      </c>
      <c r="AQ153" s="4">
        <f t="shared" si="66"/>
        <v>1.8125104927194136E-17</v>
      </c>
      <c r="AR153" s="4">
        <f t="shared" si="66"/>
        <v>1.5955019206178413E-19</v>
      </c>
      <c r="AS153" s="4">
        <f t="shared" si="66"/>
        <v>1.287435697050276E-21</v>
      </c>
      <c r="AT153" s="4">
        <f t="shared" si="66"/>
        <v>9.5894043214515992E-24</v>
      </c>
      <c r="AU153" s="4">
        <f t="shared" si="66"/>
        <v>6.6324350379228038E-26</v>
      </c>
      <c r="AV153" s="4">
        <f t="shared" si="66"/>
        <v>4.2814525039680659E-28</v>
      </c>
      <c r="AW153" s="4">
        <f t="shared" si="63"/>
        <v>2.5910781200455995E-30</v>
      </c>
      <c r="AX153" s="4">
        <f t="shared" si="63"/>
        <v>1.4758455805278239E-32</v>
      </c>
      <c r="AY153" s="4">
        <f t="shared" si="63"/>
        <v>7.9392179026741876E-35</v>
      </c>
      <c r="AZ153" s="4">
        <f t="shared" si="63"/>
        <v>4.0460701038481984E-37</v>
      </c>
      <c r="BA153" s="4">
        <f t="shared" si="63"/>
        <v>1.9589017954947577E-39</v>
      </c>
    </row>
    <row r="154" spans="1:53">
      <c r="A154" s="1">
        <f t="shared" si="67"/>
        <v>41895</v>
      </c>
      <c r="B154">
        <f t="shared" si="60"/>
        <v>3</v>
      </c>
      <c r="C154" s="12">
        <f t="shared" si="59"/>
        <v>5.7069967380518741E-9</v>
      </c>
      <c r="D154" s="3">
        <f t="shared" si="68"/>
        <v>19944525</v>
      </c>
      <c r="E154" s="2">
        <v>39889050</v>
      </c>
      <c r="F154">
        <v>149</v>
      </c>
      <c r="G154" s="3">
        <f t="shared" si="55"/>
        <v>10974161.099999998</v>
      </c>
      <c r="H154" s="3">
        <f t="shared" si="56"/>
        <v>19121771.730500001</v>
      </c>
      <c r="I154" s="7">
        <f t="shared" si="57"/>
        <v>-1.1885986136630327</v>
      </c>
      <c r="J154" s="8">
        <f t="shared" si="58"/>
        <v>-1.2162539996598574</v>
      </c>
      <c r="K154" s="4">
        <f t="shared" si="65"/>
        <v>0.93929141556339868</v>
      </c>
      <c r="L154" s="4">
        <f t="shared" si="65"/>
        <v>5.8827353014090415E-2</v>
      </c>
      <c r="M154" s="4">
        <f t="shared" si="65"/>
        <v>1.8421637257393082E-3</v>
      </c>
      <c r="N154" s="4">
        <f t="shared" si="65"/>
        <v>3.8457924863448882E-5</v>
      </c>
      <c r="O154" s="4">
        <f t="shared" si="65"/>
        <v>6.0215000003740437E-7</v>
      </c>
      <c r="P154" s="4">
        <f t="shared" si="65"/>
        <v>7.5424681033644522E-9</v>
      </c>
      <c r="Q154" s="4">
        <f t="shared" si="65"/>
        <v>7.8730133553165223E-11</v>
      </c>
      <c r="R154" s="4">
        <f t="shared" si="65"/>
        <v>7.044037589590305E-13</v>
      </c>
      <c r="S154" s="4">
        <f t="shared" si="65"/>
        <v>5.5145535073401849E-15</v>
      </c>
      <c r="T154" s="4">
        <f t="shared" si="65"/>
        <v>3.8374831640654534E-17</v>
      </c>
      <c r="U154" s="4">
        <f t="shared" si="65"/>
        <v>2.4033946004297441E-19</v>
      </c>
      <c r="V154" s="4">
        <f t="shared" si="65"/>
        <v>1.3683933481831923E-21</v>
      </c>
      <c r="W154" s="4">
        <f t="shared" si="65"/>
        <v>7.1418089329004708E-24</v>
      </c>
      <c r="X154" s="4">
        <f t="shared" si="65"/>
        <v>3.4406726413187005E-26</v>
      </c>
      <c r="Y154" s="4">
        <f t="shared" si="65"/>
        <v>1.5391954049704083E-28</v>
      </c>
      <c r="Z154" s="4">
        <f t="shared" si="65"/>
        <v>6.4265945181552951E-31</v>
      </c>
      <c r="AA154" s="4">
        <f t="shared" si="62"/>
        <v>2.5155866258873821E-33</v>
      </c>
      <c r="AB154" s="4">
        <f t="shared" si="62"/>
        <v>9.2676297866312489E-36</v>
      </c>
      <c r="AC154" s="4">
        <f t="shared" si="62"/>
        <v>3.2245896302386747E-38</v>
      </c>
      <c r="AD154" s="4">
        <f t="shared" si="62"/>
        <v>1.0629163656391749E-40</v>
      </c>
      <c r="AE154" s="4">
        <f t="shared" si="62"/>
        <v>3.3284903370609616E-43</v>
      </c>
      <c r="AF154" s="6"/>
      <c r="AG154" s="4">
        <f t="shared" si="66"/>
        <v>0.89661574643066433</v>
      </c>
      <c r="AH154" s="4">
        <f t="shared" si="66"/>
        <v>9.7845780375515765E-2</v>
      </c>
      <c r="AI154" s="4">
        <f t="shared" si="66"/>
        <v>5.3388512719806493E-3</v>
      </c>
      <c r="AJ154" s="4">
        <f t="shared" si="66"/>
        <v>1.9420582951604245E-4</v>
      </c>
      <c r="AK154" s="4">
        <f t="shared" si="66"/>
        <v>5.298317042967849E-6</v>
      </c>
      <c r="AL154" s="4">
        <f t="shared" si="66"/>
        <v>1.1563880276790976E-7</v>
      </c>
      <c r="AM154" s="4">
        <f t="shared" si="66"/>
        <v>2.1032357850339541E-9</v>
      </c>
      <c r="AN154" s="4">
        <f t="shared" si="66"/>
        <v>3.2788800226417373E-11</v>
      </c>
      <c r="AO154" s="4">
        <f t="shared" si="66"/>
        <v>4.472713902310185E-13</v>
      </c>
      <c r="AP154" s="4">
        <f t="shared" si="66"/>
        <v>5.4233067300968989E-15</v>
      </c>
      <c r="AQ154" s="4">
        <f t="shared" si="66"/>
        <v>5.9183371647871246E-17</v>
      </c>
      <c r="AR154" s="4">
        <f t="shared" si="66"/>
        <v>5.8714116526908181E-19</v>
      </c>
      <c r="AS154" s="4">
        <f t="shared" si="66"/>
        <v>5.339453075517225E-21</v>
      </c>
      <c r="AT154" s="4">
        <f t="shared" si="66"/>
        <v>4.482175825893727E-23</v>
      </c>
      <c r="AU154" s="4">
        <f t="shared" si="66"/>
        <v>3.4937859792134829E-25</v>
      </c>
      <c r="AV154" s="4">
        <f t="shared" si="66"/>
        <v>2.5417946441013642E-27</v>
      </c>
      <c r="AW154" s="4">
        <f t="shared" si="63"/>
        <v>1.7336278556454014E-29</v>
      </c>
      <c r="AX154" s="4">
        <f t="shared" si="63"/>
        <v>1.1128646091871604E-31</v>
      </c>
      <c r="AY154" s="4">
        <f t="shared" si="63"/>
        <v>6.746914083753641E-34</v>
      </c>
      <c r="AZ154" s="4">
        <f t="shared" si="63"/>
        <v>3.8751356499218168E-36</v>
      </c>
      <c r="BA154" s="4">
        <f t="shared" si="63"/>
        <v>2.114424693554228E-38</v>
      </c>
    </row>
    <row r="155" spans="1:53">
      <c r="A155" s="1">
        <f>A154+B153</f>
        <v>41899</v>
      </c>
      <c r="B155">
        <f t="shared" ref="B155:B214" si="69">A155-A154</f>
        <v>4</v>
      </c>
      <c r="C155" s="12">
        <f t="shared" si="59"/>
        <v>5.7069967380518741E-9</v>
      </c>
      <c r="D155" s="3">
        <f t="shared" si="68"/>
        <v>21035274</v>
      </c>
      <c r="E155" s="2">
        <v>42070548</v>
      </c>
      <c r="F155">
        <v>171</v>
      </c>
      <c r="G155" s="3">
        <f t="shared" si="55"/>
        <v>13964401.099999994</v>
      </c>
      <c r="H155" s="3">
        <f t="shared" si="56"/>
        <v>21785453.465500001</v>
      </c>
      <c r="I155" s="7">
        <f t="shared" si="57"/>
        <v>-1.0805822121365656</v>
      </c>
      <c r="J155" s="8">
        <f t="shared" si="58"/>
        <v>-1.1106522062843267</v>
      </c>
      <c r="K155" s="4">
        <f t="shared" si="65"/>
        <v>0.92339813263406845</v>
      </c>
      <c r="L155" s="4">
        <f t="shared" si="65"/>
        <v>7.359002156927083E-2</v>
      </c>
      <c r="M155" s="4">
        <f t="shared" si="65"/>
        <v>2.9323704994457206E-3</v>
      </c>
      <c r="N155" s="4">
        <f t="shared" si="65"/>
        <v>7.7898207274020029E-5</v>
      </c>
      <c r="O155" s="4">
        <f t="shared" si="65"/>
        <v>1.5520200115683572E-6</v>
      </c>
      <c r="P155" s="4">
        <f t="shared" si="65"/>
        <v>2.4737575131525426E-8</v>
      </c>
      <c r="Q155" s="4">
        <f t="shared" si="65"/>
        <v>3.2857586403771634E-10</v>
      </c>
      <c r="R155" s="4">
        <f t="shared" si="65"/>
        <v>3.7408248137109704E-12</v>
      </c>
      <c r="S155" s="4">
        <f t="shared" si="65"/>
        <v>3.7265512973801994E-14</v>
      </c>
      <c r="T155" s="4">
        <f t="shared" si="65"/>
        <v>3.2998506465170304E-16</v>
      </c>
      <c r="U155" s="4">
        <f t="shared" si="65"/>
        <v>2.6298073947039321E-18</v>
      </c>
      <c r="V155" s="4">
        <f t="shared" si="65"/>
        <v>1.9052891062557595E-20</v>
      </c>
      <c r="W155" s="4">
        <f t="shared" si="65"/>
        <v>1.265345819098354E-22</v>
      </c>
      <c r="X155" s="4">
        <f t="shared" si="65"/>
        <v>7.7570295738082514E-25</v>
      </c>
      <c r="Y155" s="4">
        <f t="shared" si="65"/>
        <v>4.4156734167826026E-27</v>
      </c>
      <c r="Z155" s="4">
        <f t="shared" si="65"/>
        <v>2.3460387938989149E-29</v>
      </c>
      <c r="AA155" s="4">
        <f t="shared" si="62"/>
        <v>1.1685429468035605E-31</v>
      </c>
      <c r="AB155" s="4">
        <f t="shared" si="62"/>
        <v>5.478039982234088E-34</v>
      </c>
      <c r="AC155" s="4">
        <f t="shared" si="62"/>
        <v>2.4253929013876799E-36</v>
      </c>
      <c r="AD155" s="4">
        <f t="shared" si="62"/>
        <v>1.0173206958643729E-38</v>
      </c>
      <c r="AE155" s="4">
        <f t="shared" si="62"/>
        <v>4.0537525171796896E-41</v>
      </c>
      <c r="AF155" s="6"/>
      <c r="AG155" s="4">
        <f t="shared" si="66"/>
        <v>0.88308880672953527</v>
      </c>
      <c r="AH155" s="4">
        <f t="shared" si="66"/>
        <v>0.10979399855433995</v>
      </c>
      <c r="AI155" s="4">
        <f t="shared" si="66"/>
        <v>6.8253167027765606E-3</v>
      </c>
      <c r="AJ155" s="4">
        <f t="shared" si="66"/>
        <v>2.8286273426134226E-4</v>
      </c>
      <c r="AK155" s="4">
        <f t="shared" si="66"/>
        <v>8.7920450704388123E-6</v>
      </c>
      <c r="AL155" s="4">
        <f t="shared" si="66"/>
        <v>2.1862209081516015E-7</v>
      </c>
      <c r="AM155" s="4">
        <f t="shared" si="66"/>
        <v>4.5301951949695069E-9</v>
      </c>
      <c r="AN155" s="4">
        <f t="shared" si="66"/>
        <v>8.0462399042636296E-11</v>
      </c>
      <c r="AO155" s="4">
        <f t="shared" si="66"/>
        <v>1.2504809281711423E-12</v>
      </c>
      <c r="AP155" s="4">
        <f t="shared" si="66"/>
        <v>1.7274624874312451E-14</v>
      </c>
      <c r="AQ155" s="4">
        <f t="shared" si="66"/>
        <v>2.1477447573563821E-16</v>
      </c>
      <c r="AR155" s="4">
        <f t="shared" si="66"/>
        <v>2.4275266412576405E-18</v>
      </c>
      <c r="AS155" s="4">
        <f t="shared" si="66"/>
        <v>2.5151087102213489E-20</v>
      </c>
      <c r="AT155" s="4">
        <f t="shared" si="66"/>
        <v>2.4054004698963249E-22</v>
      </c>
      <c r="AU155" s="4">
        <f t="shared" si="66"/>
        <v>2.1361577365617461E-24</v>
      </c>
      <c r="AV155" s="4">
        <f t="shared" si="66"/>
        <v>1.7705818254575318E-26</v>
      </c>
      <c r="AW155" s="4">
        <f t="shared" si="63"/>
        <v>1.3758463691090436E-28</v>
      </c>
      <c r="AX155" s="4">
        <f t="shared" si="63"/>
        <v>1.0062245833054718E-30</v>
      </c>
      <c r="AY155" s="4">
        <f t="shared" si="63"/>
        <v>6.950183982582952E-33</v>
      </c>
      <c r="AZ155" s="4">
        <f t="shared" si="63"/>
        <v>4.5479592338263864E-35</v>
      </c>
      <c r="BA155" s="4">
        <f t="shared" si="63"/>
        <v>2.8272252475897677E-37</v>
      </c>
    </row>
    <row r="156" spans="1:53">
      <c r="A156" s="1">
        <f>A155+B154</f>
        <v>41902</v>
      </c>
      <c r="B156">
        <f t="shared" si="69"/>
        <v>3</v>
      </c>
      <c r="C156" s="12">
        <f t="shared" si="59"/>
        <v>5.7069967380518741E-9</v>
      </c>
      <c r="D156" s="3">
        <f t="shared" si="68"/>
        <v>25254584</v>
      </c>
      <c r="E156" s="2">
        <v>50509168</v>
      </c>
      <c r="F156">
        <v>196</v>
      </c>
      <c r="G156" s="3">
        <f t="shared" si="55"/>
        <v>18712593.599999994</v>
      </c>
      <c r="H156" s="3">
        <f t="shared" si="56"/>
        <v>25542048.927999999</v>
      </c>
      <c r="I156" s="7">
        <f t="shared" si="57"/>
        <v>-0.96723770205000736</v>
      </c>
      <c r="J156" s="8">
        <f t="shared" si="58"/>
        <v>-0.9967469028457101</v>
      </c>
      <c r="K156" s="4">
        <f t="shared" si="65"/>
        <v>0.89871194991503134</v>
      </c>
      <c r="L156" s="4">
        <f t="shared" si="65"/>
        <v>9.5975882682479377E-2</v>
      </c>
      <c r="M156" s="4">
        <f t="shared" si="65"/>
        <v>5.1247619247172561E-3</v>
      </c>
      <c r="N156" s="4">
        <f t="shared" si="65"/>
        <v>1.8242904812810039E-4</v>
      </c>
      <c r="O156" s="4">
        <f t="shared" si="65"/>
        <v>4.8705222278584303E-6</v>
      </c>
      <c r="P156" s="4">
        <f t="shared" si="65"/>
        <v>1.0402722920618964E-7</v>
      </c>
      <c r="Q156" s="4">
        <f t="shared" si="65"/>
        <v>1.8515577542708504E-9</v>
      </c>
      <c r="R156" s="4">
        <f t="shared" si="65"/>
        <v>2.8247543266353052E-11</v>
      </c>
      <c r="S156" s="4">
        <f t="shared" si="65"/>
        <v>3.7707881328038187E-13</v>
      </c>
      <c r="T156" s="4">
        <f t="shared" si="65"/>
        <v>4.4743611462471987E-15</v>
      </c>
      <c r="U156" s="4">
        <f t="shared" si="65"/>
        <v>4.778289127601394E-17</v>
      </c>
      <c r="V156" s="4">
        <f t="shared" si="65"/>
        <v>4.6389651090108605E-19</v>
      </c>
      <c r="W156" s="4">
        <f t="shared" si="65"/>
        <v>4.1283946188171959E-21</v>
      </c>
      <c r="X156" s="4">
        <f t="shared" si="65"/>
        <v>3.3914012120626438E-23</v>
      </c>
      <c r="Y156" s="4">
        <f t="shared" si="65"/>
        <v>2.5869761938010404E-25</v>
      </c>
      <c r="Z156" s="4">
        <f t="shared" si="65"/>
        <v>1.8417999074017251E-27</v>
      </c>
      <c r="AA156" s="4">
        <f t="shared" si="62"/>
        <v>1.2293165106789369E-29</v>
      </c>
      <c r="AB156" s="4">
        <f t="shared" si="62"/>
        <v>7.7224662760664147E-32</v>
      </c>
      <c r="AC156" s="4">
        <f t="shared" si="62"/>
        <v>4.5816796413979274E-34</v>
      </c>
      <c r="AD156" s="4">
        <f t="shared" si="62"/>
        <v>2.575207919029917E-36</v>
      </c>
      <c r="AE156" s="4">
        <f t="shared" si="62"/>
        <v>1.3750657381890862E-38</v>
      </c>
      <c r="AF156" s="6"/>
      <c r="AG156" s="4">
        <f t="shared" si="66"/>
        <v>0.86435787822159382</v>
      </c>
      <c r="AH156" s="4">
        <f t="shared" si="66"/>
        <v>0.12599605236026937</v>
      </c>
      <c r="AI156" s="4">
        <f t="shared" si="66"/>
        <v>9.1831202033525617E-3</v>
      </c>
      <c r="AJ156" s="4">
        <f t="shared" si="66"/>
        <v>4.4620283354322585E-4</v>
      </c>
      <c r="AK156" s="4">
        <f t="shared" si="66"/>
        <v>1.6260564747462872E-5</v>
      </c>
      <c r="AL156" s="4">
        <f t="shared" si="66"/>
        <v>4.7405517971283834E-7</v>
      </c>
      <c r="AM156" s="4">
        <f t="shared" si="66"/>
        <v>1.1517040772382935E-8</v>
      </c>
      <c r="AN156" s="4">
        <f t="shared" si="66"/>
        <v>2.3983143488543535E-10</v>
      </c>
      <c r="AO156" s="4">
        <f t="shared" si="66"/>
        <v>4.3699789328301911E-12</v>
      </c>
      <c r="AP156" s="4">
        <f t="shared" si="66"/>
        <v>7.0778285997574721E-14</v>
      </c>
      <c r="AQ156" s="4">
        <f t="shared" si="66"/>
        <v>1.0317232839477112E-15</v>
      </c>
      <c r="AR156" s="4">
        <f t="shared" si="66"/>
        <v>1.3672052586628536E-17</v>
      </c>
      <c r="AS156" s="4">
        <f t="shared" si="66"/>
        <v>1.6607934775541019E-19</v>
      </c>
      <c r="AT156" s="4">
        <f t="shared" si="66"/>
        <v>1.8622390004077153E-21</v>
      </c>
      <c r="AU156" s="4">
        <f t="shared" si="66"/>
        <v>1.9389673875152988E-23</v>
      </c>
      <c r="AV156" s="4">
        <f t="shared" si="66"/>
        <v>1.8842666040056192E-25</v>
      </c>
      <c r="AW156" s="4">
        <f t="shared" si="63"/>
        <v>1.7166646207669266E-27</v>
      </c>
      <c r="AX156" s="4">
        <f t="shared" si="63"/>
        <v>1.4719721963421286E-29</v>
      </c>
      <c r="AY156" s="4">
        <f t="shared" si="63"/>
        <v>1.192038153780353E-31</v>
      </c>
      <c r="AZ156" s="4">
        <f t="shared" si="63"/>
        <v>9.1453344536518262E-34</v>
      </c>
      <c r="BA156" s="4">
        <f t="shared" si="63"/>
        <v>6.6654982303167286E-36</v>
      </c>
    </row>
    <row r="157" spans="1:53">
      <c r="A157" s="1">
        <f t="shared" ref="A157:A168" si="70">A156+B155</f>
        <v>41906</v>
      </c>
      <c r="B157">
        <f t="shared" si="69"/>
        <v>4</v>
      </c>
      <c r="C157" s="12">
        <f t="shared" si="59"/>
        <v>5.7069967380518741E-9</v>
      </c>
      <c r="D157" s="3">
        <f t="shared" si="68"/>
        <v>30037318</v>
      </c>
      <c r="E157" s="2">
        <v>60074636</v>
      </c>
      <c r="F157">
        <v>225</v>
      </c>
      <c r="G157" s="3">
        <f t="shared" si="55"/>
        <v>26019987.499999993</v>
      </c>
      <c r="H157" s="3">
        <f t="shared" si="56"/>
        <v>31036737.8125</v>
      </c>
      <c r="I157" s="7">
        <f t="shared" si="57"/>
        <v>-0.85063720606651327</v>
      </c>
      <c r="J157" s="8">
        <f t="shared" si="58"/>
        <v>-0.87479490980851948</v>
      </c>
      <c r="K157" s="4">
        <f t="shared" si="65"/>
        <v>0.86200347124785293</v>
      </c>
      <c r="L157" s="4">
        <f t="shared" si="65"/>
        <v>0.12800405176125082</v>
      </c>
      <c r="M157" s="4">
        <f t="shared" si="65"/>
        <v>9.504043303832652E-3</v>
      </c>
      <c r="N157" s="4">
        <f t="shared" si="65"/>
        <v>4.7043737760301736E-4</v>
      </c>
      <c r="O157" s="4">
        <f t="shared" si="65"/>
        <v>1.7464513049776454E-5</v>
      </c>
      <c r="P157" s="4">
        <f t="shared" si="65"/>
        <v>5.186819225934591E-7</v>
      </c>
      <c r="Q157" s="4">
        <f t="shared" si="65"/>
        <v>1.2837027754465683E-8</v>
      </c>
      <c r="R157" s="4">
        <f t="shared" si="65"/>
        <v>2.7232094285416628E-10</v>
      </c>
      <c r="S157" s="4">
        <f t="shared" si="65"/>
        <v>5.0548193612012425E-12</v>
      </c>
      <c r="T157" s="4">
        <f t="shared" si="65"/>
        <v>8.3402236998061647E-14</v>
      </c>
      <c r="U157" s="4">
        <f t="shared" si="65"/>
        <v>1.2384892781940306E-15</v>
      </c>
      <c r="V157" s="4">
        <f t="shared" si="65"/>
        <v>1.6719146419059043E-17</v>
      </c>
      <c r="W157" s="4">
        <f t="shared" si="65"/>
        <v>2.0689375103790214E-19</v>
      </c>
      <c r="X157" s="4">
        <f t="shared" si="65"/>
        <v>2.3632981935188141E-21</v>
      </c>
      <c r="Y157" s="4">
        <f t="shared" si="65"/>
        <v>2.5067150725113119E-23</v>
      </c>
      <c r="Z157" s="4">
        <f t="shared" si="65"/>
        <v>2.481579436369534E-25</v>
      </c>
      <c r="AA157" s="4">
        <f t="shared" si="62"/>
        <v>2.3031522645925058E-27</v>
      </c>
      <c r="AB157" s="4">
        <f t="shared" si="62"/>
        <v>2.0118155671505591E-29</v>
      </c>
      <c r="AC157" s="4">
        <f t="shared" si="62"/>
        <v>1.6597018478962626E-31</v>
      </c>
      <c r="AD157" s="4">
        <f t="shared" si="62"/>
        <v>1.2971520256422372E-33</v>
      </c>
      <c r="AE157" s="4">
        <f t="shared" si="62"/>
        <v>9.6310861456229297E-36</v>
      </c>
      <c r="AF157" s="6"/>
      <c r="AG157" s="4">
        <f t="shared" si="66"/>
        <v>0.83767376406416649</v>
      </c>
      <c r="AH157" s="4">
        <f t="shared" si="66"/>
        <v>0.14837427041287912</v>
      </c>
      <c r="AI157" s="4">
        <f t="shared" si="66"/>
        <v>1.3140511470972593E-2</v>
      </c>
      <c r="AJ157" s="4">
        <f t="shared" si="66"/>
        <v>7.7584447166283263E-4</v>
      </c>
      <c r="AK157" s="4">
        <f t="shared" si="66"/>
        <v>3.4355661848390775E-5</v>
      </c>
      <c r="AL157" s="4">
        <f t="shared" si="66"/>
        <v>1.2170598681787509E-6</v>
      </c>
      <c r="AM157" s="4">
        <f t="shared" si="66"/>
        <v>3.5928931732384535E-8</v>
      </c>
      <c r="AN157" s="4">
        <f t="shared" si="66"/>
        <v>9.0913811056791283E-10</v>
      </c>
      <c r="AO157" s="4">
        <f t="shared" si="66"/>
        <v>2.0129058474686766E-11</v>
      </c>
      <c r="AP157" s="4">
        <f t="shared" si="66"/>
        <v>3.961544356623257E-13</v>
      </c>
      <c r="AQ157" s="4">
        <f t="shared" si="66"/>
        <v>7.0169451210140805E-15</v>
      </c>
      <c r="AR157" s="4">
        <f t="shared" si="66"/>
        <v>1.1298972139162128E-16</v>
      </c>
      <c r="AS157" s="4">
        <f t="shared" si="66"/>
        <v>1.6677894439229667E-18</v>
      </c>
      <c r="AT157" s="4">
        <f t="shared" si="66"/>
        <v>2.2723822243834492E-20</v>
      </c>
      <c r="AU157" s="4">
        <f t="shared" si="66"/>
        <v>2.8749933777719743E-22</v>
      </c>
      <c r="AV157" s="4">
        <f t="shared" si="66"/>
        <v>3.3949163405443201E-24</v>
      </c>
      <c r="AW157" s="4">
        <f t="shared" si="63"/>
        <v>3.7583097181159186E-26</v>
      </c>
      <c r="AX157" s="4">
        <f t="shared" si="63"/>
        <v>3.9158595320526864E-28</v>
      </c>
      <c r="AY157" s="4">
        <f t="shared" si="63"/>
        <v>3.8533463330238393E-30</v>
      </c>
      <c r="AZ157" s="4">
        <f t="shared" si="63"/>
        <v>3.5922609276595491E-32</v>
      </c>
      <c r="BA157" s="4">
        <f t="shared" si="63"/>
        <v>3.1814221171141729E-34</v>
      </c>
    </row>
    <row r="158" spans="1:53">
      <c r="A158" s="1">
        <f t="shared" si="70"/>
        <v>41909</v>
      </c>
      <c r="B158">
        <f t="shared" si="69"/>
        <v>3</v>
      </c>
      <c r="C158" s="12">
        <f t="shared" si="59"/>
        <v>5.7069967380518741E-9</v>
      </c>
      <c r="D158" s="3">
        <f t="shared" si="68"/>
        <v>12650314</v>
      </c>
      <c r="E158" s="2">
        <v>25300628</v>
      </c>
      <c r="F158">
        <v>40</v>
      </c>
      <c r="G158" s="3">
        <f t="shared" si="55"/>
        <v>12566880</v>
      </c>
      <c r="H158" s="3">
        <f t="shared" si="56"/>
        <v>11712260.800000001</v>
      </c>
      <c r="I158" s="7">
        <f t="shared" si="57"/>
        <v>-1.7836475738544293</v>
      </c>
      <c r="J158" s="8">
        <f t="shared" si="58"/>
        <v>-1.7828583187288558</v>
      </c>
      <c r="K158" s="4">
        <f t="shared" si="65"/>
        <v>0.93079227828450484</v>
      </c>
      <c r="L158" s="4">
        <f t="shared" si="65"/>
        <v>6.6755625046454145E-2</v>
      </c>
      <c r="M158" s="4">
        <f t="shared" si="65"/>
        <v>2.3938279381454444E-3</v>
      </c>
      <c r="N158" s="4">
        <f t="shared" si="65"/>
        <v>5.7227754090282974E-5</v>
      </c>
      <c r="O158" s="4">
        <f t="shared" si="65"/>
        <v>1.0260811330956043E-6</v>
      </c>
      <c r="P158" s="4">
        <f t="shared" si="65"/>
        <v>1.4717927336510498E-8</v>
      </c>
      <c r="Q158" s="4">
        <f t="shared" si="65"/>
        <v>1.7592612063735664E-10</v>
      </c>
      <c r="R158" s="4">
        <f t="shared" si="65"/>
        <v>1.8024663829770853E-12</v>
      </c>
      <c r="S158" s="4">
        <f t="shared" si="65"/>
        <v>1.6158909163297803E-14</v>
      </c>
      <c r="T158" s="4">
        <f t="shared" si="65"/>
        <v>1.2876693206401303E-16</v>
      </c>
      <c r="U158" s="4">
        <f t="shared" si="65"/>
        <v>9.2350474747895821E-19</v>
      </c>
      <c r="V158" s="4">
        <f t="shared" si="65"/>
        <v>6.0211742612641037E-21</v>
      </c>
      <c r="W158" s="4">
        <f t="shared" si="65"/>
        <v>3.5986090279452187E-23</v>
      </c>
      <c r="X158" s="4">
        <f t="shared" si="65"/>
        <v>1.9852993161918214E-25</v>
      </c>
      <c r="Y158" s="4">
        <f t="shared" si="65"/>
        <v>1.0170272814971855E-27</v>
      </c>
      <c r="Z158" s="4">
        <f t="shared" si="65"/>
        <v>4.8626829576540187E-30</v>
      </c>
      <c r="AA158" s="4">
        <f t="shared" si="62"/>
        <v>2.1796690058666265E-32</v>
      </c>
      <c r="AB158" s="4">
        <f t="shared" si="62"/>
        <v>9.1955173736355809E-35</v>
      </c>
      <c r="AC158" s="4">
        <f t="shared" si="62"/>
        <v>3.6638541035735779E-37</v>
      </c>
      <c r="AD158" s="4">
        <f t="shared" si="62"/>
        <v>1.3829900111881042E-39</v>
      </c>
      <c r="AE158" s="4">
        <f t="shared" si="62"/>
        <v>4.9593354607998209E-42</v>
      </c>
      <c r="AF158" s="6"/>
      <c r="AG158" s="4">
        <f t="shared" si="66"/>
        <v>0.9353431330421329</v>
      </c>
      <c r="AH158" s="4">
        <f t="shared" si="66"/>
        <v>6.2520046687365785E-2</v>
      </c>
      <c r="AI158" s="4">
        <f t="shared" si="66"/>
        <v>2.0894769876298913E-3</v>
      </c>
      <c r="AJ158" s="4">
        <f t="shared" si="66"/>
        <v>4.6554813913286278E-5</v>
      </c>
      <c r="AK158" s="4">
        <f t="shared" si="66"/>
        <v>7.7795204001362811E-7</v>
      </c>
      <c r="AL158" s="4">
        <f t="shared" si="66"/>
        <v>1.0399944049016674E-8</v>
      </c>
      <c r="AM158" s="4">
        <f t="shared" si="66"/>
        <v>1.1585849922285624E-10</v>
      </c>
      <c r="AN158" s="4">
        <f t="shared" si="66"/>
        <v>1.1063128773571891E-12</v>
      </c>
      <c r="AO158" s="4">
        <f t="shared" si="66"/>
        <v>9.243491634422611E-15</v>
      </c>
      <c r="AP158" s="4">
        <f t="shared" si="66"/>
        <v>6.8650163820356901E-17</v>
      </c>
      <c r="AQ158" s="4">
        <f t="shared" si="66"/>
        <v>4.5886990532482112E-19</v>
      </c>
      <c r="AR158" s="4">
        <f t="shared" si="66"/>
        <v>2.7883343649658591E-21</v>
      </c>
      <c r="AS158" s="4">
        <f t="shared" si="66"/>
        <v>1.5531433046148865E-23</v>
      </c>
      <c r="AT158" s="4">
        <f t="shared" si="66"/>
        <v>7.9857564893959522E-26</v>
      </c>
      <c r="AU158" s="4">
        <f t="shared" si="66"/>
        <v>3.8127284656297846E-28</v>
      </c>
      <c r="AV158" s="4">
        <f t="shared" si="66"/>
        <v>1.6989962886261727E-30</v>
      </c>
      <c r="AW158" s="4">
        <f t="shared" si="63"/>
        <v>7.097742227928057E-33</v>
      </c>
      <c r="AX158" s="4">
        <f t="shared" si="63"/>
        <v>2.7907378308868284E-35</v>
      </c>
      <c r="AY158" s="4">
        <f t="shared" si="63"/>
        <v>1.0363208494611463E-37</v>
      </c>
      <c r="AZ158" s="4">
        <f t="shared" si="63"/>
        <v>3.6457618728770422E-40</v>
      </c>
      <c r="BA158" s="4">
        <f t="shared" si="63"/>
        <v>1.2184449999727731E-42</v>
      </c>
    </row>
    <row r="159" spans="1:53">
      <c r="A159" s="1">
        <f t="shared" si="70"/>
        <v>41913</v>
      </c>
      <c r="B159">
        <f t="shared" si="69"/>
        <v>4</v>
      </c>
      <c r="C159" s="12">
        <f t="shared" si="59"/>
        <v>5.7069967380518741E-9</v>
      </c>
      <c r="D159" s="3">
        <f t="shared" si="68"/>
        <v>11576059</v>
      </c>
      <c r="E159" s="2">
        <v>23152118</v>
      </c>
      <c r="F159">
        <v>50</v>
      </c>
      <c r="G159" s="3">
        <f t="shared" si="55"/>
        <v>11283150</v>
      </c>
      <c r="H159" s="3">
        <f t="shared" si="56"/>
        <v>12156357.5</v>
      </c>
      <c r="I159" s="7">
        <f t="shared" si="57"/>
        <v>-1.7280760314503862</v>
      </c>
      <c r="J159" s="8">
        <f t="shared" si="58"/>
        <v>-1.7290860519788958</v>
      </c>
      <c r="K159" s="4">
        <f t="shared" si="65"/>
        <v>0.93763652935508079</v>
      </c>
      <c r="L159" s="4">
        <f t="shared" si="65"/>
        <v>6.0377135845354986E-2</v>
      </c>
      <c r="M159" s="4">
        <f t="shared" si="65"/>
        <v>1.9439292815908095E-3</v>
      </c>
      <c r="N159" s="4">
        <f t="shared" si="65"/>
        <v>4.1725074279697605E-5</v>
      </c>
      <c r="O159" s="4">
        <f t="shared" si="65"/>
        <v>6.7169946169116344E-7</v>
      </c>
      <c r="P159" s="4">
        <f t="shared" si="65"/>
        <v>8.6505322689123844E-9</v>
      </c>
      <c r="Q159" s="4">
        <f t="shared" si="65"/>
        <v>9.2838769632329967E-11</v>
      </c>
      <c r="R159" s="4">
        <f t="shared" si="65"/>
        <v>8.5402206956179085E-13</v>
      </c>
      <c r="S159" s="4">
        <f t="shared" si="65"/>
        <v>6.8741155161017789E-15</v>
      </c>
      <c r="T159" s="4">
        <f t="shared" si="65"/>
        <v>4.9182658153592252E-17</v>
      </c>
      <c r="U159" s="4">
        <f t="shared" si="65"/>
        <v>3.1670114921724439E-19</v>
      </c>
      <c r="V159" s="4">
        <f t="shared" si="65"/>
        <v>1.8539352319333786E-21</v>
      </c>
      <c r="W159" s="4">
        <f t="shared" si="65"/>
        <v>9.9483458956136684E-24</v>
      </c>
      <c r="X159" s="4">
        <f t="shared" si="65"/>
        <v>4.9277089785560006E-26</v>
      </c>
      <c r="Y159" s="4">
        <f t="shared" si="65"/>
        <v>2.2664936350838022E-28</v>
      </c>
      <c r="Z159" s="4">
        <f t="shared" si="65"/>
        <v>9.7297278862982897E-31</v>
      </c>
      <c r="AA159" s="4">
        <f t="shared" si="62"/>
        <v>3.9157785490975577E-33</v>
      </c>
      <c r="AB159" s="4">
        <f t="shared" si="62"/>
        <v>1.4832234198529287E-35</v>
      </c>
      <c r="AC159" s="4">
        <f t="shared" si="62"/>
        <v>5.3060507977701391E-38</v>
      </c>
      <c r="AD159" s="4">
        <f t="shared" si="62"/>
        <v>1.7982708241910678E-40</v>
      </c>
      <c r="AE159" s="4">
        <f t="shared" si="62"/>
        <v>5.7897839732297691E-43</v>
      </c>
      <c r="AF159" s="6"/>
      <c r="AG159" s="4">
        <f t="shared" si="66"/>
        <v>0.93297554470293154</v>
      </c>
      <c r="AH159" s="4">
        <f t="shared" si="66"/>
        <v>6.4726382084257267E-2</v>
      </c>
      <c r="AI159" s="4">
        <f t="shared" si="66"/>
        <v>2.2452379469476715E-3</v>
      </c>
      <c r="AJ159" s="4">
        <f t="shared" si="66"/>
        <v>5.1922084539023428E-5</v>
      </c>
      <c r="AK159" s="4">
        <f t="shared" si="66"/>
        <v>9.0054017819363485E-7</v>
      </c>
      <c r="AL159" s="4">
        <f t="shared" si="66"/>
        <v>1.2495223225788402E-8</v>
      </c>
      <c r="AM159" s="4">
        <f t="shared" si="66"/>
        <v>1.444786458907363E-10</v>
      </c>
      <c r="AN159" s="4">
        <f t="shared" si="66"/>
        <v>1.4319125013336193E-12</v>
      </c>
      <c r="AO159" s="4">
        <f t="shared" si="66"/>
        <v>1.2417589993294593E-14</v>
      </c>
      <c r="AP159" s="4">
        <f t="shared" si="66"/>
        <v>9.5720639921791148E-17</v>
      </c>
      <c r="AQ159" s="4">
        <f t="shared" si="66"/>
        <v>6.6407379712501561E-19</v>
      </c>
      <c r="AR159" s="4">
        <f t="shared" si="66"/>
        <v>4.1882671387325864E-21</v>
      </c>
      <c r="AS159" s="4">
        <f t="shared" si="66"/>
        <v>2.4213847773352379E-23</v>
      </c>
      <c r="AT159" s="4">
        <f t="shared" si="66"/>
        <v>1.2922040540819829E-25</v>
      </c>
      <c r="AU159" s="4">
        <f t="shared" si="66"/>
        <v>6.4034448220135601E-28</v>
      </c>
      <c r="AV159" s="4">
        <f t="shared" si="66"/>
        <v>2.9616448950340261E-30</v>
      </c>
      <c r="AW159" s="4">
        <f t="shared" si="63"/>
        <v>1.284173012516122E-32</v>
      </c>
      <c r="AX159" s="4">
        <f t="shared" si="63"/>
        <v>5.2406495439938047E-35</v>
      </c>
      <c r="AY159" s="4">
        <f t="shared" si="63"/>
        <v>2.0198684158436806E-37</v>
      </c>
      <c r="AZ159" s="4">
        <f t="shared" si="63"/>
        <v>7.3753036722308188E-40</v>
      </c>
      <c r="BA159" s="4">
        <f t="shared" si="63"/>
        <v>2.5583520386034942E-42</v>
      </c>
    </row>
    <row r="160" spans="1:53">
      <c r="A160" s="1">
        <f t="shared" si="70"/>
        <v>41916</v>
      </c>
      <c r="B160">
        <f t="shared" si="69"/>
        <v>3</v>
      </c>
      <c r="C160" s="12">
        <f t="shared" si="59"/>
        <v>5.7069967380518741E-9</v>
      </c>
      <c r="D160" s="3">
        <f t="shared" si="68"/>
        <v>12949459</v>
      </c>
      <c r="E160" s="2">
        <v>25898918</v>
      </c>
      <c r="F160">
        <v>60</v>
      </c>
      <c r="G160" s="3">
        <f t="shared" si="55"/>
        <v>10229240</v>
      </c>
      <c r="H160" s="3">
        <f t="shared" si="56"/>
        <v>12623456.800000001</v>
      </c>
      <c r="I160" s="7">
        <f t="shared" si="57"/>
        <v>-1.6722218569960019</v>
      </c>
      <c r="J160" s="8">
        <f t="shared" si="58"/>
        <v>-1.6755495905856745</v>
      </c>
      <c r="K160" s="4">
        <f t="shared" si="65"/>
        <v>0.9432930892651874</v>
      </c>
      <c r="L160" s="4">
        <f t="shared" si="65"/>
        <v>5.5067790021457813E-2</v>
      </c>
      <c r="M160" s="4">
        <f t="shared" si="65"/>
        <v>1.6073801641859232E-3</v>
      </c>
      <c r="N160" s="4">
        <f t="shared" si="65"/>
        <v>3.1278668693435979E-5</v>
      </c>
      <c r="O160" s="4">
        <f t="shared" si="65"/>
        <v>4.56498270317194E-7</v>
      </c>
      <c r="P160" s="4">
        <f t="shared" si="65"/>
        <v>5.3299110003171702E-9</v>
      </c>
      <c r="Q160" s="4">
        <f t="shared" si="65"/>
        <v>5.1858444929830911E-11</v>
      </c>
      <c r="R160" s="4">
        <f t="shared" si="65"/>
        <v>4.3248613572032177E-13</v>
      </c>
      <c r="S160" s="4">
        <f t="shared" si="65"/>
        <v>3.1559702496546641E-15</v>
      </c>
      <c r="T160" s="4">
        <f t="shared" si="65"/>
        <v>2.0471093717869098E-17</v>
      </c>
      <c r="U160" s="4">
        <f t="shared" si="65"/>
        <v>1.195065363419528E-19</v>
      </c>
      <c r="V160" s="4">
        <f t="shared" si="65"/>
        <v>6.3423403614449906E-22</v>
      </c>
      <c r="W160" s="4">
        <f t="shared" si="65"/>
        <v>3.0854522281959319E-24</v>
      </c>
      <c r="X160" s="4">
        <f t="shared" si="65"/>
        <v>1.385561986843477E-26</v>
      </c>
      <c r="Y160" s="4">
        <f t="shared" si="65"/>
        <v>5.7776119225746922E-29</v>
      </c>
      <c r="Z160" s="4">
        <f t="shared" si="65"/>
        <v>2.2485756785185606E-31</v>
      </c>
      <c r="AA160" s="4">
        <f t="shared" si="62"/>
        <v>8.2042310833323658E-34</v>
      </c>
      <c r="AB160" s="4">
        <f t="shared" si="62"/>
        <v>2.8173401126406489E-36</v>
      </c>
      <c r="AC160" s="4">
        <f t="shared" si="62"/>
        <v>9.1372823846899659E-39</v>
      </c>
      <c r="AD160" s="4">
        <f t="shared" si="62"/>
        <v>2.8074606427888586E-41</v>
      </c>
      <c r="AE160" s="4">
        <f t="shared" si="62"/>
        <v>8.1947152889994211E-44</v>
      </c>
      <c r="AF160" s="6"/>
      <c r="AG160" s="4">
        <f t="shared" si="66"/>
        <v>0.93049179347219468</v>
      </c>
      <c r="AH160" s="4">
        <f t="shared" si="66"/>
        <v>6.7034510838710273E-2</v>
      </c>
      <c r="AI160" s="4">
        <f t="shared" si="66"/>
        <v>2.4146506820025807E-3</v>
      </c>
      <c r="AJ160" s="4">
        <f t="shared" si="66"/>
        <v>5.798543050203793E-5</v>
      </c>
      <c r="AK160" s="4">
        <f t="shared" si="66"/>
        <v>1.044346675860776E-6</v>
      </c>
      <c r="AL160" s="4">
        <f t="shared" si="66"/>
        <v>1.5047364602301236E-8</v>
      </c>
      <c r="AM160" s="4">
        <f t="shared" si="66"/>
        <v>1.8067369196093789E-10</v>
      </c>
      <c r="AN160" s="4">
        <f t="shared" si="66"/>
        <v>1.8594417167947365E-12</v>
      </c>
      <c r="AO160" s="4">
        <f t="shared" si="66"/>
        <v>1.6744733493802232E-14</v>
      </c>
      <c r="AP160" s="4">
        <f t="shared" si="66"/>
        <v>1.3403596719234781E-16</v>
      </c>
      <c r="AQ160" s="4">
        <f t="shared" si="66"/>
        <v>9.6562152966949274E-19</v>
      </c>
      <c r="AR160" s="4">
        <f t="shared" si="66"/>
        <v>6.32411572551765E-21</v>
      </c>
      <c r="AS160" s="4">
        <f t="shared" si="66"/>
        <v>3.7966807598244743E-23</v>
      </c>
      <c r="AT160" s="4">
        <f t="shared" si="66"/>
        <v>2.1040023168581102E-25</v>
      </c>
      <c r="AU160" s="4">
        <f t="shared" si="66"/>
        <v>1.0826887601320048E-27</v>
      </c>
      <c r="AV160" s="4">
        <f t="shared" si="66"/>
        <v>5.1999334433213101E-30</v>
      </c>
      <c r="AW160" s="4">
        <f t="shared" si="63"/>
        <v>2.3413329852364949E-32</v>
      </c>
      <c r="AX160" s="4">
        <f t="shared" si="63"/>
        <v>9.9220088297606113E-35</v>
      </c>
      <c r="AY160" s="4">
        <f t="shared" si="63"/>
        <v>3.9711145665944786E-37</v>
      </c>
      <c r="AZ160" s="4">
        <f t="shared" si="63"/>
        <v>1.5057195658994259E-39</v>
      </c>
      <c r="BA160" s="4">
        <f t="shared" si="63"/>
        <v>5.4237459882732625E-42</v>
      </c>
    </row>
    <row r="161" spans="1:53">
      <c r="A161" s="1">
        <f t="shared" si="70"/>
        <v>41920</v>
      </c>
      <c r="B161">
        <f t="shared" si="69"/>
        <v>4</v>
      </c>
      <c r="C161" s="12">
        <f t="shared" si="59"/>
        <v>5.7069967380518741E-9</v>
      </c>
      <c r="D161" s="3">
        <f t="shared" si="68"/>
        <v>11876086</v>
      </c>
      <c r="E161" s="2">
        <v>23752172</v>
      </c>
      <c r="F161">
        <v>70</v>
      </c>
      <c r="G161" s="3">
        <f t="shared" si="55"/>
        <v>9405150</v>
      </c>
      <c r="H161" s="3">
        <f t="shared" si="56"/>
        <v>13121853.699999999</v>
      </c>
      <c r="I161" s="7">
        <f t="shared" si="57"/>
        <v>-1.6162458591323556</v>
      </c>
      <c r="J161" s="8">
        <f t="shared" si="58"/>
        <v>-1.6222772851078502</v>
      </c>
      <c r="K161" s="4">
        <f t="shared" si="65"/>
        <v>0.94773991984302752</v>
      </c>
      <c r="L161" s="4">
        <f t="shared" si="65"/>
        <v>5.0870092477783013E-2</v>
      </c>
      <c r="M161" s="4">
        <f t="shared" si="65"/>
        <v>1.3652300485471061E-3</v>
      </c>
      <c r="N161" s="4">
        <f t="shared" si="65"/>
        <v>2.442630887813253E-5</v>
      </c>
      <c r="O161" s="4">
        <f t="shared" si="65"/>
        <v>3.2777140889559864E-7</v>
      </c>
      <c r="P161" s="4">
        <f t="shared" si="65"/>
        <v>3.5186351111012265E-9</v>
      </c>
      <c r="Q161" s="4">
        <f t="shared" si="65"/>
        <v>3.1477200758107274E-11</v>
      </c>
      <c r="R161" s="4">
        <f t="shared" si="65"/>
        <v>2.4136324721694018E-13</v>
      </c>
      <c r="S161" s="4">
        <f t="shared" si="65"/>
        <v>1.6194001792160277E-15</v>
      </c>
      <c r="T161" s="4">
        <f t="shared" si="65"/>
        <v>9.6579434316481897E-18</v>
      </c>
      <c r="U161" s="4">
        <f t="shared" si="65"/>
        <v>5.1839116944447952E-20</v>
      </c>
      <c r="V161" s="4">
        <f t="shared" si="65"/>
        <v>2.5295181571830082E-22</v>
      </c>
      <c r="W161" s="4">
        <f t="shared" si="65"/>
        <v>1.1314344560604422E-24</v>
      </c>
      <c r="X161" s="4">
        <f t="shared" si="65"/>
        <v>4.6715268261281361E-27</v>
      </c>
      <c r="Y161" s="4">
        <f t="shared" si="65"/>
        <v>1.7910329029663284E-29</v>
      </c>
      <c r="Z161" s="4">
        <f t="shared" ref="Z161:AE224" si="71">_xlfn.BINOM.DIST(Z$4,$G161,$C161,FALSE)</f>
        <v>6.4089223830017313E-32</v>
      </c>
      <c r="AA161" s="4">
        <f t="shared" si="71"/>
        <v>2.1499961877494278E-34</v>
      </c>
      <c r="AB161" s="4">
        <f t="shared" si="71"/>
        <v>6.788305559559171E-37</v>
      </c>
      <c r="AC161" s="4">
        <f t="shared" si="71"/>
        <v>2.0242374057839199E-39</v>
      </c>
      <c r="AD161" s="4">
        <f t="shared" si="71"/>
        <v>5.7184768453991143E-42</v>
      </c>
      <c r="AE161" s="4">
        <f t="shared" si="71"/>
        <v>1.5346977171723329E-44</v>
      </c>
      <c r="AF161" s="6"/>
      <c r="AG161" s="4">
        <f t="shared" si="66"/>
        <v>0.92784890950772603</v>
      </c>
      <c r="AH161" s="4">
        <f t="shared" si="66"/>
        <v>6.9483239242576142E-2</v>
      </c>
      <c r="AI161" s="4">
        <f t="shared" si="66"/>
        <v>2.6016736767372818E-3</v>
      </c>
      <c r="AJ161" s="4">
        <f t="shared" si="66"/>
        <v>6.4943291630973932E-5</v>
      </c>
      <c r="AK161" s="4">
        <f t="shared" si="66"/>
        <v>1.2158416073152222E-6</v>
      </c>
      <c r="AL161" s="4">
        <f t="shared" si="66"/>
        <v>1.8209987997795033E-8</v>
      </c>
      <c r="AM161" s="4">
        <f t="shared" si="66"/>
        <v>2.2727990472717849E-10</v>
      </c>
      <c r="AN161" s="4">
        <f t="shared" si="66"/>
        <v>2.4314514098713748E-12</v>
      </c>
      <c r="AO161" s="4">
        <f t="shared" si="66"/>
        <v>2.2760309917100602E-14</v>
      </c>
      <c r="AP161" s="4">
        <f t="shared" si="66"/>
        <v>1.8938177910829038E-16</v>
      </c>
      <c r="AQ161" s="4">
        <f t="shared" si="66"/>
        <v>1.4182104764843164E-18</v>
      </c>
      <c r="AR161" s="4">
        <f t="shared" si="66"/>
        <v>9.6549597605040457E-21</v>
      </c>
      <c r="AS161" s="4">
        <f t="shared" si="66"/>
        <v>6.0252025739732949E-23</v>
      </c>
      <c r="AT161" s="4">
        <f t="shared" si="66"/>
        <v>3.4708088683934101E-25</v>
      </c>
      <c r="AU161" s="4">
        <f t="shared" si="66"/>
        <v>1.8565430640783553E-27</v>
      </c>
      <c r="AV161" s="4">
        <f t="shared" ref="AV161:BA224" si="72">_xlfn.BINOM.DIST(AV$4,$H161,$C161,FALSE)</f>
        <v>9.2686418325307537E-30</v>
      </c>
      <c r="AW161" s="4">
        <f t="shared" si="72"/>
        <v>4.3380885825689531E-32</v>
      </c>
      <c r="AX161" s="4">
        <f t="shared" si="72"/>
        <v>1.910960719184367E-34</v>
      </c>
      <c r="AY161" s="4">
        <f t="shared" si="72"/>
        <v>7.9502628457805609E-37</v>
      </c>
      <c r="AZ161" s="4">
        <f t="shared" si="72"/>
        <v>3.1335027884139179E-39</v>
      </c>
      <c r="BA161" s="4">
        <f t="shared" si="72"/>
        <v>1.1732815894042842E-41</v>
      </c>
    </row>
    <row r="162" spans="1:53">
      <c r="A162" s="1">
        <f t="shared" si="70"/>
        <v>41923</v>
      </c>
      <c r="B162">
        <f t="shared" si="69"/>
        <v>3</v>
      </c>
      <c r="C162" s="12">
        <f t="shared" si="59"/>
        <v>5.7069967380518741E-9</v>
      </c>
      <c r="D162" s="3">
        <f t="shared" si="68"/>
        <v>13347259</v>
      </c>
      <c r="E162" s="2">
        <v>26694518</v>
      </c>
      <c r="F162">
        <v>80</v>
      </c>
      <c r="G162" s="3">
        <f t="shared" si="55"/>
        <v>8810880</v>
      </c>
      <c r="H162" s="3">
        <f t="shared" si="56"/>
        <v>13659843.199999999</v>
      </c>
      <c r="I162" s="7">
        <f t="shared" si="57"/>
        <v>-1.560310635682276</v>
      </c>
      <c r="J162" s="8">
        <f t="shared" si="58"/>
        <v>-1.5693048340199043</v>
      </c>
      <c r="K162" s="4">
        <f t="shared" ref="K162:Z193" si="73">_xlfn.BINOM.DIST(K$4,$G162,$C162,FALSE)</f>
        <v>0.95095963363979907</v>
      </c>
      <c r="L162" s="4">
        <f t="shared" si="73"/>
        <v>4.7817734416243401E-2</v>
      </c>
      <c r="M162" s="4">
        <f t="shared" si="73"/>
        <v>1.2022253018447891E-3</v>
      </c>
      <c r="N162" s="4">
        <f t="shared" si="73"/>
        <v>2.0150759685006269E-5</v>
      </c>
      <c r="O162" s="4">
        <f t="shared" si="73"/>
        <v>2.5331341960676781E-7</v>
      </c>
      <c r="P162" s="4">
        <f t="shared" si="73"/>
        <v>2.547504204234607E-9</v>
      </c>
      <c r="Q162" s="4">
        <f t="shared" si="73"/>
        <v>2.1349628667202642E-11</v>
      </c>
      <c r="R162" s="4">
        <f t="shared" si="73"/>
        <v>1.5336240244331166E-13</v>
      </c>
      <c r="S162" s="4">
        <f t="shared" si="73"/>
        <v>9.639521678730056E-16</v>
      </c>
      <c r="T162" s="4">
        <f t="shared" si="73"/>
        <v>5.3856669586826379E-18</v>
      </c>
      <c r="U162" s="4">
        <f t="shared" si="73"/>
        <v>2.7081078956086193E-20</v>
      </c>
      <c r="V162" s="4">
        <f t="shared" si="73"/>
        <v>1.2379402922874993E-22</v>
      </c>
      <c r="W162" s="4">
        <f t="shared" si="73"/>
        <v>5.1873413026478448E-25</v>
      </c>
      <c r="X162" s="4">
        <f t="shared" si="73"/>
        <v>2.0064474641741717E-27</v>
      </c>
      <c r="Y162" s="4">
        <f t="shared" si="73"/>
        <v>7.2065271909074216E-30</v>
      </c>
      <c r="Z162" s="4">
        <f t="shared" si="73"/>
        <v>2.4158000931424045E-32</v>
      </c>
      <c r="AA162" s="4">
        <f t="shared" si="71"/>
        <v>7.5921920413035761E-35</v>
      </c>
      <c r="AB162" s="4">
        <f t="shared" si="71"/>
        <v>2.2456619890645799E-37</v>
      </c>
      <c r="AC162" s="4">
        <f t="shared" si="71"/>
        <v>6.2733274658036758E-40</v>
      </c>
      <c r="AD162" s="4">
        <f t="shared" si="71"/>
        <v>1.6602381272458758E-42</v>
      </c>
      <c r="AE162" s="4">
        <f t="shared" si="71"/>
        <v>4.1741337819183251E-45</v>
      </c>
      <c r="AF162" s="6"/>
      <c r="AG162" s="4">
        <f t="shared" ref="AG162:AV193" si="74">_xlfn.BINOM.DIST(AG$4,$H162,$C162,FALSE)</f>
        <v>0.92500449717959687</v>
      </c>
      <c r="AH162" s="4">
        <f t="shared" si="74"/>
        <v>7.2110279481774536E-2</v>
      </c>
      <c r="AI162" s="4">
        <f t="shared" si="74"/>
        <v>2.8107387813380716E-3</v>
      </c>
      <c r="AJ162" s="4">
        <f t="shared" si="74"/>
        <v>7.3038610448121876E-5</v>
      </c>
      <c r="AK162" s="4">
        <f t="shared" si="74"/>
        <v>1.4234615809224451E-6</v>
      </c>
      <c r="AL162" s="4">
        <f t="shared" si="74"/>
        <v>2.2193661260471698E-8</v>
      </c>
      <c r="AM162" s="4">
        <f t="shared" si="74"/>
        <v>2.8835725218899176E-10</v>
      </c>
      <c r="AN162" s="4">
        <f t="shared" si="74"/>
        <v>3.2113377326306671E-12</v>
      </c>
      <c r="AO162" s="4">
        <f t="shared" si="74"/>
        <v>3.1293137418240643E-14</v>
      </c>
      <c r="AP162" s="4">
        <f t="shared" si="74"/>
        <v>2.7105640752139373E-16</v>
      </c>
      <c r="AQ162" s="4">
        <f t="shared" si="74"/>
        <v>2.1130643670528055E-18</v>
      </c>
      <c r="AR162" s="4">
        <f t="shared" si="74"/>
        <v>1.497521471390731E-20</v>
      </c>
      <c r="AS162" s="4">
        <f t="shared" si="74"/>
        <v>9.7284756634217189E-23</v>
      </c>
      <c r="AT162" s="4">
        <f t="shared" si="74"/>
        <v>5.8338384372995967E-25</v>
      </c>
      <c r="AU162" s="4">
        <f t="shared" si="74"/>
        <v>3.2484731625569707E-27</v>
      </c>
      <c r="AV162" s="4">
        <f t="shared" si="74"/>
        <v>1.6882661527500051E-29</v>
      </c>
      <c r="AW162" s="4">
        <f t="shared" si="72"/>
        <v>8.2257174695043819E-32</v>
      </c>
      <c r="AX162" s="4">
        <f t="shared" si="72"/>
        <v>3.7720521912625298E-34</v>
      </c>
      <c r="AY162" s="4">
        <f t="shared" si="72"/>
        <v>1.6336461068628313E-36</v>
      </c>
      <c r="AZ162" s="4">
        <f t="shared" si="72"/>
        <v>6.7028136202880175E-39</v>
      </c>
      <c r="BA162" s="4">
        <f t="shared" si="72"/>
        <v>2.6126418447064307E-41</v>
      </c>
    </row>
    <row r="163" spans="1:53">
      <c r="A163" s="1">
        <f t="shared" si="70"/>
        <v>41927</v>
      </c>
      <c r="B163">
        <f t="shared" si="69"/>
        <v>4</v>
      </c>
      <c r="C163" s="12">
        <f t="shared" si="59"/>
        <v>5.7069967380518741E-9</v>
      </c>
      <c r="D163" s="3">
        <f t="shared" si="68"/>
        <v>12470347</v>
      </c>
      <c r="E163" s="2">
        <v>24940694</v>
      </c>
      <c r="F163">
        <v>90</v>
      </c>
      <c r="G163" s="3">
        <f t="shared" si="55"/>
        <v>8446430</v>
      </c>
      <c r="H163" s="3">
        <f t="shared" si="56"/>
        <v>14245720.300000001</v>
      </c>
      <c r="I163" s="7">
        <f t="shared" si="57"/>
        <v>-1.5045797193684487</v>
      </c>
      <c r="J163" s="8">
        <f t="shared" si="58"/>
        <v>-1.5166751707087793</v>
      </c>
      <c r="K163" s="4">
        <f t="shared" si="73"/>
        <v>0.9529396071894537</v>
      </c>
      <c r="L163" s="4">
        <f t="shared" si="73"/>
        <v>4.5935261382952952E-2</v>
      </c>
      <c r="M163" s="4">
        <f t="shared" si="73"/>
        <v>1.1071257677745575E-3</v>
      </c>
      <c r="N163" s="4">
        <f t="shared" si="73"/>
        <v>1.7789199896406792E-5</v>
      </c>
      <c r="O163" s="4">
        <f t="shared" si="73"/>
        <v>2.1437645435095081E-7</v>
      </c>
      <c r="P163" s="4">
        <f t="shared" si="73"/>
        <v>2.0667487692164488E-9</v>
      </c>
      <c r="Q163" s="4">
        <f t="shared" si="73"/>
        <v>1.6604163231914556E-11</v>
      </c>
      <c r="R163" s="4">
        <f t="shared" si="73"/>
        <v>1.1434033482831034E-13</v>
      </c>
      <c r="S163" s="4">
        <f t="shared" si="73"/>
        <v>6.8895352529546326E-16</v>
      </c>
      <c r="T163" s="4">
        <f t="shared" si="73"/>
        <v>3.6900123519341728E-18</v>
      </c>
      <c r="U163" s="4">
        <f t="shared" si="73"/>
        <v>1.7787223870534449E-20</v>
      </c>
      <c r="V163" s="4">
        <f t="shared" si="73"/>
        <v>7.7946350454690337E-23</v>
      </c>
      <c r="W163" s="4">
        <f t="shared" si="73"/>
        <v>3.1310844989657986E-25</v>
      </c>
      <c r="X163" s="4">
        <f t="shared" si="73"/>
        <v>1.1609984309365732E-27</v>
      </c>
      <c r="Y163" s="4">
        <f t="shared" si="73"/>
        <v>3.9974564649296417E-30</v>
      </c>
      <c r="Z163" s="4">
        <f t="shared" si="73"/>
        <v>1.2846137841273906E-32</v>
      </c>
      <c r="AA163" s="4">
        <f t="shared" si="71"/>
        <v>3.8701931312553878E-35</v>
      </c>
      <c r="AB163" s="4">
        <f t="shared" si="71"/>
        <v>1.0973968461966458E-37</v>
      </c>
      <c r="AC163" s="4">
        <f t="shared" si="71"/>
        <v>2.9388075203597819E-40</v>
      </c>
      <c r="AD163" s="4">
        <f t="shared" si="71"/>
        <v>7.4558545997436832E-43</v>
      </c>
      <c r="AE163" s="4">
        <f t="shared" si="71"/>
        <v>1.7969966662885171E-45</v>
      </c>
      <c r="AF163" s="6"/>
      <c r="AG163" s="4">
        <f t="shared" si="74"/>
        <v>0.92191681872027198</v>
      </c>
      <c r="AH163" s="4">
        <f t="shared" si="74"/>
        <v>7.4952093687267574E-2</v>
      </c>
      <c r="AI163" s="4">
        <f t="shared" si="74"/>
        <v>3.0468128141712043E-3</v>
      </c>
      <c r="AJ163" s="4">
        <f t="shared" si="74"/>
        <v>8.2568898045656176E-5</v>
      </c>
      <c r="AK163" s="4">
        <f t="shared" si="74"/>
        <v>1.6782182386272607E-6</v>
      </c>
      <c r="AL163" s="4">
        <f t="shared" si="74"/>
        <v>2.7287914218752663E-8</v>
      </c>
      <c r="AM163" s="4">
        <f t="shared" si="74"/>
        <v>3.6975237238742518E-10</v>
      </c>
      <c r="AN163" s="4">
        <f t="shared" si="74"/>
        <v>4.2944225740302843E-12</v>
      </c>
      <c r="AO163" s="4">
        <f t="shared" si="74"/>
        <v>4.3642197213928462E-14</v>
      </c>
      <c r="AP163" s="4">
        <f t="shared" si="74"/>
        <v>3.942356416701714E-16</v>
      </c>
      <c r="AQ163" s="4">
        <f t="shared" si="74"/>
        <v>3.205144703004892E-18</v>
      </c>
      <c r="AR163" s="4">
        <f t="shared" si="74"/>
        <v>2.3688997507252701E-20</v>
      </c>
      <c r="AS163" s="4">
        <f t="shared" si="74"/>
        <v>1.6049338304925076E-22</v>
      </c>
      <c r="AT163" s="4">
        <f t="shared" si="74"/>
        <v>1.0037035133452376E-24</v>
      </c>
      <c r="AU163" s="4">
        <f t="shared" si="74"/>
        <v>5.8286643024379849E-27</v>
      </c>
      <c r="AV163" s="4">
        <f t="shared" si="74"/>
        <v>3.1591437510905274E-29</v>
      </c>
      <c r="AW163" s="4">
        <f t="shared" si="72"/>
        <v>1.6052437179900944E-31</v>
      </c>
      <c r="AX163" s="4">
        <f t="shared" si="72"/>
        <v>7.6768596475819495E-34</v>
      </c>
      <c r="AY163" s="4">
        <f t="shared" si="72"/>
        <v>3.4673893276924183E-36</v>
      </c>
      <c r="AZ163" s="4">
        <f t="shared" si="72"/>
        <v>1.4836808431935835E-38</v>
      </c>
      <c r="BA163" s="4">
        <f t="shared" si="72"/>
        <v>6.0311752093617762E-41</v>
      </c>
    </row>
    <row r="164" spans="1:53">
      <c r="A164" s="1">
        <f t="shared" si="70"/>
        <v>41930</v>
      </c>
      <c r="B164">
        <f t="shared" si="69"/>
        <v>3</v>
      </c>
      <c r="C164" s="12">
        <f t="shared" si="59"/>
        <v>5.7069967380518741E-9</v>
      </c>
      <c r="D164" s="3">
        <f t="shared" si="68"/>
        <v>15815395</v>
      </c>
      <c r="E164" s="2">
        <v>31630790</v>
      </c>
      <c r="F164">
        <v>100</v>
      </c>
      <c r="G164" s="3">
        <f t="shared" si="55"/>
        <v>8311800</v>
      </c>
      <c r="H164" s="3">
        <f t="shared" si="56"/>
        <v>14887780</v>
      </c>
      <c r="I164" s="7">
        <f t="shared" si="57"/>
        <v>-1.4492167124241597</v>
      </c>
      <c r="J164" s="8">
        <f t="shared" si="58"/>
        <v>-1.4644382196155332</v>
      </c>
      <c r="K164" s="4">
        <f t="shared" si="73"/>
        <v>0.95367206346008881</v>
      </c>
      <c r="L164" s="4">
        <f t="shared" si="73"/>
        <v>4.5237830827069947E-2</v>
      </c>
      <c r="M164" s="4">
        <f t="shared" si="73"/>
        <v>1.0729375275511941E-3</v>
      </c>
      <c r="N164" s="4">
        <f t="shared" si="73"/>
        <v>1.6965075151768907E-5</v>
      </c>
      <c r="O164" s="4">
        <f t="shared" si="73"/>
        <v>2.0118627568297294E-7</v>
      </c>
      <c r="P164" s="4">
        <f t="shared" si="73"/>
        <v>1.9086700078316879E-9</v>
      </c>
      <c r="Q164" s="4">
        <f t="shared" si="73"/>
        <v>1.5089750150425891E-11</v>
      </c>
      <c r="R164" s="4">
        <f t="shared" si="73"/>
        <v>1.0225543648109582E-13</v>
      </c>
      <c r="S164" s="4">
        <f t="shared" si="73"/>
        <v>6.0631563225022963E-16</v>
      </c>
      <c r="T164" s="4">
        <f t="shared" si="73"/>
        <v>3.1956451571628566E-18</v>
      </c>
      <c r="U164" s="4">
        <f t="shared" si="73"/>
        <v>1.5158659250740132E-20</v>
      </c>
      <c r="V164" s="4">
        <f t="shared" si="73"/>
        <v>6.536876716266535E-23</v>
      </c>
      <c r="W164" s="4">
        <f t="shared" si="73"/>
        <v>2.5839921202496987E-25</v>
      </c>
      <c r="X164" s="4">
        <f t="shared" si="73"/>
        <v>9.4286587367356017E-28</v>
      </c>
      <c r="Y164" s="4">
        <f t="shared" si="73"/>
        <v>3.1946546264045127E-30</v>
      </c>
      <c r="Z164" s="4">
        <f t="shared" si="73"/>
        <v>1.0102634344034295E-32</v>
      </c>
      <c r="AA164" s="4">
        <f t="shared" si="71"/>
        <v>2.9951362220333036E-35</v>
      </c>
      <c r="AB164" s="4">
        <f t="shared" si="71"/>
        <v>8.3573681442608936E-38</v>
      </c>
      <c r="AC164" s="4">
        <f t="shared" si="71"/>
        <v>2.2024134541282048E-40</v>
      </c>
      <c r="AD164" s="4">
        <f t="shared" si="71"/>
        <v>5.4985353485634676E-43</v>
      </c>
      <c r="AE164" s="4">
        <f t="shared" si="71"/>
        <v>1.3041235704855683E-45</v>
      </c>
      <c r="AF164" s="6"/>
      <c r="AG164" s="4">
        <f t="shared" si="74"/>
        <v>0.9185448810158644</v>
      </c>
      <c r="AH164" s="4">
        <f t="shared" si="74"/>
        <v>7.8043717916243607E-2</v>
      </c>
      <c r="AI164" s="4">
        <f t="shared" si="74"/>
        <v>3.3154729959076899E-3</v>
      </c>
      <c r="AJ164" s="4">
        <f t="shared" si="74"/>
        <v>9.3899169523096736E-5</v>
      </c>
      <c r="AK164" s="4">
        <f t="shared" si="74"/>
        <v>1.9945238859830421E-6</v>
      </c>
      <c r="AL164" s="4">
        <f t="shared" si="74"/>
        <v>3.3892740775057885E-8</v>
      </c>
      <c r="AM164" s="4">
        <f t="shared" si="74"/>
        <v>4.7994653768403385E-10</v>
      </c>
      <c r="AN164" s="4">
        <f t="shared" si="74"/>
        <v>5.8254867299002557E-12</v>
      </c>
      <c r="AO164" s="4">
        <f t="shared" si="74"/>
        <v>6.1869925833744276E-14</v>
      </c>
      <c r="AP164" s="4">
        <f t="shared" si="74"/>
        <v>5.8408280609177068E-16</v>
      </c>
      <c r="AQ164" s="4">
        <f t="shared" si="74"/>
        <v>4.9626280809908757E-18</v>
      </c>
      <c r="AR164" s="4">
        <f t="shared" si="74"/>
        <v>3.8331544710566258E-20</v>
      </c>
      <c r="AS164" s="4">
        <f t="shared" si="74"/>
        <v>2.7140154990280076E-22</v>
      </c>
      <c r="AT164" s="4">
        <f t="shared" si="74"/>
        <v>1.7738062892679243E-24</v>
      </c>
      <c r="AU164" s="4">
        <f t="shared" si="74"/>
        <v>1.0765032487635647E-26</v>
      </c>
      <c r="AV164" s="4">
        <f t="shared" si="74"/>
        <v>6.0976325065422038E-29</v>
      </c>
      <c r="AW164" s="4">
        <f t="shared" si="72"/>
        <v>3.238011566336111E-31</v>
      </c>
      <c r="AX164" s="4">
        <f t="shared" si="72"/>
        <v>1.6183281067705359E-33</v>
      </c>
      <c r="AY164" s="4">
        <f t="shared" si="72"/>
        <v>7.6389056364953324E-36</v>
      </c>
      <c r="AZ164" s="4">
        <f t="shared" si="72"/>
        <v>3.415974251689842E-38</v>
      </c>
      <c r="BA164" s="4">
        <f t="shared" si="72"/>
        <v>1.4511810809961668E-40</v>
      </c>
    </row>
    <row r="165" spans="1:53">
      <c r="A165" s="1">
        <f t="shared" si="70"/>
        <v>41934</v>
      </c>
      <c r="B165">
        <f t="shared" si="69"/>
        <v>4</v>
      </c>
      <c r="C165" s="12">
        <f t="shared" si="59"/>
        <v>5.7069967380518741E-9</v>
      </c>
      <c r="D165" s="3">
        <f t="shared" si="68"/>
        <v>15213249</v>
      </c>
      <c r="E165" s="2">
        <v>30426498</v>
      </c>
      <c r="F165">
        <v>110</v>
      </c>
      <c r="G165" s="3">
        <f t="shared" si="55"/>
        <v>8406989.9999999981</v>
      </c>
      <c r="H165" s="3">
        <f t="shared" si="56"/>
        <v>15594317.300000001</v>
      </c>
      <c r="I165" s="7">
        <f t="shared" si="57"/>
        <v>-1.3943844862529182</v>
      </c>
      <c r="J165" s="8">
        <f t="shared" si="58"/>
        <v>-1.4126508376134874</v>
      </c>
      <c r="K165" s="4">
        <f t="shared" si="73"/>
        <v>0.95315412818299483</v>
      </c>
      <c r="L165" s="4">
        <f t="shared" si="73"/>
        <v>4.5731056960735976E-2</v>
      </c>
      <c r="M165" s="4">
        <f t="shared" si="73"/>
        <v>1.0970572650049579E-3</v>
      </c>
      <c r="N165" s="4">
        <f t="shared" si="73"/>
        <v>1.7545107993380472E-5</v>
      </c>
      <c r="O165" s="4">
        <f t="shared" si="73"/>
        <v>2.1044761360879657E-7</v>
      </c>
      <c r="P165" s="4">
        <f t="shared" si="73"/>
        <v>2.0193979004209345E-9</v>
      </c>
      <c r="Q165" s="4">
        <f t="shared" si="73"/>
        <v>1.6147990962476442E-11</v>
      </c>
      <c r="R165" s="4">
        <f t="shared" si="73"/>
        <v>1.1067977145341059E-13</v>
      </c>
      <c r="S165" s="4">
        <f t="shared" si="73"/>
        <v>6.6378282492115187E-16</v>
      </c>
      <c r="T165" s="4">
        <f t="shared" si="73"/>
        <v>3.5385977277984926E-18</v>
      </c>
      <c r="U165" s="4">
        <f t="shared" si="73"/>
        <v>1.6977699222795005E-20</v>
      </c>
      <c r="V165" s="4">
        <f t="shared" si="73"/>
        <v>7.405147944988637E-23</v>
      </c>
      <c r="W165" s="4">
        <f t="shared" si="73"/>
        <v>2.9607383647487884E-25</v>
      </c>
      <c r="X165" s="4">
        <f t="shared" si="73"/>
        <v>1.0927081065036377E-27</v>
      </c>
      <c r="Y165" s="4">
        <f t="shared" si="73"/>
        <v>3.7447563314208977E-30</v>
      </c>
      <c r="Z165" s="4">
        <f t="shared" si="73"/>
        <v>1.1977872542718024E-32</v>
      </c>
      <c r="AA165" s="4">
        <f t="shared" si="71"/>
        <v>3.5917577361845425E-35</v>
      </c>
      <c r="AB165" s="4">
        <f t="shared" si="71"/>
        <v>1.0136905407597055E-37</v>
      </c>
      <c r="AC165" s="4">
        <f t="shared" si="71"/>
        <v>2.7019674730060921E-40</v>
      </c>
      <c r="AD165" s="4">
        <f t="shared" si="71"/>
        <v>6.8229736133317134E-43</v>
      </c>
      <c r="AE165" s="4">
        <f t="shared" si="71"/>
        <v>1.6367819251374616E-45</v>
      </c>
      <c r="AF165" s="6"/>
      <c r="AG165" s="4">
        <f t="shared" si="74"/>
        <v>0.9148485774701598</v>
      </c>
      <c r="AH165" s="4">
        <f t="shared" si="74"/>
        <v>8.1418519726532315E-2</v>
      </c>
      <c r="AI165" s="4">
        <f t="shared" si="74"/>
        <v>3.6229902371940821E-3</v>
      </c>
      <c r="AJ165" s="4">
        <f t="shared" si="74"/>
        <v>1.0747806486919356E-4</v>
      </c>
      <c r="AK165" s="4">
        <f t="shared" si="74"/>
        <v>2.3912982642109061E-6</v>
      </c>
      <c r="AL165" s="4">
        <f t="shared" si="74"/>
        <v>4.2563527943572357E-8</v>
      </c>
      <c r="AM165" s="4">
        <f t="shared" si="74"/>
        <v>6.313355043517477E-10</v>
      </c>
      <c r="AN165" s="4">
        <f t="shared" si="74"/>
        <v>8.0266807775066524E-12</v>
      </c>
      <c r="AO165" s="4">
        <f t="shared" si="74"/>
        <v>8.9293489376674582E-14</v>
      </c>
      <c r="AP165" s="4">
        <f t="shared" si="74"/>
        <v>8.8298036730021815E-16</v>
      </c>
      <c r="AQ165" s="4">
        <f t="shared" si="74"/>
        <v>7.8582308299925037E-18</v>
      </c>
      <c r="AR165" s="4">
        <f t="shared" si="74"/>
        <v>6.3577844994100477E-20</v>
      </c>
      <c r="AS165" s="4">
        <f t="shared" si="74"/>
        <v>4.7151795598889053E-22</v>
      </c>
      <c r="AT165" s="4">
        <f t="shared" si="74"/>
        <v>3.227962898810168E-24</v>
      </c>
      <c r="AU165" s="4">
        <f t="shared" si="74"/>
        <v>2.0519847166319738E-26</v>
      </c>
      <c r="AV165" s="4">
        <f t="shared" si="74"/>
        <v>1.2174649244707448E-28</v>
      </c>
      <c r="AW165" s="4">
        <f t="shared" si="72"/>
        <v>6.7718923016361126E-31</v>
      </c>
      <c r="AX165" s="4">
        <f t="shared" si="72"/>
        <v>3.5451503690401213E-33</v>
      </c>
      <c r="AY165" s="4">
        <f t="shared" si="72"/>
        <v>1.7528133295275398E-35</v>
      </c>
      <c r="AZ165" s="4">
        <f t="shared" si="72"/>
        <v>8.2102342821079766E-38</v>
      </c>
      <c r="BA165" s="4">
        <f t="shared" si="72"/>
        <v>3.6534150233519533E-40</v>
      </c>
    </row>
    <row r="166" spans="1:53">
      <c r="A166" s="1">
        <f t="shared" si="70"/>
        <v>41937</v>
      </c>
      <c r="B166">
        <f t="shared" si="69"/>
        <v>3</v>
      </c>
      <c r="C166" s="12">
        <f t="shared" si="59"/>
        <v>5.7069967380518741E-9</v>
      </c>
      <c r="D166" s="3">
        <f t="shared" si="68"/>
        <v>17160480</v>
      </c>
      <c r="E166" s="2">
        <v>34320960</v>
      </c>
      <c r="F166">
        <v>125</v>
      </c>
      <c r="G166" s="3">
        <f t="shared" si="55"/>
        <v>8980687.5</v>
      </c>
      <c r="H166" s="3">
        <f t="shared" si="56"/>
        <v>16793164.0625</v>
      </c>
      <c r="I166" s="7">
        <f t="shared" si="57"/>
        <v>-1.3134829074668564</v>
      </c>
      <c r="J166" s="8">
        <f t="shared" si="58"/>
        <v>-1.335953262332515</v>
      </c>
      <c r="K166" s="4">
        <f t="shared" si="73"/>
        <v>0.95003851646627213</v>
      </c>
      <c r="L166" s="4">
        <f t="shared" si="73"/>
        <v>4.8692088196498416E-2</v>
      </c>
      <c r="M166" s="4">
        <f t="shared" si="73"/>
        <v>1.2478016142715711E-3</v>
      </c>
      <c r="N166" s="4">
        <f t="shared" si="73"/>
        <v>2.1317750691136758E-5</v>
      </c>
      <c r="O166" s="4">
        <f t="shared" si="73"/>
        <v>2.7314825453569842E-7</v>
      </c>
      <c r="P166" s="4">
        <f t="shared" si="73"/>
        <v>2.7999186866967995E-9</v>
      </c>
      <c r="Q166" s="4">
        <f t="shared" si="73"/>
        <v>2.3917242892220933E-11</v>
      </c>
      <c r="R166" s="4">
        <f t="shared" si="73"/>
        <v>1.751176703566252E-13</v>
      </c>
      <c r="S166" s="4">
        <f t="shared" si="73"/>
        <v>1.121906935314785E-15</v>
      </c>
      <c r="T166" s="4">
        <f t="shared" si="73"/>
        <v>6.3889740413617846E-18</v>
      </c>
      <c r="U166" s="4">
        <f t="shared" si="73"/>
        <v>3.2745217204746344E-20</v>
      </c>
      <c r="V166" s="4">
        <f t="shared" si="73"/>
        <v>1.5257096529245475E-22</v>
      </c>
      <c r="W166" s="4">
        <f t="shared" si="73"/>
        <v>6.5163935199033492E-25</v>
      </c>
      <c r="X166" s="4">
        <f t="shared" si="73"/>
        <v>2.5690973294771802E-27</v>
      </c>
      <c r="Y166" s="4">
        <f t="shared" si="73"/>
        <v>9.4052226382087925E-30</v>
      </c>
      <c r="Z166" s="4">
        <f t="shared" si="73"/>
        <v>3.2136185944452606E-32</v>
      </c>
      <c r="AA166" s="4">
        <f t="shared" si="71"/>
        <v>1.029415755002E-34</v>
      </c>
      <c r="AB166" s="4">
        <f t="shared" si="71"/>
        <v>3.1035468291998303E-37</v>
      </c>
      <c r="AC166" s="4">
        <f t="shared" si="71"/>
        <v>8.8369452191709544E-40</v>
      </c>
      <c r="AD166" s="4">
        <f t="shared" si="71"/>
        <v>2.383772902014167E-42</v>
      </c>
      <c r="AE166" s="4">
        <f t="shared" si="71"/>
        <v>6.1087331096610651E-45</v>
      </c>
      <c r="AF166" s="6"/>
      <c r="AG166" s="4">
        <f t="shared" si="74"/>
        <v>0.90861071537723281</v>
      </c>
      <c r="AH166" s="4">
        <f t="shared" si="74"/>
        <v>8.7079917772261747E-2</v>
      </c>
      <c r="AI166" s="4">
        <f t="shared" si="74"/>
        <v>4.172805525702007E-3</v>
      </c>
      <c r="AJ166" s="4">
        <f t="shared" si="74"/>
        <v>1.3330517042209786E-4</v>
      </c>
      <c r="AK166" s="4">
        <f t="shared" si="74"/>
        <v>3.1939424136157549E-6</v>
      </c>
      <c r="AL166" s="4">
        <f t="shared" si="74"/>
        <v>6.1220536318144027E-8</v>
      </c>
      <c r="AM166" s="4">
        <f t="shared" si="74"/>
        <v>9.7788077098705855E-10</v>
      </c>
      <c r="AN166" s="4">
        <f t="shared" si="74"/>
        <v>1.3388374968360694E-11</v>
      </c>
      <c r="AO166" s="4">
        <f t="shared" si="74"/>
        <v>1.6039020969679896E-13</v>
      </c>
      <c r="AP166" s="4">
        <f t="shared" si="74"/>
        <v>1.7079505596294335E-15</v>
      </c>
      <c r="AQ166" s="4">
        <f t="shared" si="74"/>
        <v>1.636873878618314E-17</v>
      </c>
      <c r="AR166" s="4">
        <f t="shared" si="74"/>
        <v>1.426140885022172E-19</v>
      </c>
      <c r="AS166" s="4">
        <f t="shared" si="74"/>
        <v>1.1389930028230637E-21</v>
      </c>
      <c r="AT166" s="4">
        <f t="shared" si="74"/>
        <v>8.3968723201687457E-24</v>
      </c>
      <c r="AU166" s="4">
        <f t="shared" si="74"/>
        <v>5.7481664257210006E-26</v>
      </c>
      <c r="AV166" s="4">
        <f t="shared" si="74"/>
        <v>3.6726358452314888E-28</v>
      </c>
      <c r="AW166" s="4">
        <f t="shared" si="72"/>
        <v>2.1998732263329239E-30</v>
      </c>
      <c r="AX166" s="4">
        <f t="shared" si="72"/>
        <v>1.2401907135258543E-32</v>
      </c>
      <c r="AY166" s="4">
        <f t="shared" si="72"/>
        <v>6.6032187750541879E-35</v>
      </c>
      <c r="AZ166" s="4">
        <f t="shared" si="72"/>
        <v>3.3307480015026425E-37</v>
      </c>
      <c r="BA166" s="4">
        <f t="shared" si="72"/>
        <v>1.5960682007485407E-39</v>
      </c>
    </row>
    <row r="167" spans="1:53">
      <c r="A167" s="1">
        <f t="shared" si="70"/>
        <v>41941</v>
      </c>
      <c r="B167">
        <f t="shared" si="69"/>
        <v>4</v>
      </c>
      <c r="C167" s="12">
        <f t="shared" si="59"/>
        <v>5.7069967380518741E-9</v>
      </c>
      <c r="D167" s="3">
        <f t="shared" si="68"/>
        <v>16819403</v>
      </c>
      <c r="E167" s="2">
        <v>33638806</v>
      </c>
      <c r="F167">
        <v>142</v>
      </c>
      <c r="G167" s="3">
        <f t="shared" si="55"/>
        <v>10255988.399999999</v>
      </c>
      <c r="H167" s="3">
        <f t="shared" si="56"/>
        <v>18385146.291999999</v>
      </c>
      <c r="I167" s="7">
        <f t="shared" si="57"/>
        <v>-1.2243468946529275</v>
      </c>
      <c r="J167" s="8">
        <f t="shared" si="58"/>
        <v>-1.2507321142633474</v>
      </c>
      <c r="K167" s="4">
        <f t="shared" si="73"/>
        <v>0.94314910585827705</v>
      </c>
      <c r="L167" s="4">
        <f t="shared" si="73"/>
        <v>5.5203356941637381E-2</v>
      </c>
      <c r="M167" s="4">
        <f t="shared" si="73"/>
        <v>1.6155506597855893E-3</v>
      </c>
      <c r="N167" s="4">
        <f t="shared" si="73"/>
        <v>3.151986671881983E-5</v>
      </c>
      <c r="O167" s="4">
        <f t="shared" si="73"/>
        <v>4.6122133113744434E-7</v>
      </c>
      <c r="P167" s="4">
        <f t="shared" si="73"/>
        <v>5.399136930426765E-9</v>
      </c>
      <c r="Q167" s="4">
        <f t="shared" si="73"/>
        <v>5.2669356306834248E-11</v>
      </c>
      <c r="R167" s="4">
        <f t="shared" si="73"/>
        <v>4.4039750252794811E-13</v>
      </c>
      <c r="S167" s="4">
        <f t="shared" si="73"/>
        <v>3.2221050446875771E-15</v>
      </c>
      <c r="T167" s="4">
        <f t="shared" si="73"/>
        <v>2.0954725567240218E-17</v>
      </c>
      <c r="U167" s="4">
        <f t="shared" si="73"/>
        <v>1.2264976691476969E-19</v>
      </c>
      <c r="V167" s="4">
        <f t="shared" si="73"/>
        <v>6.5261755133710056E-22</v>
      </c>
      <c r="W167" s="4">
        <f t="shared" si="73"/>
        <v>3.183187116513717E-24</v>
      </c>
      <c r="X167" s="4">
        <f t="shared" si="73"/>
        <v>1.433188909445247E-26</v>
      </c>
      <c r="Y167" s="4">
        <f t="shared" si="73"/>
        <v>5.9918369032269902E-29</v>
      </c>
      <c r="Z167" s="4">
        <f t="shared" si="73"/>
        <v>2.3380471354345165E-31</v>
      </c>
      <c r="AA167" s="4">
        <f t="shared" si="71"/>
        <v>8.55298627970631E-34</v>
      </c>
      <c r="AB167" s="4">
        <f t="shared" si="71"/>
        <v>2.9447830676597669E-36</v>
      </c>
      <c r="AC167" s="4">
        <f t="shared" si="71"/>
        <v>9.5755827373374996E-39</v>
      </c>
      <c r="AD167" s="4">
        <f t="shared" si="71"/>
        <v>2.9498231579563947E-41</v>
      </c>
      <c r="AE167" s="4">
        <f t="shared" si="71"/>
        <v>8.6327728043282937E-44</v>
      </c>
      <c r="AF167" s="6"/>
      <c r="AG167" s="4">
        <f t="shared" si="74"/>
        <v>0.90039297816753694</v>
      </c>
      <c r="AH167" s="4">
        <f t="shared" si="74"/>
        <v>9.4472804793476486E-2</v>
      </c>
      <c r="AI167" s="4">
        <f t="shared" si="74"/>
        <v>4.9562305440554802E-3</v>
      </c>
      <c r="AJ167" s="4">
        <f t="shared" si="74"/>
        <v>1.7334244088152651E-4</v>
      </c>
      <c r="AK167" s="4">
        <f t="shared" si="74"/>
        <v>4.5469434748848559E-6</v>
      </c>
      <c r="AL167" s="4">
        <f t="shared" si="74"/>
        <v>9.5416650344254308E-8</v>
      </c>
      <c r="AM167" s="4">
        <f t="shared" si="74"/>
        <v>1.6685818209538138E-9</v>
      </c>
      <c r="AN167" s="4">
        <f t="shared" si="74"/>
        <v>2.5010595695556939E-11</v>
      </c>
      <c r="AO167" s="4">
        <f t="shared" si="74"/>
        <v>3.2802624556475532E-13</v>
      </c>
      <c r="AP167" s="4">
        <f t="shared" si="74"/>
        <v>3.8242000661185694E-15</v>
      </c>
      <c r="AQ167" s="4">
        <f t="shared" si="74"/>
        <v>4.0125005218905078E-17</v>
      </c>
      <c r="AR167" s="4">
        <f t="shared" si="74"/>
        <v>3.8273386433981614E-19</v>
      </c>
      <c r="AS167" s="4">
        <f t="shared" si="74"/>
        <v>3.3464943360612108E-21</v>
      </c>
      <c r="AT167" s="4">
        <f t="shared" si="74"/>
        <v>2.7009787560801337E-23</v>
      </c>
      <c r="AU167" s="4">
        <f t="shared" si="74"/>
        <v>2.024265789126146E-25</v>
      </c>
      <c r="AV167" s="4">
        <f t="shared" si="74"/>
        <v>1.4159589257766721E-27</v>
      </c>
      <c r="AW167" s="4">
        <f t="shared" si="72"/>
        <v>9.2854943129461425E-30</v>
      </c>
      <c r="AX167" s="4">
        <f t="shared" si="72"/>
        <v>5.731000400978486E-32</v>
      </c>
      <c r="AY167" s="4">
        <f t="shared" si="72"/>
        <v>3.340659730736672E-34</v>
      </c>
      <c r="AZ167" s="4">
        <f t="shared" si="72"/>
        <v>1.8448154439572049E-36</v>
      </c>
      <c r="BA167" s="4">
        <f t="shared" si="72"/>
        <v>9.6782579067958099E-39</v>
      </c>
    </row>
    <row r="168" spans="1:53">
      <c r="A168" s="1">
        <f t="shared" si="70"/>
        <v>41944</v>
      </c>
      <c r="B168">
        <f t="shared" si="69"/>
        <v>3</v>
      </c>
      <c r="C168" s="12">
        <f t="shared" si="59"/>
        <v>5.7069967380518741E-9</v>
      </c>
      <c r="D168" s="3">
        <f t="shared" si="68"/>
        <v>19155112</v>
      </c>
      <c r="E168" s="2">
        <v>38310224</v>
      </c>
      <c r="F168">
        <v>159</v>
      </c>
      <c r="G168" s="3">
        <f t="shared" si="55"/>
        <v>12195469.099999998</v>
      </c>
      <c r="H168" s="3">
        <f t="shared" si="56"/>
        <v>20264153.495499998</v>
      </c>
      <c r="I168" s="7">
        <f t="shared" si="57"/>
        <v>-1.1386371745173456</v>
      </c>
      <c r="J168" s="8">
        <f t="shared" si="58"/>
        <v>-1.1677030661883869</v>
      </c>
      <c r="K168" s="4">
        <f t="shared" si="73"/>
        <v>0.93276731655279721</v>
      </c>
      <c r="L168" s="4">
        <f t="shared" si="73"/>
        <v>6.4920140899774006E-2</v>
      </c>
      <c r="M168" s="4">
        <f t="shared" si="73"/>
        <v>2.2592045594141273E-3</v>
      </c>
      <c r="N168" s="4">
        <f t="shared" si="73"/>
        <v>5.2413162304959316E-5</v>
      </c>
      <c r="O168" s="4">
        <f t="shared" si="73"/>
        <v>9.1198227693667401E-7</v>
      </c>
      <c r="P168" s="4">
        <f t="shared" si="73"/>
        <v>1.2694698334116251E-8</v>
      </c>
      <c r="Q168" s="4">
        <f t="shared" si="73"/>
        <v>1.4725738706345089E-10</v>
      </c>
      <c r="R168" s="4">
        <f t="shared" si="73"/>
        <v>1.4641479703412728E-12</v>
      </c>
      <c r="S168" s="4">
        <f t="shared" si="73"/>
        <v>1.2737988923816615E-14</v>
      </c>
      <c r="T168" s="4">
        <f t="shared" si="73"/>
        <v>9.8506345172386435E-17</v>
      </c>
      <c r="U168" s="4">
        <f t="shared" si="73"/>
        <v>6.8559875278838677E-19</v>
      </c>
      <c r="V168" s="4">
        <f t="shared" si="73"/>
        <v>4.337935706852388E-21</v>
      </c>
      <c r="W168" s="4">
        <f t="shared" si="73"/>
        <v>2.515982445389121E-23</v>
      </c>
      <c r="X168" s="4">
        <f t="shared" si="73"/>
        <v>1.3470073341277584E-25</v>
      </c>
      <c r="Y168" s="4">
        <f t="shared" si="73"/>
        <v>6.6964957127301475E-28</v>
      </c>
      <c r="Z168" s="4">
        <f t="shared" si="73"/>
        <v>3.1071482203259552E-30</v>
      </c>
      <c r="AA168" s="4">
        <f t="shared" si="71"/>
        <v>1.3515981462912372E-32</v>
      </c>
      <c r="AB168" s="4">
        <f t="shared" si="71"/>
        <v>5.5335549845996849E-35</v>
      </c>
      <c r="AC168" s="4">
        <f t="shared" si="71"/>
        <v>2.1396229747803821E-37</v>
      </c>
      <c r="AD168" s="4">
        <f t="shared" si="71"/>
        <v>7.8377091654702189E-40</v>
      </c>
      <c r="AE168" s="4">
        <f t="shared" si="71"/>
        <v>2.7274990321656723E-42</v>
      </c>
      <c r="AF168" s="6"/>
      <c r="AG168" s="4">
        <f t="shared" si="74"/>
        <v>0.89078921087259799</v>
      </c>
      <c r="AH168" s="4">
        <f t="shared" si="74"/>
        <v>0.10301750582949222</v>
      </c>
      <c r="AI168" s="4">
        <f t="shared" si="74"/>
        <v>5.9568559284750916E-3</v>
      </c>
      <c r="AJ168" s="4">
        <f t="shared" si="74"/>
        <v>2.2963172142969433E-4</v>
      </c>
      <c r="AK168" s="4">
        <f t="shared" si="74"/>
        <v>6.6390801017024667E-6</v>
      </c>
      <c r="AL168" s="4">
        <f t="shared" si="74"/>
        <v>1.5355851411905465E-7</v>
      </c>
      <c r="AM168" s="4">
        <f t="shared" si="74"/>
        <v>2.9597745136361884E-9</v>
      </c>
      <c r="AN168" s="4">
        <f t="shared" si="74"/>
        <v>4.8898612955588273E-11</v>
      </c>
      <c r="AO168" s="4">
        <f t="shared" si="74"/>
        <v>7.0687477795112256E-13</v>
      </c>
      <c r="AP168" s="4">
        <f t="shared" si="74"/>
        <v>9.0831374796633875E-15</v>
      </c>
      <c r="AQ168" s="4">
        <f t="shared" si="74"/>
        <v>1.0504412730354462E-16</v>
      </c>
      <c r="AR168" s="4">
        <f t="shared" si="74"/>
        <v>1.1043709152007581E-18</v>
      </c>
      <c r="AS168" s="4">
        <f t="shared" si="74"/>
        <v>1.0643134766379275E-20</v>
      </c>
      <c r="AT168" s="4">
        <f t="shared" si="74"/>
        <v>9.4680825218717476E-23</v>
      </c>
      <c r="AU168" s="4">
        <f t="shared" si="74"/>
        <v>7.8211353703831989E-25</v>
      </c>
      <c r="AV168" s="4">
        <f t="shared" si="74"/>
        <v>6.0299585441000826E-27</v>
      </c>
      <c r="AW168" s="4">
        <f t="shared" si="72"/>
        <v>4.3584302974409534E-29</v>
      </c>
      <c r="AX168" s="4">
        <f t="shared" si="72"/>
        <v>2.9649469229441633E-31</v>
      </c>
      <c r="AY168" s="4">
        <f t="shared" si="72"/>
        <v>1.904934890878335E-33</v>
      </c>
      <c r="AZ168" s="4">
        <f t="shared" si="72"/>
        <v>1.1594772514520338E-35</v>
      </c>
      <c r="BA168" s="4">
        <f t="shared" si="72"/>
        <v>6.7045234191080866E-38</v>
      </c>
    </row>
    <row r="169" spans="1:53">
      <c r="A169" s="1">
        <f t="shared" ref="A169:A187" si="75">A168+B167</f>
        <v>41948</v>
      </c>
      <c r="B169">
        <f t="shared" si="69"/>
        <v>4</v>
      </c>
      <c r="C169" s="12">
        <f t="shared" si="59"/>
        <v>5.7069967380518741E-9</v>
      </c>
      <c r="D169" s="3">
        <f t="shared" si="68"/>
        <v>20093479</v>
      </c>
      <c r="E169" s="2">
        <v>40186958</v>
      </c>
      <c r="F169">
        <v>178</v>
      </c>
      <c r="G169" s="3">
        <f t="shared" si="55"/>
        <v>15149108.399999999</v>
      </c>
      <c r="H169" s="3">
        <f t="shared" si="56"/>
        <v>22754001.532000002</v>
      </c>
      <c r="I169" s="7">
        <f t="shared" si="57"/>
        <v>-1.0477598007453661</v>
      </c>
      <c r="J169" s="8">
        <f t="shared" si="58"/>
        <v>-1.0780441291801974</v>
      </c>
      <c r="K169" s="4">
        <f t="shared" si="73"/>
        <v>0.91717598601088624</v>
      </c>
      <c r="L169" s="4">
        <f t="shared" si="73"/>
        <v>7.9295284898588614E-2</v>
      </c>
      <c r="M169" s="4">
        <f t="shared" si="73"/>
        <v>3.4277727982385113E-3</v>
      </c>
      <c r="N169" s="4">
        <f t="shared" si="73"/>
        <v>9.8783726302448298E-5</v>
      </c>
      <c r="O169" s="4">
        <f t="shared" si="73"/>
        <v>2.1351088255615471E-6</v>
      </c>
      <c r="P169" s="4">
        <f t="shared" si="73"/>
        <v>3.6918545729785242E-8</v>
      </c>
      <c r="Q169" s="4">
        <f t="shared" si="73"/>
        <v>5.319709049150569E-10</v>
      </c>
      <c r="R169" s="4">
        <f t="shared" si="73"/>
        <v>6.5702872418550642E-12</v>
      </c>
      <c r="S169" s="4">
        <f t="shared" si="73"/>
        <v>7.1004987853737298E-14</v>
      </c>
      <c r="T169" s="4">
        <f t="shared" si="73"/>
        <v>6.8208862538153076E-16</v>
      </c>
      <c r="U169" s="4">
        <f t="shared" si="73"/>
        <v>5.8970558069801108E-18</v>
      </c>
      <c r="V169" s="4">
        <f t="shared" si="73"/>
        <v>4.6348635647872875E-20</v>
      </c>
      <c r="W169" s="4">
        <f t="shared" si="73"/>
        <v>3.339258818895544E-22</v>
      </c>
      <c r="X169" s="4">
        <f t="shared" si="73"/>
        <v>2.2207571744310358E-24</v>
      </c>
      <c r="Y169" s="4">
        <f t="shared" si="73"/>
        <v>1.3714101329123252E-26</v>
      </c>
      <c r="Z169" s="4">
        <f t="shared" si="73"/>
        <v>7.9044268030804709E-29</v>
      </c>
      <c r="AA169" s="4">
        <f t="shared" si="71"/>
        <v>4.2711483691223211E-31</v>
      </c>
      <c r="AB169" s="4">
        <f t="shared" si="71"/>
        <v>2.172150769667247E-33</v>
      </c>
      <c r="AC169" s="4">
        <f t="shared" si="71"/>
        <v>1.0433058980626764E-35</v>
      </c>
      <c r="AD169" s="4">
        <f t="shared" si="71"/>
        <v>4.7473607422832202E-38</v>
      </c>
      <c r="AE169" s="4">
        <f t="shared" si="71"/>
        <v>2.0521844018074207E-40</v>
      </c>
      <c r="AF169" s="6"/>
      <c r="AG169" s="4">
        <f t="shared" si="74"/>
        <v>0.87822099889067529</v>
      </c>
      <c r="AH169" s="4">
        <f t="shared" si="74"/>
        <v>0.11404315323339097</v>
      </c>
      <c r="AI169" s="4">
        <f t="shared" si="74"/>
        <v>7.4046511323790903E-3</v>
      </c>
      <c r="AJ169" s="4">
        <f t="shared" si="74"/>
        <v>3.2051525776620698E-4</v>
      </c>
      <c r="AK169" s="4">
        <f t="shared" si="74"/>
        <v>1.0405286904426931E-5</v>
      </c>
      <c r="AL169" s="4">
        <f t="shared" si="74"/>
        <v>2.702398420835989E-7</v>
      </c>
      <c r="AM169" s="4">
        <f t="shared" si="74"/>
        <v>5.8487550375929687E-9</v>
      </c>
      <c r="AN169" s="4">
        <f t="shared" si="74"/>
        <v>1.0850023463592911E-10</v>
      </c>
      <c r="AO169" s="4">
        <f t="shared" si="74"/>
        <v>1.761188968017218E-12</v>
      </c>
      <c r="AP169" s="4">
        <f t="shared" si="74"/>
        <v>2.5411405935604648E-14</v>
      </c>
      <c r="AQ169" s="4">
        <f t="shared" si="74"/>
        <v>3.2998478952244897E-16</v>
      </c>
      <c r="AR169" s="4">
        <f t="shared" si="74"/>
        <v>3.8955290322844402E-18</v>
      </c>
      <c r="AS169" s="4">
        <f t="shared" si="74"/>
        <v>4.2155125735872246E-20</v>
      </c>
      <c r="AT169" s="4">
        <f t="shared" si="74"/>
        <v>4.2108736206152074E-22</v>
      </c>
      <c r="AU169" s="4">
        <f t="shared" si="74"/>
        <v>3.9057939028764678E-24</v>
      </c>
      <c r="AV169" s="4">
        <f t="shared" si="74"/>
        <v>3.3812960448030116E-26</v>
      </c>
      <c r="AW169" s="4">
        <f t="shared" si="72"/>
        <v>2.7442794100656229E-28</v>
      </c>
      <c r="AX169" s="4">
        <f t="shared" si="72"/>
        <v>2.096256875468436E-30</v>
      </c>
      <c r="AY169" s="4">
        <f t="shared" si="72"/>
        <v>1.5122969285378828E-32</v>
      </c>
      <c r="AZ169" s="4">
        <f t="shared" si="72"/>
        <v>1.0335905387439108E-34</v>
      </c>
      <c r="BA169" s="4">
        <f t="shared" si="72"/>
        <v>6.7109432541809537E-37</v>
      </c>
    </row>
    <row r="170" spans="1:53">
      <c r="A170" s="1">
        <f t="shared" si="75"/>
        <v>41951</v>
      </c>
      <c r="B170">
        <f t="shared" si="69"/>
        <v>3</v>
      </c>
      <c r="C170" s="12">
        <f t="shared" si="59"/>
        <v>5.7069967380518741E-9</v>
      </c>
      <c r="D170" s="3">
        <f t="shared" si="68"/>
        <v>23930435</v>
      </c>
      <c r="E170" s="2">
        <v>47860870</v>
      </c>
      <c r="F170">
        <v>203</v>
      </c>
      <c r="G170" s="3">
        <f t="shared" si="55"/>
        <v>20299485.899999999</v>
      </c>
      <c r="H170" s="3">
        <f t="shared" si="56"/>
        <v>26749724.169500001</v>
      </c>
      <c r="I170" s="7">
        <f t="shared" si="57"/>
        <v>-0.93754139012928817</v>
      </c>
      <c r="J170" s="8">
        <f t="shared" si="58"/>
        <v>-0.96622121952814299</v>
      </c>
      <c r="K170" s="4">
        <f t="shared" si="73"/>
        <v>0.89060961059200106</v>
      </c>
      <c r="L170" s="4">
        <f t="shared" si="73"/>
        <v>0.10317631768844533</v>
      </c>
      <c r="M170" s="4">
        <f t="shared" si="73"/>
        <v>5.9764412379605739E-3</v>
      </c>
      <c r="N170" s="4">
        <f t="shared" si="73"/>
        <v>2.3078841418567802E-4</v>
      </c>
      <c r="O170" s="4">
        <f t="shared" si="73"/>
        <v>6.6841562617758228E-6</v>
      </c>
      <c r="P170" s="4">
        <f t="shared" si="73"/>
        <v>1.5487066069079684E-7</v>
      </c>
      <c r="Q170" s="4">
        <f t="shared" si="73"/>
        <v>2.9902702527581601E-9</v>
      </c>
      <c r="R170" s="4">
        <f t="shared" si="73"/>
        <v>4.948857160174542E-11</v>
      </c>
      <c r="S170" s="4">
        <f t="shared" si="73"/>
        <v>7.1665053409090293E-13</v>
      </c>
      <c r="T170" s="4">
        <f t="shared" si="73"/>
        <v>9.2248092589093172E-15</v>
      </c>
      <c r="U170" s="4">
        <f t="shared" si="73"/>
        <v>1.0686853335177032E-16</v>
      </c>
      <c r="V170" s="4">
        <f t="shared" si="73"/>
        <v>1.1255106191056029E-18</v>
      </c>
      <c r="W170" s="4">
        <f t="shared" si="73"/>
        <v>1.086577636359397E-20</v>
      </c>
      <c r="X170" s="4">
        <f t="shared" si="73"/>
        <v>9.6829970596983705E-23</v>
      </c>
      <c r="Y170" s="4">
        <f t="shared" si="73"/>
        <v>8.0126123654132669E-25</v>
      </c>
      <c r="Z170" s="4">
        <f t="shared" si="73"/>
        <v>6.1883550243609453E-27</v>
      </c>
      <c r="AA170" s="4">
        <f t="shared" si="71"/>
        <v>4.4807175091430566E-29</v>
      </c>
      <c r="AB170" s="4">
        <f t="shared" si="71"/>
        <v>3.0534509456855351E-31</v>
      </c>
      <c r="AC170" s="4">
        <f t="shared" si="71"/>
        <v>1.9652179637833674E-33</v>
      </c>
      <c r="AD170" s="4">
        <f t="shared" si="71"/>
        <v>1.1982553756416383E-35</v>
      </c>
      <c r="AE170" s="4">
        <f t="shared" si="71"/>
        <v>6.9408335662183003E-38</v>
      </c>
      <c r="AF170" s="6"/>
      <c r="AG170" s="4">
        <f t="shared" si="74"/>
        <v>0.85842103072992171</v>
      </c>
      <c r="AH170" s="4">
        <f t="shared" si="74"/>
        <v>0.13104705971743172</v>
      </c>
      <c r="AI170" s="4">
        <f t="shared" si="74"/>
        <v>1.000286025377381E-2</v>
      </c>
      <c r="AJ170" s="4">
        <f t="shared" si="74"/>
        <v>5.0901413956065146E-4</v>
      </c>
      <c r="AK170" s="4">
        <f t="shared" si="74"/>
        <v>1.9426597344170432E-5</v>
      </c>
      <c r="AL170" s="4">
        <f t="shared" si="74"/>
        <v>5.9313506786272786E-7</v>
      </c>
      <c r="AM170" s="4">
        <f t="shared" si="74"/>
        <v>1.5091388597456923E-8</v>
      </c>
      <c r="AN170" s="4">
        <f t="shared" si="74"/>
        <v>3.29122821079241E-10</v>
      </c>
      <c r="AO170" s="4">
        <f t="shared" si="74"/>
        <v>6.2805088001286528E-12</v>
      </c>
      <c r="AP170" s="4">
        <f t="shared" si="74"/>
        <v>1.0653176473974342E-13</v>
      </c>
      <c r="AQ170" s="4">
        <f t="shared" si="74"/>
        <v>1.6263196425515976E-15</v>
      </c>
      <c r="AR170" s="4">
        <f t="shared" si="74"/>
        <v>2.2570438261765031E-17</v>
      </c>
      <c r="AS170" s="4">
        <f t="shared" si="74"/>
        <v>2.8713458087143257E-19</v>
      </c>
      <c r="AT170" s="4">
        <f t="shared" si="74"/>
        <v>3.3718549558111327E-21</v>
      </c>
      <c r="AU170" s="4">
        <f t="shared" si="74"/>
        <v>3.6767793690882979E-23</v>
      </c>
      <c r="AV170" s="4">
        <f t="shared" si="74"/>
        <v>3.7419933896007677E-25</v>
      </c>
      <c r="AW170" s="4">
        <f t="shared" si="72"/>
        <v>3.5703412038928766E-27</v>
      </c>
      <c r="AX170" s="4">
        <f t="shared" si="72"/>
        <v>3.2061768426861418E-29</v>
      </c>
      <c r="AY170" s="4">
        <f t="shared" si="72"/>
        <v>2.719202958473399E-31</v>
      </c>
      <c r="AZ170" s="4">
        <f t="shared" si="72"/>
        <v>2.1848149711191616E-33</v>
      </c>
      <c r="BA170" s="4">
        <f t="shared" si="72"/>
        <v>1.6676745115582708E-35</v>
      </c>
    </row>
    <row r="171" spans="1:53">
      <c r="A171" s="1">
        <f t="shared" si="75"/>
        <v>41955</v>
      </c>
      <c r="B171">
        <f t="shared" si="69"/>
        <v>4</v>
      </c>
      <c r="C171" s="12">
        <f t="shared" si="59"/>
        <v>5.7069967380518741E-9</v>
      </c>
      <c r="D171" s="3">
        <f t="shared" si="68"/>
        <v>11311072</v>
      </c>
      <c r="E171" s="2">
        <v>22622144</v>
      </c>
      <c r="F171">
        <v>40</v>
      </c>
      <c r="G171" s="3">
        <f t="shared" si="55"/>
        <v>12566880</v>
      </c>
      <c r="H171" s="3">
        <f t="shared" si="56"/>
        <v>11712260.800000001</v>
      </c>
      <c r="I171" s="7">
        <f t="shared" si="57"/>
        <v>-1.7836475738544293</v>
      </c>
      <c r="J171" s="8">
        <f t="shared" si="58"/>
        <v>-1.7828583187288558</v>
      </c>
      <c r="K171" s="4">
        <f t="shared" si="73"/>
        <v>0.93079227828450484</v>
      </c>
      <c r="L171" s="4">
        <f t="shared" si="73"/>
        <v>6.6755625046454145E-2</v>
      </c>
      <c r="M171" s="4">
        <f t="shared" si="73"/>
        <v>2.3938279381454444E-3</v>
      </c>
      <c r="N171" s="4">
        <f t="shared" si="73"/>
        <v>5.7227754090282974E-5</v>
      </c>
      <c r="O171" s="4">
        <f t="shared" si="73"/>
        <v>1.0260811330956043E-6</v>
      </c>
      <c r="P171" s="4">
        <f t="shared" si="73"/>
        <v>1.4717927336510498E-8</v>
      </c>
      <c r="Q171" s="4">
        <f t="shared" si="73"/>
        <v>1.7592612063735664E-10</v>
      </c>
      <c r="R171" s="4">
        <f t="shared" si="73"/>
        <v>1.8024663829770853E-12</v>
      </c>
      <c r="S171" s="4">
        <f t="shared" si="73"/>
        <v>1.6158909163297803E-14</v>
      </c>
      <c r="T171" s="4">
        <f t="shared" si="73"/>
        <v>1.2876693206401303E-16</v>
      </c>
      <c r="U171" s="4">
        <f t="shared" si="73"/>
        <v>9.2350474747895821E-19</v>
      </c>
      <c r="V171" s="4">
        <f t="shared" si="73"/>
        <v>6.0211742612641037E-21</v>
      </c>
      <c r="W171" s="4">
        <f t="shared" si="73"/>
        <v>3.5986090279452187E-23</v>
      </c>
      <c r="X171" s="4">
        <f t="shared" si="73"/>
        <v>1.9852993161918214E-25</v>
      </c>
      <c r="Y171" s="4">
        <f t="shared" si="73"/>
        <v>1.0170272814971855E-27</v>
      </c>
      <c r="Z171" s="4">
        <f t="shared" si="73"/>
        <v>4.8626829576540187E-30</v>
      </c>
      <c r="AA171" s="4">
        <f t="shared" si="71"/>
        <v>2.1796690058666265E-32</v>
      </c>
      <c r="AB171" s="4">
        <f t="shared" si="71"/>
        <v>9.1955173736355809E-35</v>
      </c>
      <c r="AC171" s="4">
        <f t="shared" si="71"/>
        <v>3.6638541035735779E-37</v>
      </c>
      <c r="AD171" s="4">
        <f t="shared" si="71"/>
        <v>1.3829900111881042E-39</v>
      </c>
      <c r="AE171" s="4">
        <f t="shared" si="71"/>
        <v>4.9593354607998209E-42</v>
      </c>
      <c r="AF171" s="6"/>
      <c r="AG171" s="4">
        <f t="shared" si="74"/>
        <v>0.9353431330421329</v>
      </c>
      <c r="AH171" s="4">
        <f t="shared" si="74"/>
        <v>6.2520046687365785E-2</v>
      </c>
      <c r="AI171" s="4">
        <f t="shared" si="74"/>
        <v>2.0894769876298913E-3</v>
      </c>
      <c r="AJ171" s="4">
        <f t="shared" si="74"/>
        <v>4.6554813913286278E-5</v>
      </c>
      <c r="AK171" s="4">
        <f t="shared" si="74"/>
        <v>7.7795204001362811E-7</v>
      </c>
      <c r="AL171" s="4">
        <f t="shared" si="74"/>
        <v>1.0399944049016674E-8</v>
      </c>
      <c r="AM171" s="4">
        <f t="shared" si="74"/>
        <v>1.1585849922285624E-10</v>
      </c>
      <c r="AN171" s="4">
        <f t="shared" si="74"/>
        <v>1.1063128773571891E-12</v>
      </c>
      <c r="AO171" s="4">
        <f t="shared" si="74"/>
        <v>9.243491634422611E-15</v>
      </c>
      <c r="AP171" s="4">
        <f t="shared" si="74"/>
        <v>6.8650163820356901E-17</v>
      </c>
      <c r="AQ171" s="4">
        <f t="shared" si="74"/>
        <v>4.5886990532482112E-19</v>
      </c>
      <c r="AR171" s="4">
        <f t="shared" si="74"/>
        <v>2.7883343649658591E-21</v>
      </c>
      <c r="AS171" s="4">
        <f t="shared" si="74"/>
        <v>1.5531433046148865E-23</v>
      </c>
      <c r="AT171" s="4">
        <f t="shared" si="74"/>
        <v>7.9857564893959522E-26</v>
      </c>
      <c r="AU171" s="4">
        <f t="shared" si="74"/>
        <v>3.8127284656297846E-28</v>
      </c>
      <c r="AV171" s="4">
        <f t="shared" si="74"/>
        <v>1.6989962886261727E-30</v>
      </c>
      <c r="AW171" s="4">
        <f t="shared" si="72"/>
        <v>7.097742227928057E-33</v>
      </c>
      <c r="AX171" s="4">
        <f t="shared" si="72"/>
        <v>2.7907378308868284E-35</v>
      </c>
      <c r="AY171" s="4">
        <f t="shared" si="72"/>
        <v>1.0363208494611463E-37</v>
      </c>
      <c r="AZ171" s="4">
        <f t="shared" si="72"/>
        <v>3.6457618728770422E-40</v>
      </c>
      <c r="BA171" s="4">
        <f t="shared" si="72"/>
        <v>1.2184449999727731E-42</v>
      </c>
    </row>
    <row r="172" spans="1:53">
      <c r="A172" s="1">
        <f t="shared" si="75"/>
        <v>41958</v>
      </c>
      <c r="B172">
        <f t="shared" si="69"/>
        <v>3</v>
      </c>
      <c r="C172" s="12">
        <f t="shared" si="59"/>
        <v>5.7069967380518741E-9</v>
      </c>
      <c r="D172" s="3">
        <f t="shared" si="68"/>
        <v>12614886</v>
      </c>
      <c r="E172" s="2">
        <v>25229772</v>
      </c>
      <c r="F172">
        <v>50</v>
      </c>
      <c r="G172" s="3">
        <f t="shared" si="55"/>
        <v>11283150</v>
      </c>
      <c r="H172" s="3">
        <f t="shared" si="56"/>
        <v>12156357.5</v>
      </c>
      <c r="I172" s="7">
        <f t="shared" si="57"/>
        <v>-1.7280760314503862</v>
      </c>
      <c r="J172" s="8">
        <f t="shared" si="58"/>
        <v>-1.7290860519788958</v>
      </c>
      <c r="K172" s="4">
        <f t="shared" si="73"/>
        <v>0.93763652935508079</v>
      </c>
      <c r="L172" s="4">
        <f t="shared" si="73"/>
        <v>6.0377135845354986E-2</v>
      </c>
      <c r="M172" s="4">
        <f t="shared" si="73"/>
        <v>1.9439292815908095E-3</v>
      </c>
      <c r="N172" s="4">
        <f t="shared" si="73"/>
        <v>4.1725074279697605E-5</v>
      </c>
      <c r="O172" s="4">
        <f t="shared" si="73"/>
        <v>6.7169946169116344E-7</v>
      </c>
      <c r="P172" s="4">
        <f t="shared" si="73"/>
        <v>8.6505322689123844E-9</v>
      </c>
      <c r="Q172" s="4">
        <f t="shared" si="73"/>
        <v>9.2838769632329967E-11</v>
      </c>
      <c r="R172" s="4">
        <f t="shared" si="73"/>
        <v>8.5402206956179085E-13</v>
      </c>
      <c r="S172" s="4">
        <f t="shared" si="73"/>
        <v>6.8741155161017789E-15</v>
      </c>
      <c r="T172" s="4">
        <f t="shared" si="73"/>
        <v>4.9182658153592252E-17</v>
      </c>
      <c r="U172" s="4">
        <f t="shared" si="73"/>
        <v>3.1670114921724439E-19</v>
      </c>
      <c r="V172" s="4">
        <f t="shared" si="73"/>
        <v>1.8539352319333786E-21</v>
      </c>
      <c r="W172" s="4">
        <f t="shared" si="73"/>
        <v>9.9483458956136684E-24</v>
      </c>
      <c r="X172" s="4">
        <f t="shared" si="73"/>
        <v>4.9277089785560006E-26</v>
      </c>
      <c r="Y172" s="4">
        <f t="shared" si="73"/>
        <v>2.2664936350838022E-28</v>
      </c>
      <c r="Z172" s="4">
        <f t="shared" si="73"/>
        <v>9.7297278862982897E-31</v>
      </c>
      <c r="AA172" s="4">
        <f t="shared" si="71"/>
        <v>3.9157785490975577E-33</v>
      </c>
      <c r="AB172" s="4">
        <f t="shared" si="71"/>
        <v>1.4832234198529287E-35</v>
      </c>
      <c r="AC172" s="4">
        <f t="shared" si="71"/>
        <v>5.3060507977701391E-38</v>
      </c>
      <c r="AD172" s="4">
        <f t="shared" si="71"/>
        <v>1.7982708241910678E-40</v>
      </c>
      <c r="AE172" s="4">
        <f t="shared" si="71"/>
        <v>5.7897839732297691E-43</v>
      </c>
      <c r="AF172" s="6"/>
      <c r="AG172" s="4">
        <f t="shared" si="74"/>
        <v>0.93297554470293154</v>
      </c>
      <c r="AH172" s="4">
        <f t="shared" si="74"/>
        <v>6.4726382084257267E-2</v>
      </c>
      <c r="AI172" s="4">
        <f t="shared" si="74"/>
        <v>2.2452379469476715E-3</v>
      </c>
      <c r="AJ172" s="4">
        <f t="shared" si="74"/>
        <v>5.1922084539023428E-5</v>
      </c>
      <c r="AK172" s="4">
        <f t="shared" si="74"/>
        <v>9.0054017819363485E-7</v>
      </c>
      <c r="AL172" s="4">
        <f t="shared" si="74"/>
        <v>1.2495223225788402E-8</v>
      </c>
      <c r="AM172" s="4">
        <f t="shared" si="74"/>
        <v>1.444786458907363E-10</v>
      </c>
      <c r="AN172" s="4">
        <f t="shared" si="74"/>
        <v>1.4319125013336193E-12</v>
      </c>
      <c r="AO172" s="4">
        <f t="shared" si="74"/>
        <v>1.2417589993294593E-14</v>
      </c>
      <c r="AP172" s="4">
        <f t="shared" si="74"/>
        <v>9.5720639921791148E-17</v>
      </c>
      <c r="AQ172" s="4">
        <f t="shared" si="74"/>
        <v>6.6407379712501561E-19</v>
      </c>
      <c r="AR172" s="4">
        <f t="shared" si="74"/>
        <v>4.1882671387325864E-21</v>
      </c>
      <c r="AS172" s="4">
        <f t="shared" si="74"/>
        <v>2.4213847773352379E-23</v>
      </c>
      <c r="AT172" s="4">
        <f t="shared" si="74"/>
        <v>1.2922040540819829E-25</v>
      </c>
      <c r="AU172" s="4">
        <f t="shared" si="74"/>
        <v>6.4034448220135601E-28</v>
      </c>
      <c r="AV172" s="4">
        <f t="shared" si="74"/>
        <v>2.9616448950340261E-30</v>
      </c>
      <c r="AW172" s="4">
        <f t="shared" si="72"/>
        <v>1.284173012516122E-32</v>
      </c>
      <c r="AX172" s="4">
        <f t="shared" si="72"/>
        <v>5.2406495439938047E-35</v>
      </c>
      <c r="AY172" s="4">
        <f t="shared" si="72"/>
        <v>2.0198684158436806E-37</v>
      </c>
      <c r="AZ172" s="4">
        <f t="shared" si="72"/>
        <v>7.3753036722308188E-40</v>
      </c>
      <c r="BA172" s="4">
        <f t="shared" si="72"/>
        <v>2.5583520386034942E-42</v>
      </c>
    </row>
    <row r="173" spans="1:53">
      <c r="A173" s="1">
        <f t="shared" si="75"/>
        <v>41962</v>
      </c>
      <c r="B173">
        <f t="shared" si="69"/>
        <v>4</v>
      </c>
      <c r="C173" s="12">
        <f t="shared" si="59"/>
        <v>5.7069967380518741E-9</v>
      </c>
      <c r="D173" s="3">
        <f t="shared" si="68"/>
        <v>11311525</v>
      </c>
      <c r="E173" s="2">
        <v>22623050</v>
      </c>
      <c r="F173">
        <v>60</v>
      </c>
      <c r="G173" s="3">
        <f t="shared" si="55"/>
        <v>10229240</v>
      </c>
      <c r="H173" s="3">
        <f t="shared" si="56"/>
        <v>12623456.800000001</v>
      </c>
      <c r="I173" s="7">
        <f t="shared" si="57"/>
        <v>-1.6722218569960019</v>
      </c>
      <c r="J173" s="8">
        <f t="shared" si="58"/>
        <v>-1.6755495905856745</v>
      </c>
      <c r="K173" s="4">
        <f t="shared" si="73"/>
        <v>0.9432930892651874</v>
      </c>
      <c r="L173" s="4">
        <f t="shared" si="73"/>
        <v>5.5067790021457813E-2</v>
      </c>
      <c r="M173" s="4">
        <f t="shared" si="73"/>
        <v>1.6073801641859232E-3</v>
      </c>
      <c r="N173" s="4">
        <f t="shared" si="73"/>
        <v>3.1278668693435979E-5</v>
      </c>
      <c r="O173" s="4">
        <f t="shared" si="73"/>
        <v>4.56498270317194E-7</v>
      </c>
      <c r="P173" s="4">
        <f t="shared" si="73"/>
        <v>5.3299110003171702E-9</v>
      </c>
      <c r="Q173" s="4">
        <f t="shared" si="73"/>
        <v>5.1858444929830911E-11</v>
      </c>
      <c r="R173" s="4">
        <f t="shared" si="73"/>
        <v>4.3248613572032177E-13</v>
      </c>
      <c r="S173" s="4">
        <f t="shared" si="73"/>
        <v>3.1559702496546641E-15</v>
      </c>
      <c r="T173" s="4">
        <f t="shared" si="73"/>
        <v>2.0471093717869098E-17</v>
      </c>
      <c r="U173" s="4">
        <f t="shared" si="73"/>
        <v>1.195065363419528E-19</v>
      </c>
      <c r="V173" s="4">
        <f t="shared" si="73"/>
        <v>6.3423403614449906E-22</v>
      </c>
      <c r="W173" s="4">
        <f t="shared" si="73"/>
        <v>3.0854522281959319E-24</v>
      </c>
      <c r="X173" s="4">
        <f t="shared" si="73"/>
        <v>1.385561986843477E-26</v>
      </c>
      <c r="Y173" s="4">
        <f t="shared" si="73"/>
        <v>5.7776119225746922E-29</v>
      </c>
      <c r="Z173" s="4">
        <f t="shared" si="73"/>
        <v>2.2485756785185606E-31</v>
      </c>
      <c r="AA173" s="4">
        <f t="shared" si="71"/>
        <v>8.2042310833323658E-34</v>
      </c>
      <c r="AB173" s="4">
        <f t="shared" si="71"/>
        <v>2.8173401126406489E-36</v>
      </c>
      <c r="AC173" s="4">
        <f t="shared" si="71"/>
        <v>9.1372823846899659E-39</v>
      </c>
      <c r="AD173" s="4">
        <f t="shared" si="71"/>
        <v>2.8074606427888586E-41</v>
      </c>
      <c r="AE173" s="4">
        <f t="shared" si="71"/>
        <v>8.1947152889994211E-44</v>
      </c>
      <c r="AF173" s="6"/>
      <c r="AG173" s="4">
        <f t="shared" si="74"/>
        <v>0.93049179347219468</v>
      </c>
      <c r="AH173" s="4">
        <f t="shared" si="74"/>
        <v>6.7034510838710273E-2</v>
      </c>
      <c r="AI173" s="4">
        <f t="shared" si="74"/>
        <v>2.4146506820025807E-3</v>
      </c>
      <c r="AJ173" s="4">
        <f t="shared" si="74"/>
        <v>5.798543050203793E-5</v>
      </c>
      <c r="AK173" s="4">
        <f t="shared" si="74"/>
        <v>1.044346675860776E-6</v>
      </c>
      <c r="AL173" s="4">
        <f t="shared" si="74"/>
        <v>1.5047364602301236E-8</v>
      </c>
      <c r="AM173" s="4">
        <f t="shared" si="74"/>
        <v>1.8067369196093789E-10</v>
      </c>
      <c r="AN173" s="4">
        <f t="shared" si="74"/>
        <v>1.8594417167947365E-12</v>
      </c>
      <c r="AO173" s="4">
        <f t="shared" si="74"/>
        <v>1.6744733493802232E-14</v>
      </c>
      <c r="AP173" s="4">
        <f t="shared" si="74"/>
        <v>1.3403596719234781E-16</v>
      </c>
      <c r="AQ173" s="4">
        <f t="shared" si="74"/>
        <v>9.6562152966949274E-19</v>
      </c>
      <c r="AR173" s="4">
        <f t="shared" si="74"/>
        <v>6.32411572551765E-21</v>
      </c>
      <c r="AS173" s="4">
        <f t="shared" si="74"/>
        <v>3.7966807598244743E-23</v>
      </c>
      <c r="AT173" s="4">
        <f t="shared" si="74"/>
        <v>2.1040023168581102E-25</v>
      </c>
      <c r="AU173" s="4">
        <f t="shared" si="74"/>
        <v>1.0826887601320048E-27</v>
      </c>
      <c r="AV173" s="4">
        <f t="shared" si="74"/>
        <v>5.1999334433213101E-30</v>
      </c>
      <c r="AW173" s="4">
        <f t="shared" si="72"/>
        <v>2.3413329852364949E-32</v>
      </c>
      <c r="AX173" s="4">
        <f t="shared" si="72"/>
        <v>9.9220088297606113E-35</v>
      </c>
      <c r="AY173" s="4">
        <f t="shared" si="72"/>
        <v>3.9711145665944786E-37</v>
      </c>
      <c r="AZ173" s="4">
        <f t="shared" si="72"/>
        <v>1.5057195658994259E-39</v>
      </c>
      <c r="BA173" s="4">
        <f t="shared" si="72"/>
        <v>5.4237459882732625E-42</v>
      </c>
    </row>
    <row r="174" spans="1:53">
      <c r="A174" s="1">
        <f t="shared" si="75"/>
        <v>41965</v>
      </c>
      <c r="B174">
        <f t="shared" si="69"/>
        <v>3</v>
      </c>
      <c r="C174" s="12">
        <f t="shared" si="59"/>
        <v>5.7069967380518741E-9</v>
      </c>
      <c r="D174" s="3">
        <f t="shared" si="68"/>
        <v>13115343</v>
      </c>
      <c r="E174" s="2">
        <v>26230686</v>
      </c>
      <c r="F174">
        <v>70</v>
      </c>
      <c r="G174" s="3">
        <f t="shared" si="55"/>
        <v>9405150</v>
      </c>
      <c r="H174" s="3">
        <f t="shared" si="56"/>
        <v>13121853.699999999</v>
      </c>
      <c r="I174" s="7">
        <f t="shared" si="57"/>
        <v>-1.6162458591323556</v>
      </c>
      <c r="J174" s="8">
        <f t="shared" si="58"/>
        <v>-1.6222772851078502</v>
      </c>
      <c r="K174" s="4">
        <f t="shared" si="73"/>
        <v>0.94773991984302752</v>
      </c>
      <c r="L174" s="4">
        <f t="shared" si="73"/>
        <v>5.0870092477783013E-2</v>
      </c>
      <c r="M174" s="4">
        <f t="shared" si="73"/>
        <v>1.3652300485471061E-3</v>
      </c>
      <c r="N174" s="4">
        <f t="shared" si="73"/>
        <v>2.442630887813253E-5</v>
      </c>
      <c r="O174" s="4">
        <f t="shared" si="73"/>
        <v>3.2777140889559864E-7</v>
      </c>
      <c r="P174" s="4">
        <f t="shared" si="73"/>
        <v>3.5186351111012265E-9</v>
      </c>
      <c r="Q174" s="4">
        <f t="shared" si="73"/>
        <v>3.1477200758107274E-11</v>
      </c>
      <c r="R174" s="4">
        <f t="shared" si="73"/>
        <v>2.4136324721694018E-13</v>
      </c>
      <c r="S174" s="4">
        <f t="shared" si="73"/>
        <v>1.6194001792160277E-15</v>
      </c>
      <c r="T174" s="4">
        <f t="shared" si="73"/>
        <v>9.6579434316481897E-18</v>
      </c>
      <c r="U174" s="4">
        <f t="shared" si="73"/>
        <v>5.1839116944447952E-20</v>
      </c>
      <c r="V174" s="4">
        <f t="shared" si="73"/>
        <v>2.5295181571830082E-22</v>
      </c>
      <c r="W174" s="4">
        <f t="shared" si="73"/>
        <v>1.1314344560604422E-24</v>
      </c>
      <c r="X174" s="4">
        <f t="shared" si="73"/>
        <v>4.6715268261281361E-27</v>
      </c>
      <c r="Y174" s="4">
        <f t="shared" si="73"/>
        <v>1.7910329029663284E-29</v>
      </c>
      <c r="Z174" s="4">
        <f t="shared" si="73"/>
        <v>6.4089223830017313E-32</v>
      </c>
      <c r="AA174" s="4">
        <f t="shared" si="71"/>
        <v>2.1499961877494278E-34</v>
      </c>
      <c r="AB174" s="4">
        <f t="shared" si="71"/>
        <v>6.788305559559171E-37</v>
      </c>
      <c r="AC174" s="4">
        <f t="shared" si="71"/>
        <v>2.0242374057839199E-39</v>
      </c>
      <c r="AD174" s="4">
        <f t="shared" si="71"/>
        <v>5.7184768453991143E-42</v>
      </c>
      <c r="AE174" s="4">
        <f t="shared" si="71"/>
        <v>1.5346977171723329E-44</v>
      </c>
      <c r="AF174" s="6"/>
      <c r="AG174" s="4">
        <f t="shared" si="74"/>
        <v>0.92784890950772603</v>
      </c>
      <c r="AH174" s="4">
        <f t="shared" si="74"/>
        <v>6.9483239242576142E-2</v>
      </c>
      <c r="AI174" s="4">
        <f t="shared" si="74"/>
        <v>2.6016736767372818E-3</v>
      </c>
      <c r="AJ174" s="4">
        <f t="shared" si="74"/>
        <v>6.4943291630973932E-5</v>
      </c>
      <c r="AK174" s="4">
        <f t="shared" si="74"/>
        <v>1.2158416073152222E-6</v>
      </c>
      <c r="AL174" s="4">
        <f t="shared" si="74"/>
        <v>1.8209987997795033E-8</v>
      </c>
      <c r="AM174" s="4">
        <f t="shared" si="74"/>
        <v>2.2727990472717849E-10</v>
      </c>
      <c r="AN174" s="4">
        <f t="shared" si="74"/>
        <v>2.4314514098713748E-12</v>
      </c>
      <c r="AO174" s="4">
        <f t="shared" si="74"/>
        <v>2.2760309917100602E-14</v>
      </c>
      <c r="AP174" s="4">
        <f t="shared" si="74"/>
        <v>1.8938177910829038E-16</v>
      </c>
      <c r="AQ174" s="4">
        <f t="shared" si="74"/>
        <v>1.4182104764843164E-18</v>
      </c>
      <c r="AR174" s="4">
        <f t="shared" si="74"/>
        <v>9.6549597605040457E-21</v>
      </c>
      <c r="AS174" s="4">
        <f t="shared" si="74"/>
        <v>6.0252025739732949E-23</v>
      </c>
      <c r="AT174" s="4">
        <f t="shared" si="74"/>
        <v>3.4708088683934101E-25</v>
      </c>
      <c r="AU174" s="4">
        <f t="shared" si="74"/>
        <v>1.8565430640783553E-27</v>
      </c>
      <c r="AV174" s="4">
        <f t="shared" si="74"/>
        <v>9.2686418325307537E-30</v>
      </c>
      <c r="AW174" s="4">
        <f t="shared" si="72"/>
        <v>4.3380885825689531E-32</v>
      </c>
      <c r="AX174" s="4">
        <f t="shared" si="72"/>
        <v>1.910960719184367E-34</v>
      </c>
      <c r="AY174" s="4">
        <f t="shared" si="72"/>
        <v>7.9502628457805609E-37</v>
      </c>
      <c r="AZ174" s="4">
        <f t="shared" si="72"/>
        <v>3.1335027884139179E-39</v>
      </c>
      <c r="BA174" s="4">
        <f t="shared" si="72"/>
        <v>1.1732815894042842E-41</v>
      </c>
    </row>
    <row r="175" spans="1:53">
      <c r="A175" s="1">
        <f t="shared" si="75"/>
        <v>41969</v>
      </c>
      <c r="B175">
        <f t="shared" si="69"/>
        <v>4</v>
      </c>
      <c r="C175" s="12">
        <f t="shared" si="59"/>
        <v>5.7069967380518741E-9</v>
      </c>
      <c r="D175" s="3">
        <f t="shared" si="68"/>
        <v>12798541</v>
      </c>
      <c r="E175" s="2">
        <v>25597082</v>
      </c>
      <c r="F175">
        <v>80</v>
      </c>
      <c r="G175" s="3">
        <f t="shared" si="55"/>
        <v>8810880</v>
      </c>
      <c r="H175" s="3">
        <f t="shared" si="56"/>
        <v>13659843.199999999</v>
      </c>
      <c r="I175" s="7">
        <f t="shared" si="57"/>
        <v>-1.560310635682276</v>
      </c>
      <c r="J175" s="8">
        <f t="shared" si="58"/>
        <v>-1.5693048340199043</v>
      </c>
      <c r="K175" s="4">
        <f t="shared" si="73"/>
        <v>0.95095963363979907</v>
      </c>
      <c r="L175" s="4">
        <f t="shared" si="73"/>
        <v>4.7817734416243401E-2</v>
      </c>
      <c r="M175" s="4">
        <f t="shared" si="73"/>
        <v>1.2022253018447891E-3</v>
      </c>
      <c r="N175" s="4">
        <f t="shared" si="73"/>
        <v>2.0150759685006269E-5</v>
      </c>
      <c r="O175" s="4">
        <f t="shared" si="73"/>
        <v>2.5331341960676781E-7</v>
      </c>
      <c r="P175" s="4">
        <f t="shared" si="73"/>
        <v>2.547504204234607E-9</v>
      </c>
      <c r="Q175" s="4">
        <f t="shared" si="73"/>
        <v>2.1349628667202642E-11</v>
      </c>
      <c r="R175" s="4">
        <f t="shared" si="73"/>
        <v>1.5336240244331166E-13</v>
      </c>
      <c r="S175" s="4">
        <f t="shared" si="73"/>
        <v>9.639521678730056E-16</v>
      </c>
      <c r="T175" s="4">
        <f t="shared" si="73"/>
        <v>5.3856669586826379E-18</v>
      </c>
      <c r="U175" s="4">
        <f t="shared" si="73"/>
        <v>2.7081078956086193E-20</v>
      </c>
      <c r="V175" s="4">
        <f t="shared" si="73"/>
        <v>1.2379402922874993E-22</v>
      </c>
      <c r="W175" s="4">
        <f t="shared" si="73"/>
        <v>5.1873413026478448E-25</v>
      </c>
      <c r="X175" s="4">
        <f t="shared" si="73"/>
        <v>2.0064474641741717E-27</v>
      </c>
      <c r="Y175" s="4">
        <f t="shared" si="73"/>
        <v>7.2065271909074216E-30</v>
      </c>
      <c r="Z175" s="4">
        <f t="shared" si="73"/>
        <v>2.4158000931424045E-32</v>
      </c>
      <c r="AA175" s="4">
        <f t="shared" si="71"/>
        <v>7.5921920413035761E-35</v>
      </c>
      <c r="AB175" s="4">
        <f t="shared" si="71"/>
        <v>2.2456619890645799E-37</v>
      </c>
      <c r="AC175" s="4">
        <f t="shared" si="71"/>
        <v>6.2733274658036758E-40</v>
      </c>
      <c r="AD175" s="4">
        <f t="shared" si="71"/>
        <v>1.6602381272458758E-42</v>
      </c>
      <c r="AE175" s="4">
        <f t="shared" si="71"/>
        <v>4.1741337819183251E-45</v>
      </c>
      <c r="AF175" s="6"/>
      <c r="AG175" s="4">
        <f t="shared" si="74"/>
        <v>0.92500449717959687</v>
      </c>
      <c r="AH175" s="4">
        <f t="shared" si="74"/>
        <v>7.2110279481774536E-2</v>
      </c>
      <c r="AI175" s="4">
        <f t="shared" si="74"/>
        <v>2.8107387813380716E-3</v>
      </c>
      <c r="AJ175" s="4">
        <f t="shared" si="74"/>
        <v>7.3038610448121876E-5</v>
      </c>
      <c r="AK175" s="4">
        <f t="shared" si="74"/>
        <v>1.4234615809224451E-6</v>
      </c>
      <c r="AL175" s="4">
        <f t="shared" si="74"/>
        <v>2.2193661260471698E-8</v>
      </c>
      <c r="AM175" s="4">
        <f t="shared" si="74"/>
        <v>2.8835725218899176E-10</v>
      </c>
      <c r="AN175" s="4">
        <f t="shared" si="74"/>
        <v>3.2113377326306671E-12</v>
      </c>
      <c r="AO175" s="4">
        <f t="shared" si="74"/>
        <v>3.1293137418240643E-14</v>
      </c>
      <c r="AP175" s="4">
        <f t="shared" si="74"/>
        <v>2.7105640752139373E-16</v>
      </c>
      <c r="AQ175" s="4">
        <f t="shared" si="74"/>
        <v>2.1130643670528055E-18</v>
      </c>
      <c r="AR175" s="4">
        <f t="shared" si="74"/>
        <v>1.497521471390731E-20</v>
      </c>
      <c r="AS175" s="4">
        <f t="shared" si="74"/>
        <v>9.7284756634217189E-23</v>
      </c>
      <c r="AT175" s="4">
        <f t="shared" si="74"/>
        <v>5.8338384372995967E-25</v>
      </c>
      <c r="AU175" s="4">
        <f t="shared" si="74"/>
        <v>3.2484731625569707E-27</v>
      </c>
      <c r="AV175" s="4">
        <f t="shared" si="74"/>
        <v>1.6882661527500051E-29</v>
      </c>
      <c r="AW175" s="4">
        <f t="shared" si="72"/>
        <v>8.2257174695043819E-32</v>
      </c>
      <c r="AX175" s="4">
        <f t="shared" si="72"/>
        <v>3.7720521912625298E-34</v>
      </c>
      <c r="AY175" s="4">
        <f t="shared" si="72"/>
        <v>1.6336461068628313E-36</v>
      </c>
      <c r="AZ175" s="4">
        <f t="shared" si="72"/>
        <v>6.7028136202880175E-39</v>
      </c>
      <c r="BA175" s="4">
        <f t="shared" si="72"/>
        <v>2.6126418447064307E-41</v>
      </c>
    </row>
    <row r="176" spans="1:53">
      <c r="A176" s="1">
        <f t="shared" si="75"/>
        <v>41972</v>
      </c>
      <c r="B176">
        <f t="shared" si="69"/>
        <v>3</v>
      </c>
      <c r="C176" s="12">
        <f t="shared" si="59"/>
        <v>5.7069967380518741E-9</v>
      </c>
      <c r="D176" s="3">
        <f t="shared" si="68"/>
        <v>12785563</v>
      </c>
      <c r="E176" s="2">
        <v>25571126</v>
      </c>
      <c r="F176">
        <v>90</v>
      </c>
      <c r="G176" s="3">
        <f t="shared" si="55"/>
        <v>8446430</v>
      </c>
      <c r="H176" s="3">
        <f t="shared" si="56"/>
        <v>14245720.300000001</v>
      </c>
      <c r="I176" s="7">
        <f t="shared" si="57"/>
        <v>-1.5045797193684487</v>
      </c>
      <c r="J176" s="8">
        <f t="shared" si="58"/>
        <v>-1.5166751707087793</v>
      </c>
      <c r="K176" s="4">
        <f t="shared" si="73"/>
        <v>0.9529396071894537</v>
      </c>
      <c r="L176" s="4">
        <f t="shared" si="73"/>
        <v>4.5935261382952952E-2</v>
      </c>
      <c r="M176" s="4">
        <f t="shared" si="73"/>
        <v>1.1071257677745575E-3</v>
      </c>
      <c r="N176" s="4">
        <f t="shared" si="73"/>
        <v>1.7789199896406792E-5</v>
      </c>
      <c r="O176" s="4">
        <f t="shared" si="73"/>
        <v>2.1437645435095081E-7</v>
      </c>
      <c r="P176" s="4">
        <f t="shared" si="73"/>
        <v>2.0667487692164488E-9</v>
      </c>
      <c r="Q176" s="4">
        <f t="shared" si="73"/>
        <v>1.6604163231914556E-11</v>
      </c>
      <c r="R176" s="4">
        <f t="shared" si="73"/>
        <v>1.1434033482831034E-13</v>
      </c>
      <c r="S176" s="4">
        <f t="shared" si="73"/>
        <v>6.8895352529546326E-16</v>
      </c>
      <c r="T176" s="4">
        <f t="shared" si="73"/>
        <v>3.6900123519341728E-18</v>
      </c>
      <c r="U176" s="4">
        <f t="shared" si="73"/>
        <v>1.7787223870534449E-20</v>
      </c>
      <c r="V176" s="4">
        <f t="shared" si="73"/>
        <v>7.7946350454690337E-23</v>
      </c>
      <c r="W176" s="4">
        <f t="shared" si="73"/>
        <v>3.1310844989657986E-25</v>
      </c>
      <c r="X176" s="4">
        <f t="shared" si="73"/>
        <v>1.1609984309365732E-27</v>
      </c>
      <c r="Y176" s="4">
        <f t="shared" si="73"/>
        <v>3.9974564649296417E-30</v>
      </c>
      <c r="Z176" s="4">
        <f t="shared" si="73"/>
        <v>1.2846137841273906E-32</v>
      </c>
      <c r="AA176" s="4">
        <f t="shared" si="71"/>
        <v>3.8701931312553878E-35</v>
      </c>
      <c r="AB176" s="4">
        <f t="shared" si="71"/>
        <v>1.0973968461966458E-37</v>
      </c>
      <c r="AC176" s="4">
        <f t="shared" si="71"/>
        <v>2.9388075203597819E-40</v>
      </c>
      <c r="AD176" s="4">
        <f t="shared" si="71"/>
        <v>7.4558545997436832E-43</v>
      </c>
      <c r="AE176" s="4">
        <f t="shared" si="71"/>
        <v>1.7969966662885171E-45</v>
      </c>
      <c r="AF176" s="6"/>
      <c r="AG176" s="4">
        <f t="shared" si="74"/>
        <v>0.92191681872027198</v>
      </c>
      <c r="AH176" s="4">
        <f t="shared" si="74"/>
        <v>7.4952093687267574E-2</v>
      </c>
      <c r="AI176" s="4">
        <f t="shared" si="74"/>
        <v>3.0468128141712043E-3</v>
      </c>
      <c r="AJ176" s="4">
        <f t="shared" si="74"/>
        <v>8.2568898045656176E-5</v>
      </c>
      <c r="AK176" s="4">
        <f t="shared" si="74"/>
        <v>1.6782182386272607E-6</v>
      </c>
      <c r="AL176" s="4">
        <f t="shared" si="74"/>
        <v>2.7287914218752663E-8</v>
      </c>
      <c r="AM176" s="4">
        <f t="shared" si="74"/>
        <v>3.6975237238742518E-10</v>
      </c>
      <c r="AN176" s="4">
        <f t="shared" si="74"/>
        <v>4.2944225740302843E-12</v>
      </c>
      <c r="AO176" s="4">
        <f t="shared" si="74"/>
        <v>4.3642197213928462E-14</v>
      </c>
      <c r="AP176" s="4">
        <f t="shared" si="74"/>
        <v>3.942356416701714E-16</v>
      </c>
      <c r="AQ176" s="4">
        <f t="shared" si="74"/>
        <v>3.205144703004892E-18</v>
      </c>
      <c r="AR176" s="4">
        <f t="shared" si="74"/>
        <v>2.3688997507252701E-20</v>
      </c>
      <c r="AS176" s="4">
        <f t="shared" si="74"/>
        <v>1.6049338304925076E-22</v>
      </c>
      <c r="AT176" s="4">
        <f t="shared" si="74"/>
        <v>1.0037035133452376E-24</v>
      </c>
      <c r="AU176" s="4">
        <f t="shared" si="74"/>
        <v>5.8286643024379849E-27</v>
      </c>
      <c r="AV176" s="4">
        <f t="shared" si="74"/>
        <v>3.1591437510905274E-29</v>
      </c>
      <c r="AW176" s="4">
        <f t="shared" si="72"/>
        <v>1.6052437179900944E-31</v>
      </c>
      <c r="AX176" s="4">
        <f t="shared" si="72"/>
        <v>7.6768596475819495E-34</v>
      </c>
      <c r="AY176" s="4">
        <f t="shared" si="72"/>
        <v>3.4673893276924183E-36</v>
      </c>
      <c r="AZ176" s="4">
        <f t="shared" si="72"/>
        <v>1.4836808431935835E-38</v>
      </c>
      <c r="BA176" s="4">
        <f t="shared" si="72"/>
        <v>6.0311752093617762E-41</v>
      </c>
    </row>
    <row r="177" spans="1:53">
      <c r="A177" s="1">
        <f t="shared" si="75"/>
        <v>41976</v>
      </c>
      <c r="B177">
        <f t="shared" si="69"/>
        <v>4</v>
      </c>
      <c r="C177" s="12">
        <f t="shared" si="59"/>
        <v>5.7069967380518741E-9</v>
      </c>
      <c r="D177" s="3">
        <f t="shared" si="68"/>
        <v>10594658</v>
      </c>
      <c r="E177" s="2">
        <v>21189316</v>
      </c>
      <c r="F177">
        <v>40</v>
      </c>
      <c r="G177" s="3">
        <f t="shared" si="55"/>
        <v>12566880</v>
      </c>
      <c r="H177" s="3">
        <f t="shared" si="56"/>
        <v>11712260.800000001</v>
      </c>
      <c r="I177" s="7">
        <f t="shared" si="57"/>
        <v>-1.7836475738544293</v>
      </c>
      <c r="J177" s="8">
        <f t="shared" si="58"/>
        <v>-1.7828583187288558</v>
      </c>
      <c r="K177" s="4">
        <f t="shared" si="73"/>
        <v>0.93079227828450484</v>
      </c>
      <c r="L177" s="4">
        <f t="shared" si="73"/>
        <v>6.6755625046454145E-2</v>
      </c>
      <c r="M177" s="4">
        <f t="shared" si="73"/>
        <v>2.3938279381454444E-3</v>
      </c>
      <c r="N177" s="4">
        <f t="shared" si="73"/>
        <v>5.7227754090282974E-5</v>
      </c>
      <c r="O177" s="4">
        <f t="shared" si="73"/>
        <v>1.0260811330956043E-6</v>
      </c>
      <c r="P177" s="4">
        <f t="shared" si="73"/>
        <v>1.4717927336510498E-8</v>
      </c>
      <c r="Q177" s="4">
        <f t="shared" si="73"/>
        <v>1.7592612063735664E-10</v>
      </c>
      <c r="R177" s="4">
        <f t="shared" si="73"/>
        <v>1.8024663829770853E-12</v>
      </c>
      <c r="S177" s="4">
        <f t="shared" si="73"/>
        <v>1.6158909163297803E-14</v>
      </c>
      <c r="T177" s="4">
        <f t="shared" si="73"/>
        <v>1.2876693206401303E-16</v>
      </c>
      <c r="U177" s="4">
        <f t="shared" si="73"/>
        <v>9.2350474747895821E-19</v>
      </c>
      <c r="V177" s="4">
        <f t="shared" si="73"/>
        <v>6.0211742612641037E-21</v>
      </c>
      <c r="W177" s="4">
        <f t="shared" si="73"/>
        <v>3.5986090279452187E-23</v>
      </c>
      <c r="X177" s="4">
        <f t="shared" si="73"/>
        <v>1.9852993161918214E-25</v>
      </c>
      <c r="Y177" s="4">
        <f t="shared" si="73"/>
        <v>1.0170272814971855E-27</v>
      </c>
      <c r="Z177" s="4">
        <f t="shared" ref="Z177:AE240" si="76">_xlfn.BINOM.DIST(Z$4,$G177,$C177,FALSE)</f>
        <v>4.8626829576540187E-30</v>
      </c>
      <c r="AA177" s="4">
        <f t="shared" si="76"/>
        <v>2.1796690058666265E-32</v>
      </c>
      <c r="AB177" s="4">
        <f t="shared" si="76"/>
        <v>9.1955173736355809E-35</v>
      </c>
      <c r="AC177" s="4">
        <f t="shared" si="76"/>
        <v>3.6638541035735779E-37</v>
      </c>
      <c r="AD177" s="4">
        <f t="shared" si="76"/>
        <v>1.3829900111881042E-39</v>
      </c>
      <c r="AE177" s="4">
        <f t="shared" si="76"/>
        <v>4.9593354607998209E-42</v>
      </c>
      <c r="AF177" s="6"/>
      <c r="AG177" s="4">
        <f t="shared" si="74"/>
        <v>0.9353431330421329</v>
      </c>
      <c r="AH177" s="4">
        <f t="shared" si="74"/>
        <v>6.2520046687365785E-2</v>
      </c>
      <c r="AI177" s="4">
        <f t="shared" si="74"/>
        <v>2.0894769876298913E-3</v>
      </c>
      <c r="AJ177" s="4">
        <f t="shared" si="74"/>
        <v>4.6554813913286278E-5</v>
      </c>
      <c r="AK177" s="4">
        <f t="shared" si="74"/>
        <v>7.7795204001362811E-7</v>
      </c>
      <c r="AL177" s="4">
        <f t="shared" si="74"/>
        <v>1.0399944049016674E-8</v>
      </c>
      <c r="AM177" s="4">
        <f t="shared" si="74"/>
        <v>1.1585849922285624E-10</v>
      </c>
      <c r="AN177" s="4">
        <f t="shared" si="74"/>
        <v>1.1063128773571891E-12</v>
      </c>
      <c r="AO177" s="4">
        <f t="shared" si="74"/>
        <v>9.243491634422611E-15</v>
      </c>
      <c r="AP177" s="4">
        <f t="shared" si="74"/>
        <v>6.8650163820356901E-17</v>
      </c>
      <c r="AQ177" s="4">
        <f t="shared" si="74"/>
        <v>4.5886990532482112E-19</v>
      </c>
      <c r="AR177" s="4">
        <f t="shared" si="74"/>
        <v>2.7883343649658591E-21</v>
      </c>
      <c r="AS177" s="4">
        <f t="shared" si="74"/>
        <v>1.5531433046148865E-23</v>
      </c>
      <c r="AT177" s="4">
        <f t="shared" si="74"/>
        <v>7.9857564893959522E-26</v>
      </c>
      <c r="AU177" s="4">
        <f t="shared" si="74"/>
        <v>3.8127284656297846E-28</v>
      </c>
      <c r="AV177" s="4">
        <f t="shared" ref="AV177:BA240" si="77">_xlfn.BINOM.DIST(AV$4,$H177,$C177,FALSE)</f>
        <v>1.6989962886261727E-30</v>
      </c>
      <c r="AW177" s="4">
        <f t="shared" si="77"/>
        <v>7.097742227928057E-33</v>
      </c>
      <c r="AX177" s="4">
        <f t="shared" si="77"/>
        <v>2.7907378308868284E-35</v>
      </c>
      <c r="AY177" s="4">
        <f t="shared" si="77"/>
        <v>1.0363208494611463E-37</v>
      </c>
      <c r="AZ177" s="4">
        <f t="shared" si="77"/>
        <v>3.6457618728770422E-40</v>
      </c>
      <c r="BA177" s="4">
        <f t="shared" si="77"/>
        <v>1.2184449999727731E-42</v>
      </c>
    </row>
    <row r="178" spans="1:53">
      <c r="A178" s="1">
        <f t="shared" si="75"/>
        <v>41979</v>
      </c>
      <c r="B178">
        <f t="shared" si="69"/>
        <v>3</v>
      </c>
      <c r="C178" s="12">
        <f t="shared" si="59"/>
        <v>5.7069967380518741E-9</v>
      </c>
      <c r="D178" s="3">
        <f t="shared" si="68"/>
        <v>11913125</v>
      </c>
      <c r="E178" s="2">
        <v>23826250</v>
      </c>
      <c r="F178">
        <v>50</v>
      </c>
      <c r="G178" s="3">
        <f t="shared" si="55"/>
        <v>11283150</v>
      </c>
      <c r="H178" s="3">
        <f t="shared" si="56"/>
        <v>12156357.5</v>
      </c>
      <c r="I178" s="7">
        <f t="shared" si="57"/>
        <v>-1.7280760314503862</v>
      </c>
      <c r="J178" s="8">
        <f t="shared" si="58"/>
        <v>-1.7290860519788958</v>
      </c>
      <c r="K178" s="4">
        <f t="shared" ref="K178:Z209" si="78">_xlfn.BINOM.DIST(K$4,$G178,$C178,FALSE)</f>
        <v>0.93763652935508079</v>
      </c>
      <c r="L178" s="4">
        <f t="shared" si="78"/>
        <v>6.0377135845354986E-2</v>
      </c>
      <c r="M178" s="4">
        <f t="shared" si="78"/>
        <v>1.9439292815908095E-3</v>
      </c>
      <c r="N178" s="4">
        <f t="shared" si="78"/>
        <v>4.1725074279697605E-5</v>
      </c>
      <c r="O178" s="4">
        <f t="shared" si="78"/>
        <v>6.7169946169116344E-7</v>
      </c>
      <c r="P178" s="4">
        <f t="shared" si="78"/>
        <v>8.6505322689123844E-9</v>
      </c>
      <c r="Q178" s="4">
        <f t="shared" si="78"/>
        <v>9.2838769632329967E-11</v>
      </c>
      <c r="R178" s="4">
        <f t="shared" si="78"/>
        <v>8.5402206956179085E-13</v>
      </c>
      <c r="S178" s="4">
        <f t="shared" si="78"/>
        <v>6.8741155161017789E-15</v>
      </c>
      <c r="T178" s="4">
        <f t="shared" si="78"/>
        <v>4.9182658153592252E-17</v>
      </c>
      <c r="U178" s="4">
        <f t="shared" si="78"/>
        <v>3.1670114921724439E-19</v>
      </c>
      <c r="V178" s="4">
        <f t="shared" si="78"/>
        <v>1.8539352319333786E-21</v>
      </c>
      <c r="W178" s="4">
        <f t="shared" si="78"/>
        <v>9.9483458956136684E-24</v>
      </c>
      <c r="X178" s="4">
        <f t="shared" si="78"/>
        <v>4.9277089785560006E-26</v>
      </c>
      <c r="Y178" s="4">
        <f t="shared" si="78"/>
        <v>2.2664936350838022E-28</v>
      </c>
      <c r="Z178" s="4">
        <f t="shared" si="78"/>
        <v>9.7297278862982897E-31</v>
      </c>
      <c r="AA178" s="4">
        <f t="shared" si="76"/>
        <v>3.9157785490975577E-33</v>
      </c>
      <c r="AB178" s="4">
        <f t="shared" si="76"/>
        <v>1.4832234198529287E-35</v>
      </c>
      <c r="AC178" s="4">
        <f t="shared" si="76"/>
        <v>5.3060507977701391E-38</v>
      </c>
      <c r="AD178" s="4">
        <f t="shared" si="76"/>
        <v>1.7982708241910678E-40</v>
      </c>
      <c r="AE178" s="4">
        <f t="shared" si="76"/>
        <v>5.7897839732297691E-43</v>
      </c>
      <c r="AF178" s="6"/>
      <c r="AG178" s="4">
        <f t="shared" ref="AG178:AV209" si="79">_xlfn.BINOM.DIST(AG$4,$H178,$C178,FALSE)</f>
        <v>0.93297554470293154</v>
      </c>
      <c r="AH178" s="4">
        <f t="shared" si="79"/>
        <v>6.4726382084257267E-2</v>
      </c>
      <c r="AI178" s="4">
        <f t="shared" si="79"/>
        <v>2.2452379469476715E-3</v>
      </c>
      <c r="AJ178" s="4">
        <f t="shared" si="79"/>
        <v>5.1922084539023428E-5</v>
      </c>
      <c r="AK178" s="4">
        <f t="shared" si="79"/>
        <v>9.0054017819363485E-7</v>
      </c>
      <c r="AL178" s="4">
        <f t="shared" si="79"/>
        <v>1.2495223225788402E-8</v>
      </c>
      <c r="AM178" s="4">
        <f t="shared" si="79"/>
        <v>1.444786458907363E-10</v>
      </c>
      <c r="AN178" s="4">
        <f t="shared" si="79"/>
        <v>1.4319125013336193E-12</v>
      </c>
      <c r="AO178" s="4">
        <f t="shared" si="79"/>
        <v>1.2417589993294593E-14</v>
      </c>
      <c r="AP178" s="4">
        <f t="shared" si="79"/>
        <v>9.5720639921791148E-17</v>
      </c>
      <c r="AQ178" s="4">
        <f t="shared" si="79"/>
        <v>6.6407379712501561E-19</v>
      </c>
      <c r="AR178" s="4">
        <f t="shared" si="79"/>
        <v>4.1882671387325864E-21</v>
      </c>
      <c r="AS178" s="4">
        <f t="shared" si="79"/>
        <v>2.4213847773352379E-23</v>
      </c>
      <c r="AT178" s="4">
        <f t="shared" si="79"/>
        <v>1.2922040540819829E-25</v>
      </c>
      <c r="AU178" s="4">
        <f t="shared" si="79"/>
        <v>6.4034448220135601E-28</v>
      </c>
      <c r="AV178" s="4">
        <f t="shared" si="79"/>
        <v>2.9616448950340261E-30</v>
      </c>
      <c r="AW178" s="4">
        <f t="shared" si="77"/>
        <v>1.284173012516122E-32</v>
      </c>
      <c r="AX178" s="4">
        <f t="shared" si="77"/>
        <v>5.2406495439938047E-35</v>
      </c>
      <c r="AY178" s="4">
        <f t="shared" si="77"/>
        <v>2.0198684158436806E-37</v>
      </c>
      <c r="AZ178" s="4">
        <f t="shared" si="77"/>
        <v>7.3753036722308188E-40</v>
      </c>
      <c r="BA178" s="4">
        <f t="shared" si="77"/>
        <v>2.5583520386034942E-42</v>
      </c>
    </row>
    <row r="179" spans="1:53">
      <c r="A179" s="1">
        <f t="shared" si="75"/>
        <v>41983</v>
      </c>
      <c r="B179">
        <f t="shared" si="69"/>
        <v>4</v>
      </c>
      <c r="C179" s="12">
        <f t="shared" si="59"/>
        <v>5.7069967380518741E-9</v>
      </c>
      <c r="D179" s="3">
        <f t="shared" si="68"/>
        <v>10970186</v>
      </c>
      <c r="E179" s="2">
        <v>21940372</v>
      </c>
      <c r="F179">
        <v>60</v>
      </c>
      <c r="G179" s="3">
        <f t="shared" si="55"/>
        <v>10229240</v>
      </c>
      <c r="H179" s="3">
        <f t="shared" si="56"/>
        <v>12623456.800000001</v>
      </c>
      <c r="I179" s="7">
        <f t="shared" si="57"/>
        <v>-1.6722218569960019</v>
      </c>
      <c r="J179" s="8">
        <f t="shared" si="58"/>
        <v>-1.6755495905856745</v>
      </c>
      <c r="K179" s="4">
        <f t="shared" si="78"/>
        <v>0.9432930892651874</v>
      </c>
      <c r="L179" s="4">
        <f t="shared" si="78"/>
        <v>5.5067790021457813E-2</v>
      </c>
      <c r="M179" s="4">
        <f t="shared" si="78"/>
        <v>1.6073801641859232E-3</v>
      </c>
      <c r="N179" s="4">
        <f t="shared" si="78"/>
        <v>3.1278668693435979E-5</v>
      </c>
      <c r="O179" s="4">
        <f t="shared" si="78"/>
        <v>4.56498270317194E-7</v>
      </c>
      <c r="P179" s="4">
        <f t="shared" si="78"/>
        <v>5.3299110003171702E-9</v>
      </c>
      <c r="Q179" s="4">
        <f t="shared" si="78"/>
        <v>5.1858444929830911E-11</v>
      </c>
      <c r="R179" s="4">
        <f t="shared" si="78"/>
        <v>4.3248613572032177E-13</v>
      </c>
      <c r="S179" s="4">
        <f t="shared" si="78"/>
        <v>3.1559702496546641E-15</v>
      </c>
      <c r="T179" s="4">
        <f t="shared" si="78"/>
        <v>2.0471093717869098E-17</v>
      </c>
      <c r="U179" s="4">
        <f t="shared" si="78"/>
        <v>1.195065363419528E-19</v>
      </c>
      <c r="V179" s="4">
        <f t="shared" si="78"/>
        <v>6.3423403614449906E-22</v>
      </c>
      <c r="W179" s="4">
        <f t="shared" si="78"/>
        <v>3.0854522281959319E-24</v>
      </c>
      <c r="X179" s="4">
        <f t="shared" si="78"/>
        <v>1.385561986843477E-26</v>
      </c>
      <c r="Y179" s="4">
        <f t="shared" si="78"/>
        <v>5.7776119225746922E-29</v>
      </c>
      <c r="Z179" s="4">
        <f t="shared" si="78"/>
        <v>2.2485756785185606E-31</v>
      </c>
      <c r="AA179" s="4">
        <f t="shared" si="76"/>
        <v>8.2042310833323658E-34</v>
      </c>
      <c r="AB179" s="4">
        <f t="shared" si="76"/>
        <v>2.8173401126406489E-36</v>
      </c>
      <c r="AC179" s="4">
        <f t="shared" si="76"/>
        <v>9.1372823846899659E-39</v>
      </c>
      <c r="AD179" s="4">
        <f t="shared" si="76"/>
        <v>2.8074606427888586E-41</v>
      </c>
      <c r="AE179" s="4">
        <f t="shared" si="76"/>
        <v>8.1947152889994211E-44</v>
      </c>
      <c r="AF179" s="6"/>
      <c r="AG179" s="4">
        <f t="shared" si="79"/>
        <v>0.93049179347219468</v>
      </c>
      <c r="AH179" s="4">
        <f t="shared" si="79"/>
        <v>6.7034510838710273E-2</v>
      </c>
      <c r="AI179" s="4">
        <f t="shared" si="79"/>
        <v>2.4146506820025807E-3</v>
      </c>
      <c r="AJ179" s="4">
        <f t="shared" si="79"/>
        <v>5.798543050203793E-5</v>
      </c>
      <c r="AK179" s="4">
        <f t="shared" si="79"/>
        <v>1.044346675860776E-6</v>
      </c>
      <c r="AL179" s="4">
        <f t="shared" si="79"/>
        <v>1.5047364602301236E-8</v>
      </c>
      <c r="AM179" s="4">
        <f t="shared" si="79"/>
        <v>1.8067369196093789E-10</v>
      </c>
      <c r="AN179" s="4">
        <f t="shared" si="79"/>
        <v>1.8594417167947365E-12</v>
      </c>
      <c r="AO179" s="4">
        <f t="shared" si="79"/>
        <v>1.6744733493802232E-14</v>
      </c>
      <c r="AP179" s="4">
        <f t="shared" si="79"/>
        <v>1.3403596719234781E-16</v>
      </c>
      <c r="AQ179" s="4">
        <f t="shared" si="79"/>
        <v>9.6562152966949274E-19</v>
      </c>
      <c r="AR179" s="4">
        <f t="shared" si="79"/>
        <v>6.32411572551765E-21</v>
      </c>
      <c r="AS179" s="4">
        <f t="shared" si="79"/>
        <v>3.7966807598244743E-23</v>
      </c>
      <c r="AT179" s="4">
        <f t="shared" si="79"/>
        <v>2.1040023168581102E-25</v>
      </c>
      <c r="AU179" s="4">
        <f t="shared" si="79"/>
        <v>1.0826887601320048E-27</v>
      </c>
      <c r="AV179" s="4">
        <f t="shared" si="79"/>
        <v>5.1999334433213101E-30</v>
      </c>
      <c r="AW179" s="4">
        <f t="shared" si="77"/>
        <v>2.3413329852364949E-32</v>
      </c>
      <c r="AX179" s="4">
        <f t="shared" si="77"/>
        <v>9.9220088297606113E-35</v>
      </c>
      <c r="AY179" s="4">
        <f t="shared" si="77"/>
        <v>3.9711145665944786E-37</v>
      </c>
      <c r="AZ179" s="4">
        <f t="shared" si="77"/>
        <v>1.5057195658994259E-39</v>
      </c>
      <c r="BA179" s="4">
        <f t="shared" si="77"/>
        <v>5.4237459882732625E-42</v>
      </c>
    </row>
    <row r="180" spans="1:53">
      <c r="A180" s="1">
        <f t="shared" si="75"/>
        <v>41986</v>
      </c>
      <c r="B180">
        <f t="shared" si="69"/>
        <v>3</v>
      </c>
      <c r="C180" s="12">
        <f t="shared" si="59"/>
        <v>5.7069967380518741E-9</v>
      </c>
      <c r="D180" s="3">
        <f t="shared" si="68"/>
        <v>12728976</v>
      </c>
      <c r="E180" s="2">
        <v>25457952</v>
      </c>
      <c r="F180">
        <v>70</v>
      </c>
      <c r="G180" s="3">
        <f t="shared" si="55"/>
        <v>9405150</v>
      </c>
      <c r="H180" s="3">
        <f t="shared" si="56"/>
        <v>13121853.699999999</v>
      </c>
      <c r="I180" s="7">
        <f t="shared" si="57"/>
        <v>-1.6162458591323556</v>
      </c>
      <c r="J180" s="8">
        <f t="shared" si="58"/>
        <v>-1.6222772851078502</v>
      </c>
      <c r="K180" s="4">
        <f t="shared" si="78"/>
        <v>0.94773991984302752</v>
      </c>
      <c r="L180" s="4">
        <f t="shared" si="78"/>
        <v>5.0870092477783013E-2</v>
      </c>
      <c r="M180" s="4">
        <f t="shared" si="78"/>
        <v>1.3652300485471061E-3</v>
      </c>
      <c r="N180" s="4">
        <f t="shared" si="78"/>
        <v>2.442630887813253E-5</v>
      </c>
      <c r="O180" s="4">
        <f t="shared" si="78"/>
        <v>3.2777140889559864E-7</v>
      </c>
      <c r="P180" s="4">
        <f t="shared" si="78"/>
        <v>3.5186351111012265E-9</v>
      </c>
      <c r="Q180" s="4">
        <f t="shared" si="78"/>
        <v>3.1477200758107274E-11</v>
      </c>
      <c r="R180" s="4">
        <f t="shared" si="78"/>
        <v>2.4136324721694018E-13</v>
      </c>
      <c r="S180" s="4">
        <f t="shared" si="78"/>
        <v>1.6194001792160277E-15</v>
      </c>
      <c r="T180" s="4">
        <f t="shared" si="78"/>
        <v>9.6579434316481897E-18</v>
      </c>
      <c r="U180" s="4">
        <f t="shared" si="78"/>
        <v>5.1839116944447952E-20</v>
      </c>
      <c r="V180" s="4">
        <f t="shared" si="78"/>
        <v>2.5295181571830082E-22</v>
      </c>
      <c r="W180" s="4">
        <f t="shared" si="78"/>
        <v>1.1314344560604422E-24</v>
      </c>
      <c r="X180" s="4">
        <f t="shared" si="78"/>
        <v>4.6715268261281361E-27</v>
      </c>
      <c r="Y180" s="4">
        <f t="shared" si="78"/>
        <v>1.7910329029663284E-29</v>
      </c>
      <c r="Z180" s="4">
        <f t="shared" si="78"/>
        <v>6.4089223830017313E-32</v>
      </c>
      <c r="AA180" s="4">
        <f t="shared" si="76"/>
        <v>2.1499961877494278E-34</v>
      </c>
      <c r="AB180" s="4">
        <f t="shared" si="76"/>
        <v>6.788305559559171E-37</v>
      </c>
      <c r="AC180" s="4">
        <f t="shared" si="76"/>
        <v>2.0242374057839199E-39</v>
      </c>
      <c r="AD180" s="4">
        <f t="shared" si="76"/>
        <v>5.7184768453991143E-42</v>
      </c>
      <c r="AE180" s="4">
        <f t="shared" si="76"/>
        <v>1.5346977171723329E-44</v>
      </c>
      <c r="AF180" s="6"/>
      <c r="AG180" s="4">
        <f t="shared" si="79"/>
        <v>0.92784890950772603</v>
      </c>
      <c r="AH180" s="4">
        <f t="shared" si="79"/>
        <v>6.9483239242576142E-2</v>
      </c>
      <c r="AI180" s="4">
        <f t="shared" si="79"/>
        <v>2.6016736767372818E-3</v>
      </c>
      <c r="AJ180" s="4">
        <f t="shared" si="79"/>
        <v>6.4943291630973932E-5</v>
      </c>
      <c r="AK180" s="4">
        <f t="shared" si="79"/>
        <v>1.2158416073152222E-6</v>
      </c>
      <c r="AL180" s="4">
        <f t="shared" si="79"/>
        <v>1.8209987997795033E-8</v>
      </c>
      <c r="AM180" s="4">
        <f t="shared" si="79"/>
        <v>2.2727990472717849E-10</v>
      </c>
      <c r="AN180" s="4">
        <f t="shared" si="79"/>
        <v>2.4314514098713748E-12</v>
      </c>
      <c r="AO180" s="4">
        <f t="shared" si="79"/>
        <v>2.2760309917100602E-14</v>
      </c>
      <c r="AP180" s="4">
        <f t="shared" si="79"/>
        <v>1.8938177910829038E-16</v>
      </c>
      <c r="AQ180" s="4">
        <f t="shared" si="79"/>
        <v>1.4182104764843164E-18</v>
      </c>
      <c r="AR180" s="4">
        <f t="shared" si="79"/>
        <v>9.6549597605040457E-21</v>
      </c>
      <c r="AS180" s="4">
        <f t="shared" si="79"/>
        <v>6.0252025739732949E-23</v>
      </c>
      <c r="AT180" s="4">
        <f t="shared" si="79"/>
        <v>3.4708088683934101E-25</v>
      </c>
      <c r="AU180" s="4">
        <f t="shared" si="79"/>
        <v>1.8565430640783553E-27</v>
      </c>
      <c r="AV180" s="4">
        <f t="shared" si="79"/>
        <v>9.2686418325307537E-30</v>
      </c>
      <c r="AW180" s="4">
        <f t="shared" si="77"/>
        <v>4.3380885825689531E-32</v>
      </c>
      <c r="AX180" s="4">
        <f t="shared" si="77"/>
        <v>1.910960719184367E-34</v>
      </c>
      <c r="AY180" s="4">
        <f t="shared" si="77"/>
        <v>7.9502628457805609E-37</v>
      </c>
      <c r="AZ180" s="4">
        <f t="shared" si="77"/>
        <v>3.1335027884139179E-39</v>
      </c>
      <c r="BA180" s="4">
        <f t="shared" si="77"/>
        <v>1.1732815894042842E-41</v>
      </c>
    </row>
    <row r="181" spans="1:53">
      <c r="A181" s="1">
        <f t="shared" si="75"/>
        <v>41990</v>
      </c>
      <c r="B181">
        <f t="shared" si="69"/>
        <v>4</v>
      </c>
      <c r="C181" s="12">
        <f t="shared" si="59"/>
        <v>5.7069967380518741E-9</v>
      </c>
      <c r="D181" s="3">
        <f t="shared" si="68"/>
        <v>11662912</v>
      </c>
      <c r="E181" s="2">
        <v>23325824</v>
      </c>
      <c r="F181">
        <v>80</v>
      </c>
      <c r="G181" s="3">
        <f t="shared" si="55"/>
        <v>8810880</v>
      </c>
      <c r="H181" s="3">
        <f t="shared" si="56"/>
        <v>13659843.199999999</v>
      </c>
      <c r="I181" s="7">
        <f t="shared" si="57"/>
        <v>-1.560310635682276</v>
      </c>
      <c r="J181" s="8">
        <f t="shared" si="58"/>
        <v>-1.5693048340199043</v>
      </c>
      <c r="K181" s="4">
        <f t="shared" si="78"/>
        <v>0.95095963363979907</v>
      </c>
      <c r="L181" s="4">
        <f t="shared" si="78"/>
        <v>4.7817734416243401E-2</v>
      </c>
      <c r="M181" s="4">
        <f t="shared" si="78"/>
        <v>1.2022253018447891E-3</v>
      </c>
      <c r="N181" s="4">
        <f t="shared" si="78"/>
        <v>2.0150759685006269E-5</v>
      </c>
      <c r="O181" s="4">
        <f t="shared" si="78"/>
        <v>2.5331341960676781E-7</v>
      </c>
      <c r="P181" s="4">
        <f t="shared" si="78"/>
        <v>2.547504204234607E-9</v>
      </c>
      <c r="Q181" s="4">
        <f t="shared" si="78"/>
        <v>2.1349628667202642E-11</v>
      </c>
      <c r="R181" s="4">
        <f t="shared" si="78"/>
        <v>1.5336240244331166E-13</v>
      </c>
      <c r="S181" s="4">
        <f t="shared" si="78"/>
        <v>9.639521678730056E-16</v>
      </c>
      <c r="T181" s="4">
        <f t="shared" si="78"/>
        <v>5.3856669586826379E-18</v>
      </c>
      <c r="U181" s="4">
        <f t="shared" si="78"/>
        <v>2.7081078956086193E-20</v>
      </c>
      <c r="V181" s="4">
        <f t="shared" si="78"/>
        <v>1.2379402922874993E-22</v>
      </c>
      <c r="W181" s="4">
        <f t="shared" si="78"/>
        <v>5.1873413026478448E-25</v>
      </c>
      <c r="X181" s="4">
        <f t="shared" si="78"/>
        <v>2.0064474641741717E-27</v>
      </c>
      <c r="Y181" s="4">
        <f t="shared" si="78"/>
        <v>7.2065271909074216E-30</v>
      </c>
      <c r="Z181" s="4">
        <f t="shared" si="78"/>
        <v>2.4158000931424045E-32</v>
      </c>
      <c r="AA181" s="4">
        <f t="shared" si="76"/>
        <v>7.5921920413035761E-35</v>
      </c>
      <c r="AB181" s="4">
        <f t="shared" si="76"/>
        <v>2.2456619890645799E-37</v>
      </c>
      <c r="AC181" s="4">
        <f t="shared" si="76"/>
        <v>6.2733274658036758E-40</v>
      </c>
      <c r="AD181" s="4">
        <f t="shared" si="76"/>
        <v>1.6602381272458758E-42</v>
      </c>
      <c r="AE181" s="4">
        <f t="shared" si="76"/>
        <v>4.1741337819183251E-45</v>
      </c>
      <c r="AF181" s="6"/>
      <c r="AG181" s="4">
        <f t="shared" si="79"/>
        <v>0.92500449717959687</v>
      </c>
      <c r="AH181" s="4">
        <f t="shared" si="79"/>
        <v>7.2110279481774536E-2</v>
      </c>
      <c r="AI181" s="4">
        <f t="shared" si="79"/>
        <v>2.8107387813380716E-3</v>
      </c>
      <c r="AJ181" s="4">
        <f t="shared" si="79"/>
        <v>7.3038610448121876E-5</v>
      </c>
      <c r="AK181" s="4">
        <f t="shared" si="79"/>
        <v>1.4234615809224451E-6</v>
      </c>
      <c r="AL181" s="4">
        <f t="shared" si="79"/>
        <v>2.2193661260471698E-8</v>
      </c>
      <c r="AM181" s="4">
        <f t="shared" si="79"/>
        <v>2.8835725218899176E-10</v>
      </c>
      <c r="AN181" s="4">
        <f t="shared" si="79"/>
        <v>3.2113377326306671E-12</v>
      </c>
      <c r="AO181" s="4">
        <f t="shared" si="79"/>
        <v>3.1293137418240643E-14</v>
      </c>
      <c r="AP181" s="4">
        <f t="shared" si="79"/>
        <v>2.7105640752139373E-16</v>
      </c>
      <c r="AQ181" s="4">
        <f t="shared" si="79"/>
        <v>2.1130643670528055E-18</v>
      </c>
      <c r="AR181" s="4">
        <f t="shared" si="79"/>
        <v>1.497521471390731E-20</v>
      </c>
      <c r="AS181" s="4">
        <f t="shared" si="79"/>
        <v>9.7284756634217189E-23</v>
      </c>
      <c r="AT181" s="4">
        <f t="shared" si="79"/>
        <v>5.8338384372995967E-25</v>
      </c>
      <c r="AU181" s="4">
        <f t="shared" si="79"/>
        <v>3.2484731625569707E-27</v>
      </c>
      <c r="AV181" s="4">
        <f t="shared" si="79"/>
        <v>1.6882661527500051E-29</v>
      </c>
      <c r="AW181" s="4">
        <f t="shared" si="77"/>
        <v>8.2257174695043819E-32</v>
      </c>
      <c r="AX181" s="4">
        <f t="shared" si="77"/>
        <v>3.7720521912625298E-34</v>
      </c>
      <c r="AY181" s="4">
        <f t="shared" si="77"/>
        <v>1.6336461068628313E-36</v>
      </c>
      <c r="AZ181" s="4">
        <f t="shared" si="77"/>
        <v>6.7028136202880175E-39</v>
      </c>
      <c r="BA181" s="4">
        <f t="shared" si="77"/>
        <v>2.6126418447064307E-41</v>
      </c>
    </row>
    <row r="182" spans="1:53">
      <c r="A182" s="1">
        <f t="shared" si="75"/>
        <v>41993</v>
      </c>
      <c r="B182">
        <f t="shared" si="69"/>
        <v>3</v>
      </c>
      <c r="C182" s="12">
        <f t="shared" si="59"/>
        <v>5.7069967380518741E-9</v>
      </c>
      <c r="D182" s="3">
        <f t="shared" si="68"/>
        <v>13414715</v>
      </c>
      <c r="E182" s="2">
        <v>26829430</v>
      </c>
      <c r="F182">
        <v>90</v>
      </c>
      <c r="G182" s="3">
        <f t="shared" si="55"/>
        <v>8446430</v>
      </c>
      <c r="H182" s="3">
        <f t="shared" si="56"/>
        <v>14245720.300000001</v>
      </c>
      <c r="I182" s="7">
        <f t="shared" si="57"/>
        <v>-1.5045797193684487</v>
      </c>
      <c r="J182" s="8">
        <f t="shared" si="58"/>
        <v>-1.5166751707087793</v>
      </c>
      <c r="K182" s="4">
        <f t="shared" si="78"/>
        <v>0.9529396071894537</v>
      </c>
      <c r="L182" s="4">
        <f t="shared" si="78"/>
        <v>4.5935261382952952E-2</v>
      </c>
      <c r="M182" s="4">
        <f t="shared" si="78"/>
        <v>1.1071257677745575E-3</v>
      </c>
      <c r="N182" s="4">
        <f t="shared" si="78"/>
        <v>1.7789199896406792E-5</v>
      </c>
      <c r="O182" s="4">
        <f t="shared" si="78"/>
        <v>2.1437645435095081E-7</v>
      </c>
      <c r="P182" s="4">
        <f t="shared" si="78"/>
        <v>2.0667487692164488E-9</v>
      </c>
      <c r="Q182" s="4">
        <f t="shared" si="78"/>
        <v>1.6604163231914556E-11</v>
      </c>
      <c r="R182" s="4">
        <f t="shared" si="78"/>
        <v>1.1434033482831034E-13</v>
      </c>
      <c r="S182" s="4">
        <f t="shared" si="78"/>
        <v>6.8895352529546326E-16</v>
      </c>
      <c r="T182" s="4">
        <f t="shared" si="78"/>
        <v>3.6900123519341728E-18</v>
      </c>
      <c r="U182" s="4">
        <f t="shared" si="78"/>
        <v>1.7787223870534449E-20</v>
      </c>
      <c r="V182" s="4">
        <f t="shared" si="78"/>
        <v>7.7946350454690337E-23</v>
      </c>
      <c r="W182" s="4">
        <f t="shared" si="78"/>
        <v>3.1310844989657986E-25</v>
      </c>
      <c r="X182" s="4">
        <f t="shared" si="78"/>
        <v>1.1609984309365732E-27</v>
      </c>
      <c r="Y182" s="4">
        <f t="shared" si="78"/>
        <v>3.9974564649296417E-30</v>
      </c>
      <c r="Z182" s="4">
        <f t="shared" si="78"/>
        <v>1.2846137841273906E-32</v>
      </c>
      <c r="AA182" s="4">
        <f t="shared" si="76"/>
        <v>3.8701931312553878E-35</v>
      </c>
      <c r="AB182" s="4">
        <f t="shared" si="76"/>
        <v>1.0973968461966458E-37</v>
      </c>
      <c r="AC182" s="4">
        <f t="shared" si="76"/>
        <v>2.9388075203597819E-40</v>
      </c>
      <c r="AD182" s="4">
        <f t="shared" si="76"/>
        <v>7.4558545997436832E-43</v>
      </c>
      <c r="AE182" s="4">
        <f t="shared" si="76"/>
        <v>1.7969966662885171E-45</v>
      </c>
      <c r="AF182" s="6"/>
      <c r="AG182" s="4">
        <f t="shared" si="79"/>
        <v>0.92191681872027198</v>
      </c>
      <c r="AH182" s="4">
        <f t="shared" si="79"/>
        <v>7.4952093687267574E-2</v>
      </c>
      <c r="AI182" s="4">
        <f t="shared" si="79"/>
        <v>3.0468128141712043E-3</v>
      </c>
      <c r="AJ182" s="4">
        <f t="shared" si="79"/>
        <v>8.2568898045656176E-5</v>
      </c>
      <c r="AK182" s="4">
        <f t="shared" si="79"/>
        <v>1.6782182386272607E-6</v>
      </c>
      <c r="AL182" s="4">
        <f t="shared" si="79"/>
        <v>2.7287914218752663E-8</v>
      </c>
      <c r="AM182" s="4">
        <f t="shared" si="79"/>
        <v>3.6975237238742518E-10</v>
      </c>
      <c r="AN182" s="4">
        <f t="shared" si="79"/>
        <v>4.2944225740302843E-12</v>
      </c>
      <c r="AO182" s="4">
        <f t="shared" si="79"/>
        <v>4.3642197213928462E-14</v>
      </c>
      <c r="AP182" s="4">
        <f t="shared" si="79"/>
        <v>3.942356416701714E-16</v>
      </c>
      <c r="AQ182" s="4">
        <f t="shared" si="79"/>
        <v>3.205144703004892E-18</v>
      </c>
      <c r="AR182" s="4">
        <f t="shared" si="79"/>
        <v>2.3688997507252701E-20</v>
      </c>
      <c r="AS182" s="4">
        <f t="shared" si="79"/>
        <v>1.6049338304925076E-22</v>
      </c>
      <c r="AT182" s="4">
        <f t="shared" si="79"/>
        <v>1.0037035133452376E-24</v>
      </c>
      <c r="AU182" s="4">
        <f t="shared" si="79"/>
        <v>5.8286643024379849E-27</v>
      </c>
      <c r="AV182" s="4">
        <f t="shared" si="79"/>
        <v>3.1591437510905274E-29</v>
      </c>
      <c r="AW182" s="4">
        <f t="shared" si="77"/>
        <v>1.6052437179900944E-31</v>
      </c>
      <c r="AX182" s="4">
        <f t="shared" si="77"/>
        <v>7.6768596475819495E-34</v>
      </c>
      <c r="AY182" s="4">
        <f t="shared" si="77"/>
        <v>3.4673893276924183E-36</v>
      </c>
      <c r="AZ182" s="4">
        <f t="shared" si="77"/>
        <v>1.4836808431935835E-38</v>
      </c>
      <c r="BA182" s="4">
        <f t="shared" si="77"/>
        <v>6.0311752093617762E-41</v>
      </c>
    </row>
    <row r="183" spans="1:53">
      <c r="A183" s="1">
        <f t="shared" si="75"/>
        <v>41997</v>
      </c>
      <c r="B183">
        <f t="shared" si="69"/>
        <v>4</v>
      </c>
      <c r="C183" s="12">
        <f t="shared" si="59"/>
        <v>5.7069967380518741E-9</v>
      </c>
      <c r="D183" s="3">
        <f t="shared" si="68"/>
        <v>16940413</v>
      </c>
      <c r="E183" s="2">
        <v>33880826</v>
      </c>
      <c r="F183">
        <v>100</v>
      </c>
      <c r="G183" s="3">
        <f t="shared" si="55"/>
        <v>8311800</v>
      </c>
      <c r="H183" s="3">
        <f t="shared" si="56"/>
        <v>14887780</v>
      </c>
      <c r="I183" s="7">
        <f t="shared" si="57"/>
        <v>-1.4492167124241597</v>
      </c>
      <c r="J183" s="8">
        <f t="shared" si="58"/>
        <v>-1.4644382196155332</v>
      </c>
      <c r="K183" s="4">
        <f t="shared" si="78"/>
        <v>0.95367206346008881</v>
      </c>
      <c r="L183" s="4">
        <f t="shared" si="78"/>
        <v>4.5237830827069947E-2</v>
      </c>
      <c r="M183" s="4">
        <f t="shared" si="78"/>
        <v>1.0729375275511941E-3</v>
      </c>
      <c r="N183" s="4">
        <f t="shared" si="78"/>
        <v>1.6965075151768907E-5</v>
      </c>
      <c r="O183" s="4">
        <f t="shared" si="78"/>
        <v>2.0118627568297294E-7</v>
      </c>
      <c r="P183" s="4">
        <f t="shared" si="78"/>
        <v>1.9086700078316879E-9</v>
      </c>
      <c r="Q183" s="4">
        <f t="shared" si="78"/>
        <v>1.5089750150425891E-11</v>
      </c>
      <c r="R183" s="4">
        <f t="shared" si="78"/>
        <v>1.0225543648109582E-13</v>
      </c>
      <c r="S183" s="4">
        <f t="shared" si="78"/>
        <v>6.0631563225022963E-16</v>
      </c>
      <c r="T183" s="4">
        <f t="shared" si="78"/>
        <v>3.1956451571628566E-18</v>
      </c>
      <c r="U183" s="4">
        <f t="shared" si="78"/>
        <v>1.5158659250740132E-20</v>
      </c>
      <c r="V183" s="4">
        <f t="shared" si="78"/>
        <v>6.536876716266535E-23</v>
      </c>
      <c r="W183" s="4">
        <f t="shared" si="78"/>
        <v>2.5839921202496987E-25</v>
      </c>
      <c r="X183" s="4">
        <f t="shared" si="78"/>
        <v>9.4286587367356017E-28</v>
      </c>
      <c r="Y183" s="4">
        <f t="shared" si="78"/>
        <v>3.1946546264045127E-30</v>
      </c>
      <c r="Z183" s="4">
        <f t="shared" si="78"/>
        <v>1.0102634344034295E-32</v>
      </c>
      <c r="AA183" s="4">
        <f t="shared" si="76"/>
        <v>2.9951362220333036E-35</v>
      </c>
      <c r="AB183" s="4">
        <f t="shared" si="76"/>
        <v>8.3573681442608936E-38</v>
      </c>
      <c r="AC183" s="4">
        <f t="shared" si="76"/>
        <v>2.2024134541282048E-40</v>
      </c>
      <c r="AD183" s="4">
        <f t="shared" si="76"/>
        <v>5.4985353485634676E-43</v>
      </c>
      <c r="AE183" s="4">
        <f t="shared" si="76"/>
        <v>1.3041235704855683E-45</v>
      </c>
      <c r="AF183" s="6"/>
      <c r="AG183" s="4">
        <f t="shared" si="79"/>
        <v>0.9185448810158644</v>
      </c>
      <c r="AH183" s="4">
        <f t="shared" si="79"/>
        <v>7.8043717916243607E-2</v>
      </c>
      <c r="AI183" s="4">
        <f t="shared" si="79"/>
        <v>3.3154729959076899E-3</v>
      </c>
      <c r="AJ183" s="4">
        <f t="shared" si="79"/>
        <v>9.3899169523096736E-5</v>
      </c>
      <c r="AK183" s="4">
        <f t="shared" si="79"/>
        <v>1.9945238859830421E-6</v>
      </c>
      <c r="AL183" s="4">
        <f t="shared" si="79"/>
        <v>3.3892740775057885E-8</v>
      </c>
      <c r="AM183" s="4">
        <f t="shared" si="79"/>
        <v>4.7994653768403385E-10</v>
      </c>
      <c r="AN183" s="4">
        <f t="shared" si="79"/>
        <v>5.8254867299002557E-12</v>
      </c>
      <c r="AO183" s="4">
        <f t="shared" si="79"/>
        <v>6.1869925833744276E-14</v>
      </c>
      <c r="AP183" s="4">
        <f t="shared" si="79"/>
        <v>5.8408280609177068E-16</v>
      </c>
      <c r="AQ183" s="4">
        <f t="shared" si="79"/>
        <v>4.9626280809908757E-18</v>
      </c>
      <c r="AR183" s="4">
        <f t="shared" si="79"/>
        <v>3.8331544710566258E-20</v>
      </c>
      <c r="AS183" s="4">
        <f t="shared" si="79"/>
        <v>2.7140154990280076E-22</v>
      </c>
      <c r="AT183" s="4">
        <f t="shared" si="79"/>
        <v>1.7738062892679243E-24</v>
      </c>
      <c r="AU183" s="4">
        <f t="shared" si="79"/>
        <v>1.0765032487635647E-26</v>
      </c>
      <c r="AV183" s="4">
        <f t="shared" si="79"/>
        <v>6.0976325065422038E-29</v>
      </c>
      <c r="AW183" s="4">
        <f t="shared" si="77"/>
        <v>3.238011566336111E-31</v>
      </c>
      <c r="AX183" s="4">
        <f t="shared" si="77"/>
        <v>1.6183281067705359E-33</v>
      </c>
      <c r="AY183" s="4">
        <f t="shared" si="77"/>
        <v>7.6389056364953324E-36</v>
      </c>
      <c r="AZ183" s="4">
        <f t="shared" si="77"/>
        <v>3.415974251689842E-38</v>
      </c>
      <c r="BA183" s="4">
        <f t="shared" si="77"/>
        <v>1.4511810809961668E-40</v>
      </c>
    </row>
    <row r="184" spans="1:53">
      <c r="A184" s="1">
        <f t="shared" si="75"/>
        <v>42000</v>
      </c>
      <c r="B184">
        <f t="shared" si="69"/>
        <v>3</v>
      </c>
      <c r="C184" s="12">
        <f t="shared" si="59"/>
        <v>5.7069967380518741E-9</v>
      </c>
      <c r="D184" s="3">
        <f t="shared" si="68"/>
        <v>14046942</v>
      </c>
      <c r="E184" s="2">
        <v>28093884</v>
      </c>
      <c r="F184">
        <v>110</v>
      </c>
      <c r="G184" s="3">
        <f t="shared" si="55"/>
        <v>8406989.9999999981</v>
      </c>
      <c r="H184" s="3">
        <f t="shared" si="56"/>
        <v>15594317.300000001</v>
      </c>
      <c r="I184" s="7">
        <f t="shared" si="57"/>
        <v>-1.3943844862529182</v>
      </c>
      <c r="J184" s="8">
        <f t="shared" si="58"/>
        <v>-1.4126508376134874</v>
      </c>
      <c r="K184" s="4">
        <f t="shared" si="78"/>
        <v>0.95315412818299483</v>
      </c>
      <c r="L184" s="4">
        <f t="shared" si="78"/>
        <v>4.5731056960735976E-2</v>
      </c>
      <c r="M184" s="4">
        <f t="shared" si="78"/>
        <v>1.0970572650049579E-3</v>
      </c>
      <c r="N184" s="4">
        <f t="shared" si="78"/>
        <v>1.7545107993380472E-5</v>
      </c>
      <c r="O184" s="4">
        <f t="shared" si="78"/>
        <v>2.1044761360879657E-7</v>
      </c>
      <c r="P184" s="4">
        <f t="shared" si="78"/>
        <v>2.0193979004209345E-9</v>
      </c>
      <c r="Q184" s="4">
        <f t="shared" si="78"/>
        <v>1.6147990962476442E-11</v>
      </c>
      <c r="R184" s="4">
        <f t="shared" si="78"/>
        <v>1.1067977145341059E-13</v>
      </c>
      <c r="S184" s="4">
        <f t="shared" si="78"/>
        <v>6.6378282492115187E-16</v>
      </c>
      <c r="T184" s="4">
        <f t="shared" si="78"/>
        <v>3.5385977277984926E-18</v>
      </c>
      <c r="U184" s="4">
        <f t="shared" si="78"/>
        <v>1.6977699222795005E-20</v>
      </c>
      <c r="V184" s="4">
        <f t="shared" si="78"/>
        <v>7.405147944988637E-23</v>
      </c>
      <c r="W184" s="4">
        <f t="shared" si="78"/>
        <v>2.9607383647487884E-25</v>
      </c>
      <c r="X184" s="4">
        <f t="shared" si="78"/>
        <v>1.0927081065036377E-27</v>
      </c>
      <c r="Y184" s="4">
        <f t="shared" si="78"/>
        <v>3.7447563314208977E-30</v>
      </c>
      <c r="Z184" s="4">
        <f t="shared" si="78"/>
        <v>1.1977872542718024E-32</v>
      </c>
      <c r="AA184" s="4">
        <f t="shared" si="76"/>
        <v>3.5917577361845425E-35</v>
      </c>
      <c r="AB184" s="4">
        <f t="shared" si="76"/>
        <v>1.0136905407597055E-37</v>
      </c>
      <c r="AC184" s="4">
        <f t="shared" si="76"/>
        <v>2.7019674730060921E-40</v>
      </c>
      <c r="AD184" s="4">
        <f t="shared" si="76"/>
        <v>6.8229736133317134E-43</v>
      </c>
      <c r="AE184" s="4">
        <f t="shared" si="76"/>
        <v>1.6367819251374616E-45</v>
      </c>
      <c r="AF184" s="6"/>
      <c r="AG184" s="4">
        <f t="shared" si="79"/>
        <v>0.9148485774701598</v>
      </c>
      <c r="AH184" s="4">
        <f t="shared" si="79"/>
        <v>8.1418519726532315E-2</v>
      </c>
      <c r="AI184" s="4">
        <f t="shared" si="79"/>
        <v>3.6229902371940821E-3</v>
      </c>
      <c r="AJ184" s="4">
        <f t="shared" si="79"/>
        <v>1.0747806486919356E-4</v>
      </c>
      <c r="AK184" s="4">
        <f t="shared" si="79"/>
        <v>2.3912982642109061E-6</v>
      </c>
      <c r="AL184" s="4">
        <f t="shared" si="79"/>
        <v>4.2563527943572357E-8</v>
      </c>
      <c r="AM184" s="4">
        <f t="shared" si="79"/>
        <v>6.313355043517477E-10</v>
      </c>
      <c r="AN184" s="4">
        <f t="shared" si="79"/>
        <v>8.0266807775066524E-12</v>
      </c>
      <c r="AO184" s="4">
        <f t="shared" si="79"/>
        <v>8.9293489376674582E-14</v>
      </c>
      <c r="AP184" s="4">
        <f t="shared" si="79"/>
        <v>8.8298036730021815E-16</v>
      </c>
      <c r="AQ184" s="4">
        <f t="shared" si="79"/>
        <v>7.8582308299925037E-18</v>
      </c>
      <c r="AR184" s="4">
        <f t="shared" si="79"/>
        <v>6.3577844994100477E-20</v>
      </c>
      <c r="AS184" s="4">
        <f t="shared" si="79"/>
        <v>4.7151795598889053E-22</v>
      </c>
      <c r="AT184" s="4">
        <f t="shared" si="79"/>
        <v>3.227962898810168E-24</v>
      </c>
      <c r="AU184" s="4">
        <f t="shared" si="79"/>
        <v>2.0519847166319738E-26</v>
      </c>
      <c r="AV184" s="4">
        <f t="shared" si="79"/>
        <v>1.2174649244707448E-28</v>
      </c>
      <c r="AW184" s="4">
        <f t="shared" si="77"/>
        <v>6.7718923016361126E-31</v>
      </c>
      <c r="AX184" s="4">
        <f t="shared" si="77"/>
        <v>3.5451503690401213E-33</v>
      </c>
      <c r="AY184" s="4">
        <f t="shared" si="77"/>
        <v>1.7528133295275398E-35</v>
      </c>
      <c r="AZ184" s="4">
        <f t="shared" si="77"/>
        <v>8.2102342821079766E-38</v>
      </c>
      <c r="BA184" s="4">
        <f t="shared" si="77"/>
        <v>3.6534150233519533E-40</v>
      </c>
    </row>
    <row r="185" spans="1:53">
      <c r="A185" s="1">
        <f t="shared" si="75"/>
        <v>42004</v>
      </c>
      <c r="B185">
        <f t="shared" si="69"/>
        <v>4</v>
      </c>
      <c r="C185" s="12">
        <f t="shared" si="59"/>
        <v>5.7069967380518741E-9</v>
      </c>
      <c r="D185" s="3">
        <f t="shared" si="68"/>
        <v>17571695</v>
      </c>
      <c r="E185" s="2">
        <v>35143390</v>
      </c>
      <c r="F185">
        <v>120</v>
      </c>
      <c r="G185" s="3">
        <f t="shared" si="55"/>
        <v>8731999.9999999981</v>
      </c>
      <c r="H185" s="3">
        <f t="shared" si="56"/>
        <v>16373627.199999999</v>
      </c>
      <c r="I185" s="7">
        <f t="shared" si="57"/>
        <v>-1.3402440394774917</v>
      </c>
      <c r="J185" s="8">
        <f t="shared" si="58"/>
        <v>-1.3613764691251595</v>
      </c>
      <c r="K185" s="4">
        <f t="shared" si="78"/>
        <v>0.95138782694540169</v>
      </c>
      <c r="L185" s="4">
        <f t="shared" si="78"/>
        <v>4.7410975849704183E-2</v>
      </c>
      <c r="M185" s="4">
        <f t="shared" si="78"/>
        <v>1.1813270623911121E-3</v>
      </c>
      <c r="N185" s="4">
        <f t="shared" si="78"/>
        <v>1.9623212325955671E-5</v>
      </c>
      <c r="O185" s="4">
        <f t="shared" si="78"/>
        <v>2.4447320527263825E-7</v>
      </c>
      <c r="P185" s="4">
        <f t="shared" si="78"/>
        <v>2.4365894944777484E-9</v>
      </c>
      <c r="Q185" s="4">
        <f t="shared" si="78"/>
        <v>2.0237281484722437E-11</v>
      </c>
      <c r="R185" s="4">
        <f t="shared" si="78"/>
        <v>1.4407052477646498E-13</v>
      </c>
      <c r="S185" s="4">
        <f t="shared" si="78"/>
        <v>8.9744141422820135E-16</v>
      </c>
      <c r="T185" s="4">
        <f t="shared" si="78"/>
        <v>4.969177428043148E-18</v>
      </c>
      <c r="U185" s="4">
        <f t="shared" si="78"/>
        <v>2.4763119890435785E-20</v>
      </c>
      <c r="V185" s="4">
        <f t="shared" si="78"/>
        <v>1.1218466150253545E-22</v>
      </c>
      <c r="W185" s="4">
        <f t="shared" si="78"/>
        <v>4.6587884792341583E-25</v>
      </c>
      <c r="X185" s="4">
        <f t="shared" si="78"/>
        <v>1.7858720806000093E-27</v>
      </c>
      <c r="Y185" s="4">
        <f t="shared" si="78"/>
        <v>6.3568647244499314E-30</v>
      </c>
      <c r="Z185" s="4">
        <f t="shared" si="78"/>
        <v>2.1118949824982748E-32</v>
      </c>
      <c r="AA185" s="4">
        <f t="shared" si="76"/>
        <v>6.5776823063362863E-35</v>
      </c>
      <c r="AB185" s="4">
        <f t="shared" si="76"/>
        <v>1.9281662672574546E-37</v>
      </c>
      <c r="AC185" s="4">
        <f t="shared" si="76"/>
        <v>5.3381704172467511E-40</v>
      </c>
      <c r="AD185" s="4">
        <f t="shared" si="76"/>
        <v>1.400100601261821E-42</v>
      </c>
      <c r="AE185" s="4">
        <f t="shared" si="76"/>
        <v>3.488587381333161E-45</v>
      </c>
      <c r="AF185" s="6"/>
      <c r="AG185" s="4">
        <f t="shared" si="79"/>
        <v>0.91078880510433446</v>
      </c>
      <c r="AH185" s="4">
        <f t="shared" si="79"/>
        <v>8.5107964425904084E-2</v>
      </c>
      <c r="AI185" s="4">
        <f t="shared" si="79"/>
        <v>3.9764241313391827E-3</v>
      </c>
      <c r="AJ185" s="4">
        <f t="shared" si="79"/>
        <v>1.2385795707260295E-4</v>
      </c>
      <c r="AK185" s="4">
        <f t="shared" si="79"/>
        <v>2.8934525254184647E-6</v>
      </c>
      <c r="AL185" s="4">
        <f t="shared" si="79"/>
        <v>5.4075279156291726E-8</v>
      </c>
      <c r="AM185" s="4">
        <f t="shared" si="79"/>
        <v>8.4217027108465098E-10</v>
      </c>
      <c r="AN185" s="4">
        <f t="shared" si="79"/>
        <v>1.1242275581874266E-11</v>
      </c>
      <c r="AO185" s="4">
        <f t="shared" si="79"/>
        <v>1.3131567602102501E-13</v>
      </c>
      <c r="AP185" s="4">
        <f t="shared" si="79"/>
        <v>1.363409675490328E-15</v>
      </c>
      <c r="AQ185" s="4">
        <f t="shared" si="79"/>
        <v>1.2740270601465103E-17</v>
      </c>
      <c r="AR185" s="4">
        <f t="shared" si="79"/>
        <v>1.0822764826854267E-19</v>
      </c>
      <c r="AS185" s="4">
        <f t="shared" si="79"/>
        <v>8.4277026307972085E-22</v>
      </c>
      <c r="AT185" s="4">
        <f t="shared" si="79"/>
        <v>6.057843537560473E-24</v>
      </c>
      <c r="AU185" s="4">
        <f t="shared" si="79"/>
        <v>4.0433579588263377E-26</v>
      </c>
      <c r="AV185" s="4">
        <f t="shared" si="79"/>
        <v>2.5188544929890175E-28</v>
      </c>
      <c r="AW185" s="4">
        <f t="shared" si="77"/>
        <v>1.4710763694049709E-30</v>
      </c>
      <c r="AX185" s="4">
        <f t="shared" si="77"/>
        <v>8.0860866892042286E-33</v>
      </c>
      <c r="AY185" s="4">
        <f t="shared" si="77"/>
        <v>4.1977633985181997E-35</v>
      </c>
      <c r="AZ185" s="4">
        <f t="shared" si="77"/>
        <v>2.0645071799742186E-37</v>
      </c>
      <c r="BA185" s="4">
        <f t="shared" si="77"/>
        <v>9.6458036569975017E-40</v>
      </c>
    </row>
    <row r="186" spans="1:53">
      <c r="A186" s="1">
        <f t="shared" si="75"/>
        <v>42007</v>
      </c>
      <c r="B186">
        <f t="shared" si="69"/>
        <v>3</v>
      </c>
      <c r="C186" s="12">
        <f t="shared" si="59"/>
        <v>5.7069967380518741E-9</v>
      </c>
      <c r="D186" s="3">
        <f t="shared" si="68"/>
        <v>16012307</v>
      </c>
      <c r="E186" s="2">
        <v>32024614</v>
      </c>
      <c r="F186">
        <v>131</v>
      </c>
      <c r="G186" s="3">
        <f t="shared" si="55"/>
        <v>9354953.0999999978</v>
      </c>
      <c r="H186" s="3">
        <f t="shared" si="56"/>
        <v>17324820.5255</v>
      </c>
      <c r="I186" s="7">
        <f t="shared" si="57"/>
        <v>-1.2816777635358543</v>
      </c>
      <c r="J186" s="8">
        <f t="shared" si="58"/>
        <v>-1.3056508136445402</v>
      </c>
      <c r="K186" s="4">
        <f t="shared" si="78"/>
        <v>0.94801146169183437</v>
      </c>
      <c r="L186" s="4">
        <f t="shared" si="78"/>
        <v>5.0613086783854011E-2</v>
      </c>
      <c r="M186" s="4">
        <f t="shared" si="78"/>
        <v>1.351082968652305E-3</v>
      </c>
      <c r="N186" s="4">
        <f t="shared" si="78"/>
        <v>2.4044176569703041E-5</v>
      </c>
      <c r="O186" s="4">
        <f t="shared" si="78"/>
        <v>3.2092164870517371E-7</v>
      </c>
      <c r="P186" s="4">
        <f t="shared" si="78"/>
        <v>3.4267155974291373E-9</v>
      </c>
      <c r="Q186" s="4">
        <f t="shared" si="78"/>
        <v>3.0491291196870283E-11</v>
      </c>
      <c r="R186" s="4">
        <f t="shared" si="78"/>
        <v>2.3255556349241013E-13</v>
      </c>
      <c r="S186" s="4">
        <f t="shared" si="78"/>
        <v>1.5519783495996682E-15</v>
      </c>
      <c r="T186" s="4">
        <f t="shared" si="78"/>
        <v>9.2064460886769742E-18</v>
      </c>
      <c r="U186" s="4">
        <f t="shared" si="78"/>
        <v>4.9151959169240993E-20</v>
      </c>
      <c r="V186" s="4">
        <f t="shared" si="78"/>
        <v>2.3855961243740203E-22</v>
      </c>
      <c r="W186" s="4">
        <f t="shared" si="78"/>
        <v>1.0613641165269212E-24</v>
      </c>
      <c r="X186" s="4">
        <f t="shared" si="78"/>
        <v>4.3588279582465695E-27</v>
      </c>
      <c r="Y186" s="4">
        <f t="shared" si="78"/>
        <v>1.6622269731968105E-29</v>
      </c>
      <c r="Z186" s="4">
        <f t="shared" si="78"/>
        <v>5.9162654703716896E-32</v>
      </c>
      <c r="AA186" s="4">
        <f t="shared" si="76"/>
        <v>1.9741321021480095E-34</v>
      </c>
      <c r="AB186" s="4">
        <f t="shared" si="76"/>
        <v>6.199772927552557E-37</v>
      </c>
      <c r="AC186" s="4">
        <f t="shared" si="76"/>
        <v>1.8388729559933975E-39</v>
      </c>
      <c r="AD186" s="4">
        <f t="shared" si="76"/>
        <v>5.1670959458852784E-42</v>
      </c>
      <c r="AE186" s="4">
        <f t="shared" si="76"/>
        <v>1.3793195279927975E-44</v>
      </c>
      <c r="AF186" s="6"/>
      <c r="AG186" s="4">
        <f t="shared" si="79"/>
        <v>0.90585802410071858</v>
      </c>
      <c r="AH186" s="4">
        <f t="shared" si="79"/>
        <v>8.9564621223859914E-2</v>
      </c>
      <c r="AI186" s="4">
        <f t="shared" si="79"/>
        <v>4.4277473392766338E-3</v>
      </c>
      <c r="AJ186" s="4">
        <f t="shared" si="79"/>
        <v>1.4592774915636857E-4</v>
      </c>
      <c r="AK186" s="4">
        <f t="shared" si="79"/>
        <v>3.6070667169380569E-6</v>
      </c>
      <c r="AL186" s="4">
        <f t="shared" si="79"/>
        <v>7.1328062686697924E-8</v>
      </c>
      <c r="AM186" s="4">
        <f t="shared" si="79"/>
        <v>1.1753992537948069E-9</v>
      </c>
      <c r="AN186" s="4">
        <f t="shared" si="79"/>
        <v>1.6602121129219169E-11</v>
      </c>
      <c r="AO186" s="4">
        <f t="shared" si="79"/>
        <v>2.0518696778229559E-13</v>
      </c>
      <c r="AP186" s="4">
        <f t="shared" si="79"/>
        <v>2.2541531619090536E-15</v>
      </c>
      <c r="AQ186" s="4">
        <f t="shared" si="79"/>
        <v>2.2287407504849663E-17</v>
      </c>
      <c r="AR186" s="4">
        <f t="shared" si="79"/>
        <v>2.0032860919265344E-19</v>
      </c>
      <c r="AS186" s="4">
        <f t="shared" si="79"/>
        <v>1.650584688143665E-21</v>
      </c>
      <c r="AT186" s="4">
        <f t="shared" si="79"/>
        <v>1.2553664469860381E-23</v>
      </c>
      <c r="AU186" s="4">
        <f t="shared" si="79"/>
        <v>8.8658119043949715E-26</v>
      </c>
      <c r="AV186" s="4">
        <f t="shared" si="79"/>
        <v>5.8439065303021641E-28</v>
      </c>
      <c r="AW186" s="4">
        <f t="shared" si="77"/>
        <v>3.6112641810134771E-30</v>
      </c>
      <c r="AX186" s="4">
        <f t="shared" si="77"/>
        <v>2.1003240035049325E-32</v>
      </c>
      <c r="AY186" s="4">
        <f t="shared" si="77"/>
        <v>1.153691578276793E-34</v>
      </c>
      <c r="AZ186" s="4">
        <f t="shared" si="77"/>
        <v>6.0036038593407954E-37</v>
      </c>
      <c r="BA186" s="4">
        <f t="shared" si="77"/>
        <v>2.9679591151753018E-39</v>
      </c>
    </row>
    <row r="187" spans="1:53">
      <c r="A187" s="1">
        <f t="shared" si="75"/>
        <v>42011</v>
      </c>
      <c r="B187">
        <f t="shared" si="69"/>
        <v>4</v>
      </c>
      <c r="C187" s="12">
        <f t="shared" si="59"/>
        <v>5.7069967380518741E-9</v>
      </c>
      <c r="D187" s="3">
        <f t="shared" si="68"/>
        <v>16048021</v>
      </c>
      <c r="E187" s="2">
        <v>32096042</v>
      </c>
      <c r="F187">
        <v>146</v>
      </c>
      <c r="G187" s="3">
        <f t="shared" si="55"/>
        <v>10652583.599999998</v>
      </c>
      <c r="H187" s="3">
        <f t="shared" si="56"/>
        <v>18799933.627999999</v>
      </c>
      <c r="I187" s="7">
        <f t="shared" si="57"/>
        <v>-1.2038448973813329</v>
      </c>
      <c r="J187" s="8">
        <f t="shared" si="58"/>
        <v>-1.2309829953755571</v>
      </c>
      <c r="K187" s="4">
        <f t="shared" si="78"/>
        <v>0.94101682785628149</v>
      </c>
      <c r="L187" s="4">
        <f t="shared" si="78"/>
        <v>5.720841866678833E-2</v>
      </c>
      <c r="M187" s="4">
        <f t="shared" si="78"/>
        <v>1.7389714839528016E-3</v>
      </c>
      <c r="N187" s="4">
        <f t="shared" si="78"/>
        <v>3.5239819693177144E-5</v>
      </c>
      <c r="O187" s="4">
        <f t="shared" si="78"/>
        <v>5.3559451098988304E-7</v>
      </c>
      <c r="P187" s="4">
        <f t="shared" si="78"/>
        <v>6.5122116008829337E-9</v>
      </c>
      <c r="Q187" s="4">
        <f t="shared" si="78"/>
        <v>6.5984146407080605E-11</v>
      </c>
      <c r="R187" s="4">
        <f t="shared" si="78"/>
        <v>5.7306498294839307E-13</v>
      </c>
      <c r="S187" s="4">
        <f t="shared" si="78"/>
        <v>4.3548796039380855E-15</v>
      </c>
      <c r="T187" s="4">
        <f t="shared" si="78"/>
        <v>2.9416830006729424E-17</v>
      </c>
      <c r="U187" s="4">
        <f t="shared" si="78"/>
        <v>1.7883728061404572E-19</v>
      </c>
      <c r="V187" s="4">
        <f t="shared" si="78"/>
        <v>9.883881230190805E-22</v>
      </c>
      <c r="W187" s="4">
        <f t="shared" si="78"/>
        <v>5.0073549417416762E-24</v>
      </c>
      <c r="X187" s="4">
        <f t="shared" si="78"/>
        <v>2.3416775322479773E-26</v>
      </c>
      <c r="Y187" s="4">
        <f t="shared" si="78"/>
        <v>1.0168597961401824E-28</v>
      </c>
      <c r="Z187" s="4">
        <f t="shared" si="78"/>
        <v>4.1212769540374645E-31</v>
      </c>
      <c r="AA187" s="4">
        <f t="shared" si="76"/>
        <v>1.5659351037664329E-33</v>
      </c>
      <c r="AB187" s="4">
        <f t="shared" si="76"/>
        <v>5.5999834006035365E-36</v>
      </c>
      <c r="AC187" s="4">
        <f t="shared" si="76"/>
        <v>1.8913682528573224E-38</v>
      </c>
      <c r="AD187" s="4">
        <f t="shared" si="76"/>
        <v>6.0517964703550334E-41</v>
      </c>
      <c r="AE187" s="4">
        <f t="shared" si="76"/>
        <v>1.8395690619182455E-43</v>
      </c>
      <c r="AF187" s="6"/>
      <c r="AG187" s="4">
        <f t="shared" si="79"/>
        <v>0.8982640993801807</v>
      </c>
      <c r="AH187" s="4">
        <f t="shared" si="79"/>
        <v>9.6375794441216994E-2</v>
      </c>
      <c r="AI187" s="4">
        <f t="shared" si="79"/>
        <v>5.1701349672801482E-3</v>
      </c>
      <c r="AJ187" s="4">
        <f t="shared" si="79"/>
        <v>1.8490323435149322E-4</v>
      </c>
      <c r="AK187" s="4">
        <f t="shared" si="79"/>
        <v>4.9596196914731114E-6</v>
      </c>
      <c r="AL187" s="4">
        <f t="shared" si="79"/>
        <v>1.0642464427155913E-7</v>
      </c>
      <c r="AM187" s="4">
        <f t="shared" si="79"/>
        <v>1.9030700286254786E-9</v>
      </c>
      <c r="AN187" s="4">
        <f t="shared" si="79"/>
        <v>2.9168931414861855E-11</v>
      </c>
      <c r="AO187" s="4">
        <f t="shared" si="79"/>
        <v>3.9119590403996338E-13</v>
      </c>
      <c r="AP187" s="4">
        <f t="shared" si="79"/>
        <v>4.6635381406615754E-15</v>
      </c>
      <c r="AQ187" s="4">
        <f t="shared" si="79"/>
        <v>5.0035616291383787E-17</v>
      </c>
      <c r="AR187" s="4">
        <f t="shared" si="79"/>
        <v>4.8803420941108724E-19</v>
      </c>
      <c r="AS187" s="4">
        <f t="shared" si="79"/>
        <v>4.3634770255342994E-21</v>
      </c>
      <c r="AT187" s="4">
        <f t="shared" si="79"/>
        <v>3.6012476879265048E-23</v>
      </c>
      <c r="AU187" s="4">
        <f t="shared" si="79"/>
        <v>2.7598697400653514E-25</v>
      </c>
      <c r="AV187" s="4">
        <f t="shared" si="79"/>
        <v>1.974062645660899E-27</v>
      </c>
      <c r="AW187" s="4">
        <f t="shared" si="77"/>
        <v>1.3237456005863301E-29</v>
      </c>
      <c r="AX187" s="4">
        <f t="shared" si="77"/>
        <v>8.3544750634958369E-32</v>
      </c>
      <c r="AY187" s="4">
        <f t="shared" si="77"/>
        <v>4.9797804692790988E-34</v>
      </c>
      <c r="AZ187" s="4">
        <f t="shared" si="77"/>
        <v>2.8120310326235142E-36</v>
      </c>
      <c r="BA187" s="4">
        <f t="shared" si="77"/>
        <v>1.5085287893262889E-38</v>
      </c>
    </row>
    <row r="188" spans="1:53">
      <c r="A188" s="1">
        <f t="shared" ref="A188:A198" si="80">A187+B186</f>
        <v>42014</v>
      </c>
      <c r="B188">
        <f t="shared" si="69"/>
        <v>3</v>
      </c>
      <c r="C188" s="12">
        <f t="shared" si="59"/>
        <v>5.7069967380518741E-9</v>
      </c>
      <c r="D188" s="3">
        <f t="shared" si="68"/>
        <v>18201593</v>
      </c>
      <c r="E188" s="2">
        <v>36403186</v>
      </c>
      <c r="F188">
        <v>162</v>
      </c>
      <c r="G188" s="3">
        <f t="shared" si="55"/>
        <v>12606676.399999999</v>
      </c>
      <c r="H188" s="3">
        <f t="shared" si="56"/>
        <v>20628607.131999999</v>
      </c>
      <c r="I188" s="7">
        <f t="shared" si="57"/>
        <v>-1.123921242763946</v>
      </c>
      <c r="J188" s="8">
        <f t="shared" si="58"/>
        <v>-1.1533110311249946</v>
      </c>
      <c r="K188" s="4">
        <f t="shared" si="78"/>
        <v>0.93058090480189659</v>
      </c>
      <c r="L188" s="4">
        <f t="shared" si="78"/>
        <v>6.6951815002314327E-2</v>
      </c>
      <c r="M188" s="4">
        <f t="shared" si="78"/>
        <v>2.4084661276652687E-3</v>
      </c>
      <c r="N188" s="4">
        <f t="shared" si="78"/>
        <v>5.7760033618012782E-5</v>
      </c>
      <c r="O188" s="4">
        <f t="shared" si="78"/>
        <v>1.0389043405860778E-6</v>
      </c>
      <c r="P188" s="4">
        <f t="shared" si="78"/>
        <v>1.494905145535582E-8</v>
      </c>
      <c r="Q188" s="4">
        <f t="shared" si="78"/>
        <v>1.7925465075554913E-10</v>
      </c>
      <c r="R188" s="4">
        <f t="shared" si="78"/>
        <v>1.8423850616663221E-12</v>
      </c>
      <c r="S188" s="4">
        <f t="shared" si="78"/>
        <v>1.6569079953600748E-14</v>
      </c>
      <c r="T188" s="4">
        <f t="shared" si="78"/>
        <v>1.3245361832285665E-16</v>
      </c>
      <c r="U188" s="4">
        <f t="shared" si="78"/>
        <v>9.5295355553080977E-19</v>
      </c>
      <c r="V188" s="4">
        <f t="shared" si="78"/>
        <v>6.2328535587339381E-21</v>
      </c>
      <c r="W188" s="4">
        <f t="shared" si="78"/>
        <v>3.7369175544921081E-23</v>
      </c>
      <c r="X188" s="4">
        <f t="shared" si="78"/>
        <v>2.0681306395489418E-25</v>
      </c>
      <c r="Y188" s="4">
        <f t="shared" si="78"/>
        <v>1.0628150689841744E-27</v>
      </c>
      <c r="Z188" s="4">
        <f t="shared" si="78"/>
        <v>5.0976989026399526E-30</v>
      </c>
      <c r="AA188" s="4">
        <f t="shared" si="76"/>
        <v>2.2922495642998259E-32</v>
      </c>
      <c r="AB188" s="4">
        <f t="shared" si="76"/>
        <v>9.701092472994196E-35</v>
      </c>
      <c r="AC188" s="4">
        <f t="shared" si="76"/>
        <v>3.8775354032895795E-37</v>
      </c>
      <c r="AD188" s="4">
        <f t="shared" si="76"/>
        <v>1.4682829944072993E-39</v>
      </c>
      <c r="AE188" s="4">
        <f t="shared" si="76"/>
        <v>5.2818654857054364E-42</v>
      </c>
      <c r="AF188" s="6"/>
      <c r="AG188" s="4">
        <f t="shared" si="79"/>
        <v>0.88893835023019108</v>
      </c>
      <c r="AH188" s="4">
        <f t="shared" si="79"/>
        <v>0.10465239498272448</v>
      </c>
      <c r="AI188" s="4">
        <f t="shared" si="79"/>
        <v>6.1602265454431702E-3</v>
      </c>
      <c r="AJ188" s="4">
        <f t="shared" si="79"/>
        <v>2.4174244814844173E-4</v>
      </c>
      <c r="AK188" s="4">
        <f t="shared" si="79"/>
        <v>7.1149260468878507E-6</v>
      </c>
      <c r="AL188" s="4">
        <f t="shared" si="79"/>
        <v>1.6752430724990096E-7</v>
      </c>
      <c r="AM188" s="4">
        <f t="shared" si="79"/>
        <v>3.2870325442308044E-9</v>
      </c>
      <c r="AN188" s="4">
        <f t="shared" si="79"/>
        <v>5.5281951618678906E-11</v>
      </c>
      <c r="AO188" s="4">
        <f t="shared" si="79"/>
        <v>8.1352473311749297E-13</v>
      </c>
      <c r="AP188" s="4">
        <f t="shared" si="79"/>
        <v>1.0641567695667205E-14</v>
      </c>
      <c r="AQ188" s="4">
        <f t="shared" si="79"/>
        <v>1.2528034813165826E-16</v>
      </c>
      <c r="AR188" s="4">
        <f t="shared" si="79"/>
        <v>1.340811063318549E-18</v>
      </c>
      <c r="AS188" s="4">
        <f t="shared" si="79"/>
        <v>1.3154175627544989E-20</v>
      </c>
      <c r="AT188" s="4">
        <f t="shared" si="79"/>
        <v>1.191235315258012E-22</v>
      </c>
      <c r="AU188" s="4">
        <f t="shared" si="79"/>
        <v>1.0017210026358594E-24</v>
      </c>
      <c r="AV188" s="4">
        <f t="shared" si="79"/>
        <v>7.8619948433697511E-27</v>
      </c>
      <c r="AW188" s="4">
        <f t="shared" si="77"/>
        <v>5.7848217990107437E-29</v>
      </c>
      <c r="AX188" s="4">
        <f t="shared" si="77"/>
        <v>4.0060674365762258E-31</v>
      </c>
      <c r="AY188" s="4">
        <f t="shared" si="77"/>
        <v>2.6201304941932375E-33</v>
      </c>
      <c r="AZ188" s="4">
        <f t="shared" si="77"/>
        <v>1.6234782349378935E-35</v>
      </c>
      <c r="BA188" s="4">
        <f t="shared" si="77"/>
        <v>9.5563842507859272E-38</v>
      </c>
    </row>
    <row r="189" spans="1:53">
      <c r="A189" s="1">
        <f t="shared" si="80"/>
        <v>42018</v>
      </c>
      <c r="B189">
        <f t="shared" si="69"/>
        <v>4</v>
      </c>
      <c r="C189" s="12">
        <f t="shared" si="59"/>
        <v>5.7069967380518741E-9</v>
      </c>
      <c r="D189" s="3">
        <f t="shared" si="68"/>
        <v>18120895</v>
      </c>
      <c r="E189" s="2">
        <v>36241790</v>
      </c>
      <c r="F189">
        <v>176</v>
      </c>
      <c r="G189" s="3">
        <f t="shared" si="55"/>
        <v>14799129.599999994</v>
      </c>
      <c r="H189" s="3">
        <f t="shared" si="56"/>
        <v>22470939.008000001</v>
      </c>
      <c r="I189" s="7">
        <f t="shared" si="57"/>
        <v>-1.057055555627515</v>
      </c>
      <c r="J189" s="8">
        <f t="shared" si="58"/>
        <v>-1.0873074025523004</v>
      </c>
      <c r="K189" s="4">
        <f t="shared" si="78"/>
        <v>0.91900971889585792</v>
      </c>
      <c r="L189" s="4">
        <f t="shared" si="78"/>
        <v>7.7618257160878584E-2</v>
      </c>
      <c r="M189" s="4">
        <f t="shared" si="78"/>
        <v>3.2777637242179659E-3</v>
      </c>
      <c r="N189" s="4">
        <f t="shared" si="78"/>
        <v>9.2278412311852059E-5</v>
      </c>
      <c r="O189" s="4">
        <f t="shared" si="78"/>
        <v>1.948425554705462E-6</v>
      </c>
      <c r="P189" s="4">
        <f t="shared" si="78"/>
        <v>3.2912242771351428E-8</v>
      </c>
      <c r="Q189" s="4">
        <f t="shared" si="78"/>
        <v>4.6328673272882213E-10</v>
      </c>
      <c r="R189" s="4">
        <f t="shared" si="78"/>
        <v>5.5897891955663165E-12</v>
      </c>
      <c r="S189" s="4">
        <f t="shared" si="78"/>
        <v>5.9013180317222668E-14</v>
      </c>
      <c r="T189" s="4">
        <f t="shared" si="78"/>
        <v>5.5379631109341813E-16</v>
      </c>
      <c r="U189" s="4">
        <f t="shared" si="78"/>
        <v>4.6772822380978527E-18</v>
      </c>
      <c r="V189" s="4">
        <f t="shared" si="78"/>
        <v>3.5912395977848287E-20</v>
      </c>
      <c r="W189" s="4">
        <f t="shared" si="78"/>
        <v>2.5275898040737099E-22</v>
      </c>
      <c r="X189" s="4">
        <f t="shared" si="78"/>
        <v>1.6421267395511233E-24</v>
      </c>
      <c r="Y189" s="4">
        <f t="shared" si="78"/>
        <v>9.906540934901769E-27</v>
      </c>
      <c r="Z189" s="4">
        <f t="shared" si="78"/>
        <v>5.5779440169306283E-29</v>
      </c>
      <c r="AA189" s="4">
        <f t="shared" si="76"/>
        <v>2.9444047585023785E-31</v>
      </c>
      <c r="AB189" s="4">
        <f t="shared" si="76"/>
        <v>1.462823412609486E-33</v>
      </c>
      <c r="AC189" s="4">
        <f t="shared" si="76"/>
        <v>6.8637693534572764E-36</v>
      </c>
      <c r="AD189" s="4">
        <f t="shared" si="76"/>
        <v>3.0510711454643395E-38</v>
      </c>
      <c r="AE189" s="4">
        <f t="shared" si="76"/>
        <v>1.288444049466893E-40</v>
      </c>
      <c r="AF189" s="6"/>
      <c r="AG189" s="4">
        <f t="shared" si="79"/>
        <v>0.87964085340918874</v>
      </c>
      <c r="AH189" s="4">
        <f t="shared" si="79"/>
        <v>0.11280652962420593</v>
      </c>
      <c r="AI189" s="4">
        <f t="shared" si="79"/>
        <v>7.233243266406373E-3</v>
      </c>
      <c r="AJ189" s="4">
        <f t="shared" si="79"/>
        <v>3.0920081190911425E-4</v>
      </c>
      <c r="AK189" s="4">
        <f t="shared" si="79"/>
        <v>9.913098555111317E-6</v>
      </c>
      <c r="AL189" s="4">
        <f t="shared" si="79"/>
        <v>2.5425423169730107E-7</v>
      </c>
      <c r="AM189" s="4">
        <f t="shared" si="79"/>
        <v>5.434326033358489E-9</v>
      </c>
      <c r="AN189" s="4">
        <f t="shared" si="79"/>
        <v>9.9558050085093545E-11</v>
      </c>
      <c r="AO189" s="4">
        <f t="shared" si="79"/>
        <v>1.5959346624506938E-12</v>
      </c>
      <c r="AP189" s="4">
        <f t="shared" si="79"/>
        <v>2.2740567103316515E-14</v>
      </c>
      <c r="AQ189" s="4">
        <f t="shared" si="79"/>
        <v>2.9162850033948899E-16</v>
      </c>
      <c r="AR189" s="4">
        <f t="shared" si="79"/>
        <v>3.3998983578194355E-18</v>
      </c>
      <c r="AS189" s="4">
        <f t="shared" si="79"/>
        <v>3.6334009270924923E-20</v>
      </c>
      <c r="AT189" s="4">
        <f t="shared" si="79"/>
        <v>3.5842524108595232E-22</v>
      </c>
      <c r="AU189" s="4">
        <f t="shared" si="79"/>
        <v>3.2832136651964486E-24</v>
      </c>
      <c r="AV189" s="4">
        <f t="shared" si="79"/>
        <v>2.806961556344014E-26</v>
      </c>
      <c r="AW189" s="4">
        <f t="shared" si="77"/>
        <v>2.2498058395351969E-28</v>
      </c>
      <c r="AX189" s="4">
        <f t="shared" si="77"/>
        <v>1.6971673047642017E-30</v>
      </c>
      <c r="AY189" s="4">
        <f t="shared" si="77"/>
        <v>1.2091513653350593E-32</v>
      </c>
      <c r="AZ189" s="4">
        <f t="shared" si="77"/>
        <v>8.1612290985109994E-35</v>
      </c>
      <c r="BA189" s="4">
        <f t="shared" si="77"/>
        <v>5.2330399962003666E-37</v>
      </c>
    </row>
    <row r="190" spans="1:53">
      <c r="A190" s="1">
        <f t="shared" si="80"/>
        <v>42021</v>
      </c>
      <c r="B190">
        <f t="shared" si="69"/>
        <v>3</v>
      </c>
      <c r="C190" s="12">
        <f t="shared" si="59"/>
        <v>5.7069967380518741E-9</v>
      </c>
      <c r="D190" s="3">
        <f t="shared" si="68"/>
        <v>21495368</v>
      </c>
      <c r="E190" s="2">
        <v>42990736</v>
      </c>
      <c r="F190">
        <v>194</v>
      </c>
      <c r="G190" s="3">
        <f t="shared" si="55"/>
        <v>18279879.599999994</v>
      </c>
      <c r="H190" s="3">
        <f t="shared" si="56"/>
        <v>25210093.148000002</v>
      </c>
      <c r="I190" s="7">
        <f t="shared" si="57"/>
        <v>-0.97589417897015385</v>
      </c>
      <c r="J190" s="8">
        <f t="shared" si="58"/>
        <v>-1.005585688664032</v>
      </c>
      <c r="K190" s="4">
        <f t="shared" si="78"/>
        <v>0.90093405935035442</v>
      </c>
      <c r="L190" s="4">
        <f t="shared" si="78"/>
        <v>9.3988333448471753E-2</v>
      </c>
      <c r="M190" s="4">
        <f t="shared" si="78"/>
        <v>4.9025820755061629E-3</v>
      </c>
      <c r="N190" s="4">
        <f t="shared" si="78"/>
        <v>1.704843485026837E-4</v>
      </c>
      <c r="O190" s="4">
        <f t="shared" si="78"/>
        <v>4.4463679108404339E-6</v>
      </c>
      <c r="P190" s="4">
        <f t="shared" si="78"/>
        <v>9.2771854733458539E-8</v>
      </c>
      <c r="Q190" s="4">
        <f t="shared" si="78"/>
        <v>1.6130425125336408E-9</v>
      </c>
      <c r="R190" s="4">
        <f t="shared" si="78"/>
        <v>2.4039674031179236E-11</v>
      </c>
      <c r="S190" s="4">
        <f t="shared" si="78"/>
        <v>3.1348687650388334E-13</v>
      </c>
      <c r="T190" s="4">
        <f t="shared" si="78"/>
        <v>3.6337714521095178E-15</v>
      </c>
      <c r="U190" s="4">
        <f t="shared" si="78"/>
        <v>3.7908651717660323E-17</v>
      </c>
      <c r="V190" s="4">
        <f t="shared" si="78"/>
        <v>3.5952273513163118E-19</v>
      </c>
      <c r="W190" s="4">
        <f t="shared" si="78"/>
        <v>3.1255452815243719E-21</v>
      </c>
      <c r="X190" s="4">
        <f t="shared" si="78"/>
        <v>2.5082054156391797E-23</v>
      </c>
      <c r="Y190" s="4">
        <f t="shared" si="78"/>
        <v>1.8690275376217146E-25</v>
      </c>
      <c r="Z190" s="4">
        <f t="shared" si="78"/>
        <v>1.2998853583817935E-27</v>
      </c>
      <c r="AA190" s="4">
        <f t="shared" si="76"/>
        <v>8.4755064055111861E-30</v>
      </c>
      <c r="AB190" s="4">
        <f t="shared" si="76"/>
        <v>5.2011250838012491E-32</v>
      </c>
      <c r="AC190" s="4">
        <f t="shared" si="76"/>
        <v>3.0144308996239918E-34</v>
      </c>
      <c r="AD190" s="4">
        <f t="shared" si="76"/>
        <v>1.6551305230465314E-36</v>
      </c>
      <c r="AE190" s="4">
        <f t="shared" si="76"/>
        <v>8.6334175179133898E-39</v>
      </c>
      <c r="AF190" s="6"/>
      <c r="AG190" s="4">
        <f t="shared" si="79"/>
        <v>0.86599692699767461</v>
      </c>
      <c r="AH190" s="4">
        <f t="shared" si="79"/>
        <v>0.12459437202188188</v>
      </c>
      <c r="AI190" s="4">
        <f t="shared" si="79"/>
        <v>8.9629399595971826E-3</v>
      </c>
      <c r="AJ190" s="4">
        <f t="shared" si="79"/>
        <v>4.2984439949204293E-4</v>
      </c>
      <c r="AK190" s="4">
        <f t="shared" si="79"/>
        <v>1.5460847775269644E-5</v>
      </c>
      <c r="AL190" s="4">
        <f t="shared" si="79"/>
        <v>4.4488248255546605E-7</v>
      </c>
      <c r="AM190" s="4">
        <f t="shared" si="79"/>
        <v>1.0667828952565359E-8</v>
      </c>
      <c r="AN190" s="4">
        <f t="shared" si="79"/>
        <v>2.1926028527802153E-10</v>
      </c>
      <c r="AO190" s="4">
        <f t="shared" si="79"/>
        <v>3.943228479863569E-12</v>
      </c>
      <c r="AP190" s="4">
        <f t="shared" si="79"/>
        <v>6.3036395134615378E-14</v>
      </c>
      <c r="AQ190" s="4">
        <f t="shared" si="79"/>
        <v>9.069289991224099E-16</v>
      </c>
      <c r="AR190" s="4">
        <f t="shared" si="79"/>
        <v>1.1862125264244229E-17</v>
      </c>
      <c r="AS190" s="4">
        <f t="shared" si="79"/>
        <v>1.4222080906481238E-19</v>
      </c>
      <c r="AT190" s="4">
        <f t="shared" si="79"/>
        <v>1.573988882441695E-21</v>
      </c>
      <c r="AU190" s="4">
        <f t="shared" si="79"/>
        <v>1.6175416623978237E-23</v>
      </c>
      <c r="AV190" s="4">
        <f t="shared" si="79"/>
        <v>1.5514795294901583E-25</v>
      </c>
      <c r="AW190" s="4">
        <f t="shared" si="77"/>
        <v>1.3951081741638051E-27</v>
      </c>
      <c r="AX190" s="4">
        <f t="shared" si="77"/>
        <v>1.1807032560440304E-29</v>
      </c>
      <c r="AY190" s="4">
        <f t="shared" si="77"/>
        <v>9.4373494706497125E-32</v>
      </c>
      <c r="AZ190" s="4">
        <f t="shared" si="77"/>
        <v>7.1462499318150336E-34</v>
      </c>
      <c r="BA190" s="4">
        <f t="shared" si="77"/>
        <v>5.140791056853796E-36</v>
      </c>
    </row>
    <row r="191" spans="1:53">
      <c r="A191" s="1">
        <f t="shared" si="80"/>
        <v>42025</v>
      </c>
      <c r="B191">
        <f t="shared" si="69"/>
        <v>4</v>
      </c>
      <c r="C191" s="12">
        <f t="shared" si="59"/>
        <v>5.7069967380518741E-9</v>
      </c>
      <c r="D191" s="3">
        <f t="shared" si="68"/>
        <v>23737012</v>
      </c>
      <c r="E191" s="2">
        <v>47474024</v>
      </c>
      <c r="F191">
        <v>208</v>
      </c>
      <c r="G191" s="3">
        <f t="shared" si="55"/>
        <v>21501926.399999999</v>
      </c>
      <c r="H191" s="3">
        <f t="shared" si="56"/>
        <v>27657158.272</v>
      </c>
      <c r="I191" s="7">
        <f t="shared" si="57"/>
        <v>-0.91691727918993449</v>
      </c>
      <c r="J191" s="8">
        <f t="shared" si="58"/>
        <v>-0.94482292433425696</v>
      </c>
      <c r="K191" s="4">
        <f t="shared" si="78"/>
        <v>0.88451887851687394</v>
      </c>
      <c r="L191" s="4">
        <f t="shared" si="78"/>
        <v>0.10854056958460297</v>
      </c>
      <c r="M191" s="4">
        <f t="shared" si="78"/>
        <v>6.6595835227378627E-3</v>
      </c>
      <c r="N191" s="4">
        <f t="shared" si="78"/>
        <v>2.7240229653880055E-4</v>
      </c>
      <c r="O191" s="4">
        <f t="shared" si="78"/>
        <v>8.3567171417627093E-6</v>
      </c>
      <c r="P191" s="4">
        <f t="shared" si="78"/>
        <v>2.0509289099814179E-7</v>
      </c>
      <c r="Q191" s="4">
        <f t="shared" si="78"/>
        <v>4.1945390823705775E-9</v>
      </c>
      <c r="R191" s="4">
        <f t="shared" si="78"/>
        <v>7.3531101832431955E-11</v>
      </c>
      <c r="S191" s="4">
        <f t="shared" si="78"/>
        <v>1.1278878934430719E-12</v>
      </c>
      <c r="T191" s="4">
        <f t="shared" si="78"/>
        <v>1.5378297337948176E-14</v>
      </c>
      <c r="U191" s="4">
        <f t="shared" si="78"/>
        <v>1.8870919481579367E-16</v>
      </c>
      <c r="V191" s="4">
        <f t="shared" si="78"/>
        <v>2.1051602651605699E-18</v>
      </c>
      <c r="W191" s="4">
        <f t="shared" si="78"/>
        <v>2.1527256502845388E-20</v>
      </c>
      <c r="X191" s="4">
        <f t="shared" si="78"/>
        <v>2.0320298370822268E-22</v>
      </c>
      <c r="Y191" s="4">
        <f t="shared" si="78"/>
        <v>1.78109371851903E-24</v>
      </c>
      <c r="Z191" s="4">
        <f t="shared" si="78"/>
        <v>1.4570693402922548E-26</v>
      </c>
      <c r="AA191" s="4">
        <f t="shared" si="76"/>
        <v>1.117493289520336E-28</v>
      </c>
      <c r="AB191" s="4">
        <f t="shared" si="76"/>
        <v>8.0664169920494559E-31</v>
      </c>
      <c r="AC191" s="4">
        <f t="shared" si="76"/>
        <v>5.4991151050748886E-33</v>
      </c>
      <c r="AD191" s="4">
        <f t="shared" si="76"/>
        <v>3.5515982669801501E-35</v>
      </c>
      <c r="AE191" s="4">
        <f t="shared" si="76"/>
        <v>2.1791064473537048E-37</v>
      </c>
      <c r="AF191" s="6"/>
      <c r="AG191" s="4">
        <f t="shared" si="79"/>
        <v>0.85398699731138117</v>
      </c>
      <c r="AH191" s="4">
        <f t="shared" si="79"/>
        <v>0.13479271959213204</v>
      </c>
      <c r="AI191" s="4">
        <f t="shared" si="79"/>
        <v>1.0637794635811609E-2</v>
      </c>
      <c r="AJ191" s="4">
        <f t="shared" si="79"/>
        <v>5.5968735287037421E-4</v>
      </c>
      <c r="AK191" s="4">
        <f t="shared" si="79"/>
        <v>2.2085164197167774E-5</v>
      </c>
      <c r="AL191" s="4">
        <f t="shared" si="79"/>
        <v>6.9718132093377555E-7</v>
      </c>
      <c r="AM191" s="4">
        <f t="shared" si="79"/>
        <v>1.8340433286083419E-8</v>
      </c>
      <c r="AN191" s="4">
        <f t="shared" si="79"/>
        <v>4.1354867606676916E-10</v>
      </c>
      <c r="AO191" s="4">
        <f t="shared" si="79"/>
        <v>8.1592777170019857E-12</v>
      </c>
      <c r="AP191" s="4">
        <f t="shared" si="79"/>
        <v>1.4309493375291883E-13</v>
      </c>
      <c r="AQ191" s="4">
        <f t="shared" si="79"/>
        <v>2.2585998457259714E-15</v>
      </c>
      <c r="AR191" s="4">
        <f t="shared" si="79"/>
        <v>3.2408701405274579E-17</v>
      </c>
      <c r="AS191" s="4">
        <f t="shared" si="79"/>
        <v>4.2628042319594715E-19</v>
      </c>
      <c r="AT191" s="4">
        <f t="shared" si="79"/>
        <v>5.1756753279352721E-21</v>
      </c>
      <c r="AU191" s="4">
        <f t="shared" si="79"/>
        <v>5.8351760411013057E-23</v>
      </c>
      <c r="AV191" s="4">
        <f t="shared" si="79"/>
        <v>6.1401313463438451E-25</v>
      </c>
      <c r="AW191" s="4">
        <f t="shared" si="77"/>
        <v>6.0572098620558213E-27</v>
      </c>
      <c r="AX191" s="4">
        <f t="shared" si="77"/>
        <v>5.6239134145850202E-29</v>
      </c>
      <c r="AY191" s="4">
        <f t="shared" si="77"/>
        <v>4.9315226391786909E-31</v>
      </c>
      <c r="AZ191" s="4">
        <f t="shared" si="77"/>
        <v>4.0967770046298549E-33</v>
      </c>
      <c r="BA191" s="4">
        <f t="shared" si="77"/>
        <v>3.2331600855297697E-35</v>
      </c>
    </row>
    <row r="192" spans="1:53">
      <c r="A192" s="1">
        <f t="shared" si="80"/>
        <v>42028</v>
      </c>
      <c r="B192">
        <f t="shared" si="69"/>
        <v>3</v>
      </c>
      <c r="C192" s="12">
        <f t="shared" si="59"/>
        <v>5.7069967380518741E-9</v>
      </c>
      <c r="D192" s="3">
        <f t="shared" si="68"/>
        <v>27706330</v>
      </c>
      <c r="E192" s="2">
        <v>55412660</v>
      </c>
      <c r="F192">
        <v>230</v>
      </c>
      <c r="G192" s="3">
        <f t="shared" si="55"/>
        <v>27475229.999999993</v>
      </c>
      <c r="H192" s="3">
        <f t="shared" si="56"/>
        <v>32121397.699999999</v>
      </c>
      <c r="I192" s="7">
        <f t="shared" si="57"/>
        <v>-0.83231818725605877</v>
      </c>
      <c r="J192" s="8">
        <f t="shared" si="58"/>
        <v>-0.85505465906322065</v>
      </c>
      <c r="K192" s="4">
        <f t="shared" si="78"/>
        <v>0.85487412532330864</v>
      </c>
      <c r="L192" s="4">
        <f t="shared" si="78"/>
        <v>0.13404515463408853</v>
      </c>
      <c r="M192" s="4">
        <f t="shared" si="78"/>
        <v>1.0509209657098124E-2</v>
      </c>
      <c r="N192" s="4">
        <f t="shared" si="78"/>
        <v>5.4928497240889205E-4</v>
      </c>
      <c r="O192" s="4">
        <f t="shared" si="78"/>
        <v>2.1532111817453246E-5</v>
      </c>
      <c r="P192" s="4">
        <f t="shared" si="78"/>
        <v>6.7525142064092207E-7</v>
      </c>
      <c r="Q192" s="4">
        <f t="shared" si="78"/>
        <v>1.7646684648945032E-8</v>
      </c>
      <c r="R192" s="4">
        <f t="shared" si="78"/>
        <v>3.9528827961128888E-10</v>
      </c>
      <c r="S192" s="4">
        <f t="shared" si="78"/>
        <v>7.7476998508218065E-12</v>
      </c>
      <c r="T192" s="4">
        <f t="shared" si="78"/>
        <v>1.3498300723195254E-13</v>
      </c>
      <c r="U192" s="4">
        <f t="shared" si="78"/>
        <v>2.116546941175287E-15</v>
      </c>
      <c r="V192" s="4">
        <f t="shared" si="78"/>
        <v>3.0170604319460748E-17</v>
      </c>
      <c r="W192" s="4">
        <f t="shared" si="78"/>
        <v>3.942316947079472E-19</v>
      </c>
      <c r="X192" s="4">
        <f t="shared" si="78"/>
        <v>4.7550703064878677E-21</v>
      </c>
      <c r="Y192" s="4">
        <f t="shared" si="78"/>
        <v>5.325711654607011E-23</v>
      </c>
      <c r="Z192" s="4">
        <f t="shared" si="78"/>
        <v>5.5671781171909586E-25</v>
      </c>
      <c r="AA192" s="4">
        <f t="shared" si="76"/>
        <v>5.4558678733692055E-27</v>
      </c>
      <c r="AB192" s="4">
        <f t="shared" si="76"/>
        <v>5.03226632814024E-29</v>
      </c>
      <c r="AC192" s="4">
        <f t="shared" si="76"/>
        <v>4.3836895642338879E-31</v>
      </c>
      <c r="AD192" s="4">
        <f t="shared" si="76"/>
        <v>3.6177191911000269E-33</v>
      </c>
      <c r="AE192" s="4">
        <f t="shared" si="76"/>
        <v>2.8363087539954736E-35</v>
      </c>
      <c r="AF192" s="6"/>
      <c r="AG192" s="4">
        <f t="shared" si="79"/>
        <v>0.83250445280780105</v>
      </c>
      <c r="AH192" s="4">
        <f t="shared" si="79"/>
        <v>0.15261197647233021</v>
      </c>
      <c r="AI192" s="4">
        <f t="shared" si="79"/>
        <v>1.398816220091335E-2</v>
      </c>
      <c r="AJ192" s="4">
        <f t="shared" si="79"/>
        <v>8.5475456640848933E-4</v>
      </c>
      <c r="AK192" s="4">
        <f t="shared" si="79"/>
        <v>3.9172694859264342E-5</v>
      </c>
      <c r="AL192" s="4">
        <f t="shared" si="79"/>
        <v>1.4362017215892091E-6</v>
      </c>
      <c r="AM192" s="4">
        <f t="shared" si="79"/>
        <v>4.3879955333925271E-8</v>
      </c>
      <c r="AN192" s="4">
        <f t="shared" si="79"/>
        <v>1.1491324997162327E-9</v>
      </c>
      <c r="AO192" s="4">
        <f t="shared" si="79"/>
        <v>2.6331892760648354E-11</v>
      </c>
      <c r="AP192" s="4">
        <f t="shared" si="79"/>
        <v>5.3634163544615653E-13</v>
      </c>
      <c r="AQ192" s="4">
        <f t="shared" si="79"/>
        <v>9.8320355933064445E-15</v>
      </c>
      <c r="AR192" s="4">
        <f t="shared" si="79"/>
        <v>1.6385234964539518E-16</v>
      </c>
      <c r="AS192" s="4">
        <f t="shared" si="79"/>
        <v>2.5030719336708622E-18</v>
      </c>
      <c r="AT192" s="4">
        <f t="shared" si="79"/>
        <v>3.5296518285961868E-20</v>
      </c>
      <c r="AU192" s="4">
        <f t="shared" si="79"/>
        <v>4.621742107701893E-22</v>
      </c>
      <c r="AV192" s="4">
        <f t="shared" si="79"/>
        <v>5.6482812234484737E-24</v>
      </c>
      <c r="AW192" s="4">
        <f t="shared" si="77"/>
        <v>6.4713990098004129E-26</v>
      </c>
      <c r="AX192" s="4">
        <f t="shared" si="77"/>
        <v>6.9783233990736106E-28</v>
      </c>
      <c r="AY192" s="4">
        <f t="shared" si="77"/>
        <v>7.1069033469747628E-30</v>
      </c>
      <c r="AZ192" s="4">
        <f t="shared" si="77"/>
        <v>6.8569126437235384E-32</v>
      </c>
      <c r="BA192" s="4">
        <f t="shared" si="77"/>
        <v>6.2849295793414879E-34</v>
      </c>
    </row>
    <row r="193" spans="1:53">
      <c r="A193" s="1">
        <f t="shared" si="80"/>
        <v>42032</v>
      </c>
      <c r="B193">
        <f t="shared" si="69"/>
        <v>4</v>
      </c>
      <c r="C193" s="12">
        <f t="shared" si="59"/>
        <v>5.7069967380518741E-9</v>
      </c>
      <c r="D193" s="3">
        <f t="shared" si="68"/>
        <v>28986142</v>
      </c>
      <c r="E193" s="2">
        <v>57972284</v>
      </c>
      <c r="F193">
        <v>261</v>
      </c>
      <c r="G193" s="3">
        <f t="shared" si="55"/>
        <v>37780129.099999994</v>
      </c>
      <c r="H193" s="3">
        <f t="shared" si="56"/>
        <v>39847907.930500001</v>
      </c>
      <c r="I193" s="7">
        <f t="shared" si="57"/>
        <v>-0.73142136071682007</v>
      </c>
      <c r="J193" s="8">
        <f t="shared" si="58"/>
        <v>-0.7424359427847953</v>
      </c>
      <c r="K193" s="4">
        <f t="shared" si="78"/>
        <v>0.80604873456593329</v>
      </c>
      <c r="L193" s="4">
        <f t="shared" si="78"/>
        <v>0.17379303351462777</v>
      </c>
      <c r="M193" s="4">
        <f t="shared" si="78"/>
        <v>1.8735850826075307E-2</v>
      </c>
      <c r="N193" s="4">
        <f t="shared" si="78"/>
        <v>1.3465522362492671E-3</v>
      </c>
      <c r="O193" s="4">
        <f t="shared" si="78"/>
        <v>7.2582887766331331E-5</v>
      </c>
      <c r="P193" s="4">
        <f t="shared" si="78"/>
        <v>3.1299345485347732E-6</v>
      </c>
      <c r="Q193" s="4">
        <f t="shared" si="78"/>
        <v>1.1247474347703694E-7</v>
      </c>
      <c r="R193" s="4">
        <f t="shared" si="78"/>
        <v>3.4643994871029903E-9</v>
      </c>
      <c r="S193" s="4">
        <f t="shared" si="78"/>
        <v>9.3370344557682042E-11</v>
      </c>
      <c r="T193" s="4">
        <f t="shared" si="78"/>
        <v>2.2368528916979014E-12</v>
      </c>
      <c r="U193" s="4">
        <f t="shared" si="78"/>
        <v>4.8229013990749799E-14</v>
      </c>
      <c r="V193" s="4">
        <f t="shared" si="78"/>
        <v>9.4533697832396822E-16</v>
      </c>
      <c r="W193" s="4">
        <f t="shared" si="78"/>
        <v>1.6985421835739922E-17</v>
      </c>
      <c r="X193" s="4">
        <f t="shared" si="78"/>
        <v>2.8171106803526956E-19</v>
      </c>
      <c r="Y193" s="4">
        <f t="shared" si="78"/>
        <v>4.3385717922687027E-21</v>
      </c>
      <c r="Z193" s="4">
        <f t="shared" ref="Z193:AE256" si="81">_xlfn.BINOM.DIST(Z$4,$G193,$C193,FALSE)</f>
        <v>6.2362918531161223E-23</v>
      </c>
      <c r="AA193" s="4">
        <f t="shared" si="81"/>
        <v>8.4038315724802542E-25</v>
      </c>
      <c r="AB193" s="4">
        <f t="shared" si="81"/>
        <v>1.0658578737294941E-26</v>
      </c>
      <c r="AC193" s="4">
        <f t="shared" si="81"/>
        <v>1.2767258760410272E-28</v>
      </c>
      <c r="AD193" s="4">
        <f t="shared" si="81"/>
        <v>1.4488216128159211E-30</v>
      </c>
      <c r="AE193" s="4">
        <f t="shared" si="81"/>
        <v>1.5619091357930472E-32</v>
      </c>
      <c r="AF193" s="6"/>
      <c r="AG193" s="4">
        <f t="shared" si="79"/>
        <v>0.79659261739911047</v>
      </c>
      <c r="AH193" s="4">
        <f t="shared" si="79"/>
        <v>0.1811546219805833</v>
      </c>
      <c r="AI193" s="4">
        <f t="shared" si="79"/>
        <v>2.0598355749592383E-2</v>
      </c>
      <c r="AJ193" s="4">
        <f t="shared" si="79"/>
        <v>1.5614368333531517E-3</v>
      </c>
      <c r="AK193" s="4">
        <f t="shared" si="79"/>
        <v>8.8772313419314641E-5</v>
      </c>
      <c r="AL193" s="4">
        <f t="shared" si="79"/>
        <v>4.0375752710424667E-6</v>
      </c>
      <c r="AM193" s="4">
        <f t="shared" si="79"/>
        <v>1.5303207565803356E-7</v>
      </c>
      <c r="AN193" s="4">
        <f t="shared" si="79"/>
        <v>4.9716151799877063E-9</v>
      </c>
      <c r="AO193" s="4">
        <f t="shared" si="79"/>
        <v>1.4132551737865861E-10</v>
      </c>
      <c r="AP193" s="4">
        <f t="shared" si="79"/>
        <v>3.5710105179167515E-12</v>
      </c>
      <c r="AQ193" s="4">
        <f t="shared" si="79"/>
        <v>8.1209001969520994E-14</v>
      </c>
      <c r="AR193" s="4">
        <f t="shared" si="79"/>
        <v>1.6788988088424643E-15</v>
      </c>
      <c r="AS193" s="4">
        <f t="shared" si="79"/>
        <v>3.1816785273791296E-17</v>
      </c>
      <c r="AT193" s="4">
        <f t="shared" si="79"/>
        <v>5.5657789741847234E-19</v>
      </c>
      <c r="AU193" s="4">
        <f t="shared" si="79"/>
        <v>9.0408844866791978E-21</v>
      </c>
      <c r="AV193" s="4">
        <f t="shared" ref="AV193:BA256" si="82">_xlfn.BINOM.DIST(AV$4,$H193,$C193,FALSE)</f>
        <v>1.3706691897168105E-22</v>
      </c>
      <c r="AW193" s="4">
        <f t="shared" si="82"/>
        <v>1.9481645952956641E-24</v>
      </c>
      <c r="AX193" s="4">
        <f t="shared" si="82"/>
        <v>2.6060916975473127E-26</v>
      </c>
      <c r="AY193" s="4">
        <f t="shared" si="82"/>
        <v>3.2925330588861413E-28</v>
      </c>
      <c r="AZ193" s="4">
        <f t="shared" si="82"/>
        <v>3.9408462281323841E-30</v>
      </c>
      <c r="BA193" s="4">
        <f t="shared" si="82"/>
        <v>4.4809740433814659E-32</v>
      </c>
    </row>
    <row r="194" spans="1:53">
      <c r="A194" s="1">
        <f t="shared" si="80"/>
        <v>42035</v>
      </c>
      <c r="B194">
        <f t="shared" si="69"/>
        <v>3</v>
      </c>
      <c r="C194" s="12">
        <f t="shared" si="59"/>
        <v>5.7069967380518741E-9</v>
      </c>
      <c r="D194" s="3">
        <f t="shared" si="68"/>
        <v>36642648</v>
      </c>
      <c r="E194" s="2">
        <v>73285296</v>
      </c>
      <c r="F194">
        <v>289</v>
      </c>
      <c r="G194" s="3">
        <f t="shared" si="55"/>
        <v>48986093.099999994</v>
      </c>
      <c r="H194" s="3">
        <f t="shared" si="56"/>
        <v>48455543.5405</v>
      </c>
      <c r="I194" s="7">
        <f t="shared" si="57"/>
        <v>-0.66005395996629379</v>
      </c>
      <c r="J194" s="8">
        <f t="shared" si="58"/>
        <v>-0.65706425278205161</v>
      </c>
      <c r="K194" s="4">
        <f t="shared" ref="K194:Z225" si="83">_xlfn.BINOM.DIST(K$4,$G194,$C194,FALSE)</f>
        <v>0.75611373291138917</v>
      </c>
      <c r="L194" s="4">
        <f t="shared" si="83"/>
        <v>0.21138178233249771</v>
      </c>
      <c r="M194" s="4">
        <f t="shared" si="83"/>
        <v>2.954731216021848E-2</v>
      </c>
      <c r="N194" s="4">
        <f t="shared" si="83"/>
        <v>2.7534496380198794E-3</v>
      </c>
      <c r="O194" s="4">
        <f t="shared" si="83"/>
        <v>1.9244097516976028E-4</v>
      </c>
      <c r="P194" s="4">
        <f t="shared" si="83"/>
        <v>1.0759892654487008E-5</v>
      </c>
      <c r="Q194" s="4">
        <f t="shared" si="83"/>
        <v>5.0134544488477056E-7</v>
      </c>
      <c r="R194" s="4">
        <f t="shared" si="83"/>
        <v>2.0022551051133803E-8</v>
      </c>
      <c r="S194" s="4">
        <f t="shared" si="83"/>
        <v>6.996966426821108E-10</v>
      </c>
      <c r="T194" s="4">
        <f t="shared" si="83"/>
        <v>2.1734399179811929E-11</v>
      </c>
      <c r="U194" s="4">
        <f t="shared" si="83"/>
        <v>6.0761430357601198E-13</v>
      </c>
      <c r="V194" s="4">
        <f t="shared" si="83"/>
        <v>1.5442430111030301E-14</v>
      </c>
      <c r="W194" s="4">
        <f t="shared" si="83"/>
        <v>3.5976153733372545E-16</v>
      </c>
      <c r="X194" s="4">
        <f t="shared" si="83"/>
        <v>7.7366277500664331E-18</v>
      </c>
      <c r="Y194" s="4">
        <f t="shared" si="83"/>
        <v>1.5449128294071462E-19</v>
      </c>
      <c r="Z194" s="4">
        <f t="shared" si="83"/>
        <v>2.8793405002693499E-21</v>
      </c>
      <c r="AA194" s="4">
        <f t="shared" si="81"/>
        <v>5.0309886762524451E-23</v>
      </c>
      <c r="AB194" s="4">
        <f t="shared" si="81"/>
        <v>8.2734130317501711E-25</v>
      </c>
      <c r="AC194" s="4">
        <f t="shared" si="81"/>
        <v>1.2849684949545588E-26</v>
      </c>
      <c r="AD194" s="4">
        <f t="shared" si="81"/>
        <v>1.8906848691861792E-28</v>
      </c>
      <c r="AE194" s="4">
        <f t="shared" si="81"/>
        <v>2.6428311315417133E-30</v>
      </c>
      <c r="AF194" s="6"/>
      <c r="AG194" s="4">
        <f t="shared" ref="AG194:AV225" si="84">_xlfn.BINOM.DIST(AG$4,$H194,$C194,FALSE)</f>
        <v>0.75840659917858499</v>
      </c>
      <c r="AH194" s="4">
        <f t="shared" si="84"/>
        <v>0.20972644474310648</v>
      </c>
      <c r="AI194" s="4">
        <f t="shared" si="84"/>
        <v>2.899841639331702E-2</v>
      </c>
      <c r="AJ194" s="4">
        <f t="shared" si="84"/>
        <v>2.6730316468388244E-3</v>
      </c>
      <c r="AK194" s="4">
        <f t="shared" si="84"/>
        <v>1.8479710945159874E-4</v>
      </c>
      <c r="AL194" s="4">
        <f t="shared" si="84"/>
        <v>1.022059607780049E-5</v>
      </c>
      <c r="AM194" s="4">
        <f t="shared" si="84"/>
        <v>4.7105977622225871E-7</v>
      </c>
      <c r="AN194" s="4">
        <f t="shared" si="84"/>
        <v>1.8609256377113577E-8</v>
      </c>
      <c r="AO194" s="4">
        <f t="shared" si="84"/>
        <v>6.4326520557984796E-10</v>
      </c>
      <c r="AP194" s="4">
        <f t="shared" si="84"/>
        <v>1.9765079761488774E-11</v>
      </c>
      <c r="AQ194" s="4">
        <f t="shared" si="84"/>
        <v>5.4657477176508988E-13</v>
      </c>
      <c r="AR194" s="4">
        <f t="shared" si="84"/>
        <v>1.3740669658985893E-14</v>
      </c>
      <c r="AS194" s="4">
        <f t="shared" si="84"/>
        <v>3.1664865355977213E-16</v>
      </c>
      <c r="AT194" s="4">
        <f t="shared" si="84"/>
        <v>6.7357394152620879E-18</v>
      </c>
      <c r="AU194" s="4">
        <f t="shared" si="84"/>
        <v>1.3304795897173377E-19</v>
      </c>
      <c r="AV194" s="4">
        <f t="shared" si="84"/>
        <v>2.4528326787267873E-21</v>
      </c>
      <c r="AW194" s="4">
        <f t="shared" si="82"/>
        <v>4.2393463362042731E-23</v>
      </c>
      <c r="AX194" s="4">
        <f t="shared" si="82"/>
        <v>6.8960583048750625E-25</v>
      </c>
      <c r="AY194" s="4">
        <f t="shared" si="82"/>
        <v>1.0594473005629451E-26</v>
      </c>
      <c r="AZ194" s="4">
        <f t="shared" si="82"/>
        <v>1.5419727112977984E-28</v>
      </c>
      <c r="BA194" s="4">
        <f t="shared" si="82"/>
        <v>2.1320511199109674E-30</v>
      </c>
    </row>
    <row r="195" spans="1:53">
      <c r="A195" s="1">
        <f t="shared" si="80"/>
        <v>42039</v>
      </c>
      <c r="B195">
        <f t="shared" si="69"/>
        <v>4</v>
      </c>
      <c r="C195" s="12">
        <f t="shared" si="59"/>
        <v>5.7069967380518741E-9</v>
      </c>
      <c r="D195" s="3">
        <f t="shared" si="68"/>
        <v>48380005</v>
      </c>
      <c r="E195" s="2">
        <v>96760010</v>
      </c>
      <c r="F195">
        <v>317</v>
      </c>
      <c r="G195" s="3">
        <f t="shared" si="55"/>
        <v>61993845.899999991</v>
      </c>
      <c r="H195" s="3">
        <f t="shared" si="56"/>
        <v>58797803.454500005</v>
      </c>
      <c r="I195" s="7">
        <f t="shared" si="57"/>
        <v>-0.60818332865418601</v>
      </c>
      <c r="J195" s="8">
        <f t="shared" si="58"/>
        <v>-0.58945975593526345</v>
      </c>
      <c r="K195" s="4">
        <f t="shared" si="83"/>
        <v>0.70201628852120146</v>
      </c>
      <c r="L195" s="4">
        <f t="shared" si="83"/>
        <v>0.24837243145301158</v>
      </c>
      <c r="M195" s="4">
        <f t="shared" si="83"/>
        <v>4.3936917646703141E-2</v>
      </c>
      <c r="N195" s="4">
        <f t="shared" si="83"/>
        <v>5.1816075556650821E-3</v>
      </c>
      <c r="O195" s="4">
        <f t="shared" si="83"/>
        <v>4.5831144739817302E-4</v>
      </c>
      <c r="P195" s="4">
        <f t="shared" si="83"/>
        <v>3.2429994309133717E-5</v>
      </c>
      <c r="Q195" s="4">
        <f t="shared" si="83"/>
        <v>1.9122813389168278E-6</v>
      </c>
      <c r="R195" s="4">
        <f t="shared" si="83"/>
        <v>9.6651790719893901E-8</v>
      </c>
      <c r="S195" s="4">
        <f t="shared" si="83"/>
        <v>4.2744089324074255E-9</v>
      </c>
      <c r="T195" s="4">
        <f t="shared" si="83"/>
        <v>1.6803111265611659E-10</v>
      </c>
      <c r="U195" s="4">
        <f t="shared" si="83"/>
        <v>5.9449176085731562E-12</v>
      </c>
      <c r="V195" s="4">
        <f t="shared" si="83"/>
        <v>1.912094202727307E-13</v>
      </c>
      <c r="W195" s="4">
        <f t="shared" si="83"/>
        <v>5.6374689329043664E-15</v>
      </c>
      <c r="X195" s="4">
        <f t="shared" si="83"/>
        <v>1.5342528020517229E-16</v>
      </c>
      <c r="Y195" s="4">
        <f t="shared" si="83"/>
        <v>3.8772606565156421E-18</v>
      </c>
      <c r="Z195" s="4">
        <f t="shared" si="83"/>
        <v>9.1451291079509723E-20</v>
      </c>
      <c r="AA195" s="4">
        <f t="shared" si="81"/>
        <v>2.0222086011813473E-21</v>
      </c>
      <c r="AB195" s="4">
        <f t="shared" si="81"/>
        <v>4.2085560906288968E-23</v>
      </c>
      <c r="AC195" s="4">
        <f t="shared" si="81"/>
        <v>8.272117514995047E-25</v>
      </c>
      <c r="AD195" s="4">
        <f t="shared" si="81"/>
        <v>1.5403491324787656E-26</v>
      </c>
      <c r="AE195" s="4">
        <f t="shared" si="81"/>
        <v>2.7248665616592497E-28</v>
      </c>
      <c r="AF195" s="6"/>
      <c r="AG195" s="4">
        <f t="shared" si="84"/>
        <v>0.71493841641684874</v>
      </c>
      <c r="AH195" s="4">
        <f t="shared" si="84"/>
        <v>0.23990392844837849</v>
      </c>
      <c r="AI195" s="4">
        <f t="shared" si="84"/>
        <v>4.0250945105573546E-2</v>
      </c>
      <c r="AJ195" s="4">
        <f t="shared" si="84"/>
        <v>4.5021870902407146E-3</v>
      </c>
      <c r="AK195" s="4">
        <f t="shared" si="84"/>
        <v>3.7768718593370342E-4</v>
      </c>
      <c r="AL195" s="4">
        <f t="shared" si="84"/>
        <v>2.5347255479749003E-5</v>
      </c>
      <c r="AM195" s="4">
        <f t="shared" si="84"/>
        <v>1.4175826216263046E-6</v>
      </c>
      <c r="AN195" s="4">
        <f t="shared" si="84"/>
        <v>6.7954625244713581E-8</v>
      </c>
      <c r="AO195" s="4">
        <f t="shared" si="84"/>
        <v>2.8503468335940596E-9</v>
      </c>
      <c r="AP195" s="4">
        <f t="shared" si="84"/>
        <v>1.0627322641111409E-10</v>
      </c>
      <c r="AQ195" s="4">
        <f t="shared" si="84"/>
        <v>3.5660918502870794E-12</v>
      </c>
      <c r="AR195" s="4">
        <f t="shared" si="84"/>
        <v>1.0878486860415662E-13</v>
      </c>
      <c r="AS195" s="4">
        <f t="shared" si="84"/>
        <v>3.0419767460800235E-15</v>
      </c>
      <c r="AT195" s="4">
        <f t="shared" si="84"/>
        <v>7.8520159750268578E-17</v>
      </c>
      <c r="AU195" s="4">
        <f t="shared" si="84"/>
        <v>1.8820093140758462E-18</v>
      </c>
      <c r="AV195" s="4">
        <f t="shared" si="84"/>
        <v>4.2101651457079654E-20</v>
      </c>
      <c r="AW195" s="4">
        <f t="shared" si="82"/>
        <v>8.8297369134100481E-22</v>
      </c>
      <c r="AX195" s="4">
        <f t="shared" si="82"/>
        <v>1.7428798535606612E-23</v>
      </c>
      <c r="AY195" s="4">
        <f t="shared" si="82"/>
        <v>3.2491034906791584E-25</v>
      </c>
      <c r="AZ195" s="4">
        <f t="shared" si="82"/>
        <v>5.7382377266241913E-27</v>
      </c>
      <c r="BA195" s="4">
        <f t="shared" si="82"/>
        <v>9.6275797784274365E-29</v>
      </c>
    </row>
    <row r="196" spans="1:53">
      <c r="A196" s="1">
        <f t="shared" si="80"/>
        <v>42042</v>
      </c>
      <c r="B196">
        <f t="shared" si="69"/>
        <v>3</v>
      </c>
      <c r="C196" s="12">
        <f t="shared" si="59"/>
        <v>5.7069967380518741E-9</v>
      </c>
      <c r="D196" s="3">
        <f t="shared" si="68"/>
        <v>73133684</v>
      </c>
      <c r="E196" s="2">
        <v>146267368</v>
      </c>
      <c r="F196">
        <v>360</v>
      </c>
      <c r="G196" s="3">
        <f t="shared" si="55"/>
        <v>85478240</v>
      </c>
      <c r="H196" s="3">
        <f t="shared" si="56"/>
        <v>78475844.799999997</v>
      </c>
      <c r="I196" s="7">
        <f t="shared" si="57"/>
        <v>-0.56644169302306224</v>
      </c>
      <c r="J196" s="8">
        <f t="shared" si="58"/>
        <v>-0.52423407498378127</v>
      </c>
      <c r="K196" s="4">
        <f t="shared" si="83"/>
        <v>0.61396089717457669</v>
      </c>
      <c r="L196" s="4">
        <f t="shared" si="83"/>
        <v>0.29950488503973394</v>
      </c>
      <c r="M196" s="4">
        <f t="shared" si="83"/>
        <v>7.3052840601125879E-2</v>
      </c>
      <c r="N196" s="4">
        <f t="shared" si="83"/>
        <v>1.1878976991759533E-2</v>
      </c>
      <c r="O196" s="4">
        <f t="shared" si="83"/>
        <v>1.4487125848780496E-3</v>
      </c>
      <c r="P196" s="4">
        <f t="shared" si="83"/>
        <v>1.4134335847180868E-4</v>
      </c>
      <c r="Q196" s="4">
        <f t="shared" si="83"/>
        <v>1.1491780678758164E-5</v>
      </c>
      <c r="R196" s="4">
        <f t="shared" si="83"/>
        <v>8.0085235426418459E-7</v>
      </c>
      <c r="S196" s="4">
        <f t="shared" si="83"/>
        <v>4.883437482723324E-8</v>
      </c>
      <c r="T196" s="4">
        <f t="shared" si="83"/>
        <v>2.6469533079841173E-9</v>
      </c>
      <c r="U196" s="4">
        <f t="shared" si="83"/>
        <v>1.291247319479721E-10</v>
      </c>
      <c r="V196" s="4">
        <f t="shared" si="83"/>
        <v>5.7263764533585387E-12</v>
      </c>
      <c r="W196" s="4">
        <f t="shared" si="83"/>
        <v>2.3278864454026635E-13</v>
      </c>
      <c r="X196" s="4">
        <f t="shared" si="83"/>
        <v>8.7353754630229643E-15</v>
      </c>
      <c r="Y196" s="4">
        <f t="shared" si="83"/>
        <v>3.0438039271745242E-16</v>
      </c>
      <c r="Z196" s="4">
        <f t="shared" si="83"/>
        <v>9.8989365628524977E-18</v>
      </c>
      <c r="AA196" s="4">
        <f t="shared" si="81"/>
        <v>3.0180864842607606E-19</v>
      </c>
      <c r="AB196" s="4">
        <f t="shared" si="81"/>
        <v>8.6605580302520762E-21</v>
      </c>
      <c r="AC196" s="4">
        <f t="shared" si="81"/>
        <v>2.3471264242235355E-22</v>
      </c>
      <c r="AD196" s="4">
        <f t="shared" si="81"/>
        <v>6.0262339615581339E-24</v>
      </c>
      <c r="AE196" s="4">
        <f t="shared" si="81"/>
        <v>1.4698705707456464E-25</v>
      </c>
      <c r="AF196" s="6"/>
      <c r="AG196" s="4">
        <f t="shared" si="84"/>
        <v>0.63899325066381008</v>
      </c>
      <c r="AH196" s="4">
        <f t="shared" si="84"/>
        <v>0.28618040434372383</v>
      </c>
      <c r="AI196" s="4">
        <f t="shared" si="84"/>
        <v>6.4084575777313565E-2</v>
      </c>
      <c r="AJ196" s="4">
        <f t="shared" si="84"/>
        <v>9.5670021144964833E-3</v>
      </c>
      <c r="AK196" s="4">
        <f t="shared" si="84"/>
        <v>1.0711726712194342E-3</v>
      </c>
      <c r="AL196" s="4">
        <f t="shared" si="84"/>
        <v>9.5947371033402713E-5</v>
      </c>
      <c r="AM196" s="4">
        <f t="shared" si="84"/>
        <v>7.1618533424935631E-6</v>
      </c>
      <c r="AN196" s="4">
        <f t="shared" si="84"/>
        <v>4.5821676219850391E-7</v>
      </c>
      <c r="AO196" s="4">
        <f t="shared" si="84"/>
        <v>2.5652197118251368E-8</v>
      </c>
      <c r="AP196" s="4">
        <f t="shared" si="84"/>
        <v>1.2765141602923706E-9</v>
      </c>
      <c r="AQ196" s="4">
        <f t="shared" si="84"/>
        <v>5.7170133842181824E-11</v>
      </c>
      <c r="AR196" s="4">
        <f t="shared" si="84"/>
        <v>2.3276629316367821E-12</v>
      </c>
      <c r="AS196" s="4">
        <f t="shared" si="84"/>
        <v>8.6872517157224265E-14</v>
      </c>
      <c r="AT196" s="4">
        <f t="shared" si="84"/>
        <v>2.9928338606170678E-15</v>
      </c>
      <c r="AU196" s="4">
        <f t="shared" si="84"/>
        <v>9.574103611897007E-17</v>
      </c>
      <c r="AV196" s="4">
        <f t="shared" si="84"/>
        <v>2.8585803801384409E-18</v>
      </c>
      <c r="AW196" s="4">
        <f t="shared" si="82"/>
        <v>8.0015470803099884E-20</v>
      </c>
      <c r="AX196" s="4">
        <f t="shared" si="82"/>
        <v>2.1079901489041363E-21</v>
      </c>
      <c r="AY196" s="4">
        <f t="shared" si="82"/>
        <v>5.2449288336300133E-23</v>
      </c>
      <c r="AZ196" s="4">
        <f t="shared" si="82"/>
        <v>1.2363160895095291E-24</v>
      </c>
      <c r="BA196" s="4">
        <f t="shared" si="82"/>
        <v>2.7684905307150619E-26</v>
      </c>
    </row>
    <row r="197" spans="1:53">
      <c r="A197" s="1">
        <f t="shared" si="80"/>
        <v>42046</v>
      </c>
      <c r="B197">
        <f t="shared" si="69"/>
        <v>4</v>
      </c>
      <c r="C197" s="12">
        <f t="shared" si="59"/>
        <v>5.7069967380518741E-9</v>
      </c>
      <c r="D197" s="3">
        <f t="shared" si="68"/>
        <v>189525246</v>
      </c>
      <c r="E197" s="2">
        <v>379050492</v>
      </c>
      <c r="F197">
        <v>450</v>
      </c>
      <c r="G197" s="3">
        <f t="shared" si="55"/>
        <v>148386349.99999997</v>
      </c>
      <c r="H197" s="3">
        <f t="shared" si="56"/>
        <v>137207057.5</v>
      </c>
      <c r="I197" s="7">
        <f t="shared" si="57"/>
        <v>-0.61383523243562355</v>
      </c>
      <c r="J197" s="8">
        <f t="shared" si="58"/>
        <v>-0.54988513921686155</v>
      </c>
      <c r="K197" s="4">
        <f t="shared" si="83"/>
        <v>0.42876752267216939</v>
      </c>
      <c r="L197" s="4">
        <f t="shared" si="83"/>
        <v>0.36309766664413684</v>
      </c>
      <c r="M197" s="4">
        <f t="shared" si="83"/>
        <v>0.15374288823494842</v>
      </c>
      <c r="N197" s="4">
        <f t="shared" si="83"/>
        <v>4.3398563150589688E-2</v>
      </c>
      <c r="O197" s="4">
        <f t="shared" si="83"/>
        <v>9.1879141165445068E-3</v>
      </c>
      <c r="P197" s="4">
        <f t="shared" si="83"/>
        <v>1.5561393579076705E-3</v>
      </c>
      <c r="Q197" s="4">
        <f t="shared" si="83"/>
        <v>2.1963360908992547E-4</v>
      </c>
      <c r="R197" s="4">
        <f t="shared" si="83"/>
        <v>2.6570658435650317E-5</v>
      </c>
      <c r="S197" s="4">
        <f t="shared" si="83"/>
        <v>2.8126382928714046E-6</v>
      </c>
      <c r="T197" s="4">
        <f t="shared" si="83"/>
        <v>2.646506277214686E-7</v>
      </c>
      <c r="U197" s="4">
        <f t="shared" si="83"/>
        <v>2.2411683369661997E-8</v>
      </c>
      <c r="V197" s="4">
        <f t="shared" si="83"/>
        <v>1.7253743596758505E-9</v>
      </c>
      <c r="W197" s="4">
        <f t="shared" si="83"/>
        <v>1.2175971914029107E-10</v>
      </c>
      <c r="X197" s="4">
        <f t="shared" si="83"/>
        <v>7.9316186687187185E-12</v>
      </c>
      <c r="Y197" s="4">
        <f t="shared" si="83"/>
        <v>4.7977247521391535E-13</v>
      </c>
      <c r="Z197" s="4">
        <f t="shared" si="83"/>
        <v>2.7086045564381024E-14</v>
      </c>
      <c r="AA197" s="4">
        <f t="shared" si="81"/>
        <v>1.4335972334680666E-15</v>
      </c>
      <c r="AB197" s="4">
        <f t="shared" si="81"/>
        <v>7.1413408504674662E-17</v>
      </c>
      <c r="AC197" s="4">
        <f t="shared" si="81"/>
        <v>3.3597640852157389E-18</v>
      </c>
      <c r="AD197" s="4">
        <f t="shared" si="81"/>
        <v>1.4974650871423308E-19</v>
      </c>
      <c r="AE197" s="4">
        <f t="shared" si="81"/>
        <v>6.3405689639563187E-21</v>
      </c>
      <c r="AF197" s="6"/>
      <c r="AG197" s="4">
        <f t="shared" si="84"/>
        <v>0.45701446844541954</v>
      </c>
      <c r="AH197" s="4">
        <f t="shared" si="84"/>
        <v>0.357860715035763</v>
      </c>
      <c r="AI197" s="4">
        <f t="shared" si="84"/>
        <v>0.14010966749933063</v>
      </c>
      <c r="AJ197" s="4">
        <f t="shared" si="84"/>
        <v>3.6570501611197112E-2</v>
      </c>
      <c r="AK197" s="4">
        <f t="shared" si="84"/>
        <v>7.1590433527024891E-3</v>
      </c>
      <c r="AL197" s="4">
        <f t="shared" si="84"/>
        <v>1.1211637597367695E-3</v>
      </c>
      <c r="AM197" s="4">
        <f t="shared" si="84"/>
        <v>1.463193829418538E-4</v>
      </c>
      <c r="AN197" s="4">
        <f t="shared" si="84"/>
        <v>1.6367708348338706E-5</v>
      </c>
      <c r="AO197" s="4">
        <f t="shared" si="84"/>
        <v>1.6020716844392737E-6</v>
      </c>
      <c r="AP197" s="4">
        <f t="shared" si="84"/>
        <v>1.3938738989410875E-7</v>
      </c>
      <c r="AQ197" s="4">
        <f t="shared" si="84"/>
        <v>1.0914592685046467E-8</v>
      </c>
      <c r="AR197" s="4">
        <f t="shared" si="84"/>
        <v>7.7696041424702345E-10</v>
      </c>
      <c r="AS197" s="4">
        <f t="shared" si="84"/>
        <v>5.0699267802858297E-11</v>
      </c>
      <c r="AT197" s="4">
        <f t="shared" si="84"/>
        <v>3.0538125315548705E-12</v>
      </c>
      <c r="AU197" s="4">
        <f t="shared" si="84"/>
        <v>1.7080413172869347E-13</v>
      </c>
      <c r="AV197" s="4">
        <f t="shared" si="84"/>
        <v>8.9164328768527194E-15</v>
      </c>
      <c r="AW197" s="4">
        <f t="shared" si="82"/>
        <v>4.363703061330188E-16</v>
      </c>
      <c r="AX197" s="4">
        <f t="shared" si="82"/>
        <v>2.009973326822311E-17</v>
      </c>
      <c r="AY197" s="4">
        <f t="shared" si="82"/>
        <v>8.7438321308129946E-19</v>
      </c>
      <c r="AZ197" s="4">
        <f t="shared" si="82"/>
        <v>3.6035639132187521E-20</v>
      </c>
      <c r="BA197" s="4">
        <f t="shared" si="82"/>
        <v>1.4108675645127897E-21</v>
      </c>
    </row>
    <row r="198" spans="1:53">
      <c r="A198" s="1">
        <f t="shared" si="80"/>
        <v>42049</v>
      </c>
      <c r="B198">
        <f t="shared" si="69"/>
        <v>3</v>
      </c>
      <c r="C198" s="12">
        <f t="shared" si="59"/>
        <v>5.7069967380518741E-9</v>
      </c>
      <c r="D198" s="3">
        <f t="shared" si="68"/>
        <v>14505807</v>
      </c>
      <c r="E198" s="2">
        <v>29011614</v>
      </c>
      <c r="F198">
        <v>40</v>
      </c>
      <c r="G198" s="3">
        <f t="shared" ref="G198:G261" si="85">1149.1*POWER(F198,2) - 231792*F198 + 20000000</f>
        <v>12566880</v>
      </c>
      <c r="H198" s="3">
        <f t="shared" ref="H198:H261" si="86">1.3825*POWER(F198,3)-92.362*POWER(F198,2)+44289*F198+10000000</f>
        <v>11712260.800000001</v>
      </c>
      <c r="I198" s="7">
        <f t="shared" ref="I198:I261" si="87">F198*1000000*(L198+M198/M$4+N198/N$4+O198/O$4+P198/P$4+Q198/Q$4+R198/R$4+S198/S$4+T198/T$4+U198/U$4+V198/V$4+W198/W$4+X198/X$4+Y198/Y$4+Z198/Z$4+AA198/AA$4+AB198/AB$4+AC198/AC$4+AD198/AD$4+AE198/AE$4)/G198-$B$2</f>
        <v>-1.7836475738544293</v>
      </c>
      <c r="J198" s="8">
        <f t="shared" ref="J198:J261" si="88">F198*1000000*(AH198+AI198/AI$4+AJ198/AJ$4+AK198/AK$4+AL198/AL$4+AM198/AM$4+AN198/AN$4+AO198/AO$4+AP198/AP$4+AQ198/AQ$4+AR198/AR$4+AS198/AS$4+AT198/AT$4+AU198/AU$4+AV198/AV$4+AW198/AW$4+AX198/AX$4+AY198/AY$4+AZ198/AZ$4+BA198/BA$4)/H198-$B$2</f>
        <v>-1.7828583187288558</v>
      </c>
      <c r="K198" s="4">
        <f t="shared" si="83"/>
        <v>0.93079227828450484</v>
      </c>
      <c r="L198" s="4">
        <f t="shared" si="83"/>
        <v>6.6755625046454145E-2</v>
      </c>
      <c r="M198" s="4">
        <f t="shared" si="83"/>
        <v>2.3938279381454444E-3</v>
      </c>
      <c r="N198" s="4">
        <f t="shared" si="83"/>
        <v>5.7227754090282974E-5</v>
      </c>
      <c r="O198" s="4">
        <f t="shared" si="83"/>
        <v>1.0260811330956043E-6</v>
      </c>
      <c r="P198" s="4">
        <f t="shared" si="83"/>
        <v>1.4717927336510498E-8</v>
      </c>
      <c r="Q198" s="4">
        <f t="shared" si="83"/>
        <v>1.7592612063735664E-10</v>
      </c>
      <c r="R198" s="4">
        <f t="shared" si="83"/>
        <v>1.8024663829770853E-12</v>
      </c>
      <c r="S198" s="4">
        <f t="shared" si="83"/>
        <v>1.6158909163297803E-14</v>
      </c>
      <c r="T198" s="4">
        <f t="shared" si="83"/>
        <v>1.2876693206401303E-16</v>
      </c>
      <c r="U198" s="4">
        <f t="shared" si="83"/>
        <v>9.2350474747895821E-19</v>
      </c>
      <c r="V198" s="4">
        <f t="shared" si="83"/>
        <v>6.0211742612641037E-21</v>
      </c>
      <c r="W198" s="4">
        <f t="shared" si="83"/>
        <v>3.5986090279452187E-23</v>
      </c>
      <c r="X198" s="4">
        <f t="shared" si="83"/>
        <v>1.9852993161918214E-25</v>
      </c>
      <c r="Y198" s="4">
        <f t="shared" si="83"/>
        <v>1.0170272814971855E-27</v>
      </c>
      <c r="Z198" s="4">
        <f t="shared" si="83"/>
        <v>4.8626829576540187E-30</v>
      </c>
      <c r="AA198" s="4">
        <f t="shared" si="81"/>
        <v>2.1796690058666265E-32</v>
      </c>
      <c r="AB198" s="4">
        <f t="shared" si="81"/>
        <v>9.1955173736355809E-35</v>
      </c>
      <c r="AC198" s="4">
        <f t="shared" si="81"/>
        <v>3.6638541035735779E-37</v>
      </c>
      <c r="AD198" s="4">
        <f t="shared" si="81"/>
        <v>1.3829900111881042E-39</v>
      </c>
      <c r="AE198" s="4">
        <f t="shared" si="81"/>
        <v>4.9593354607998209E-42</v>
      </c>
      <c r="AF198" s="6"/>
      <c r="AG198" s="4">
        <f t="shared" si="84"/>
        <v>0.9353431330421329</v>
      </c>
      <c r="AH198" s="4">
        <f t="shared" si="84"/>
        <v>6.2520046687365785E-2</v>
      </c>
      <c r="AI198" s="4">
        <f t="shared" si="84"/>
        <v>2.0894769876298913E-3</v>
      </c>
      <c r="AJ198" s="4">
        <f t="shared" si="84"/>
        <v>4.6554813913286278E-5</v>
      </c>
      <c r="AK198" s="4">
        <f t="shared" si="84"/>
        <v>7.7795204001362811E-7</v>
      </c>
      <c r="AL198" s="4">
        <f t="shared" si="84"/>
        <v>1.0399944049016674E-8</v>
      </c>
      <c r="AM198" s="4">
        <f t="shared" si="84"/>
        <v>1.1585849922285624E-10</v>
      </c>
      <c r="AN198" s="4">
        <f t="shared" si="84"/>
        <v>1.1063128773571891E-12</v>
      </c>
      <c r="AO198" s="4">
        <f t="shared" si="84"/>
        <v>9.243491634422611E-15</v>
      </c>
      <c r="AP198" s="4">
        <f t="shared" si="84"/>
        <v>6.8650163820356901E-17</v>
      </c>
      <c r="AQ198" s="4">
        <f t="shared" si="84"/>
        <v>4.5886990532482112E-19</v>
      </c>
      <c r="AR198" s="4">
        <f t="shared" si="84"/>
        <v>2.7883343649658591E-21</v>
      </c>
      <c r="AS198" s="4">
        <f t="shared" si="84"/>
        <v>1.5531433046148865E-23</v>
      </c>
      <c r="AT198" s="4">
        <f t="shared" si="84"/>
        <v>7.9857564893959522E-26</v>
      </c>
      <c r="AU198" s="4">
        <f t="shared" si="84"/>
        <v>3.8127284656297846E-28</v>
      </c>
      <c r="AV198" s="4">
        <f t="shared" si="84"/>
        <v>1.6989962886261727E-30</v>
      </c>
      <c r="AW198" s="4">
        <f t="shared" si="82"/>
        <v>7.097742227928057E-33</v>
      </c>
      <c r="AX198" s="4">
        <f t="shared" si="82"/>
        <v>2.7907378308868284E-35</v>
      </c>
      <c r="AY198" s="4">
        <f t="shared" si="82"/>
        <v>1.0363208494611463E-37</v>
      </c>
      <c r="AZ198" s="4">
        <f t="shared" si="82"/>
        <v>3.6457618728770422E-40</v>
      </c>
      <c r="BA198" s="4">
        <f t="shared" si="82"/>
        <v>1.2184449999727731E-42</v>
      </c>
    </row>
    <row r="199" spans="1:53">
      <c r="A199" s="1">
        <f t="shared" ref="A199:A226" si="89">A198+B197</f>
        <v>42053</v>
      </c>
      <c r="B199">
        <f t="shared" si="69"/>
        <v>4</v>
      </c>
      <c r="C199" s="12">
        <f t="shared" ref="C199:C262" si="90">1/175223510</f>
        <v>5.7069967380518741E-9</v>
      </c>
      <c r="D199" s="3">
        <f t="shared" si="68"/>
        <v>12375218</v>
      </c>
      <c r="E199" s="2">
        <v>24750436</v>
      </c>
      <c r="F199">
        <v>50</v>
      </c>
      <c r="G199" s="3">
        <f t="shared" si="85"/>
        <v>11283150</v>
      </c>
      <c r="H199" s="3">
        <f t="shared" si="86"/>
        <v>12156357.5</v>
      </c>
      <c r="I199" s="7">
        <f t="shared" si="87"/>
        <v>-1.7280760314503862</v>
      </c>
      <c r="J199" s="8">
        <f t="shared" si="88"/>
        <v>-1.7290860519788958</v>
      </c>
      <c r="K199" s="4">
        <f t="shared" si="83"/>
        <v>0.93763652935508079</v>
      </c>
      <c r="L199" s="4">
        <f t="shared" si="83"/>
        <v>6.0377135845354986E-2</v>
      </c>
      <c r="M199" s="4">
        <f t="shared" si="83"/>
        <v>1.9439292815908095E-3</v>
      </c>
      <c r="N199" s="4">
        <f t="shared" si="83"/>
        <v>4.1725074279697605E-5</v>
      </c>
      <c r="O199" s="4">
        <f t="shared" si="83"/>
        <v>6.7169946169116344E-7</v>
      </c>
      <c r="P199" s="4">
        <f t="shared" si="83"/>
        <v>8.6505322689123844E-9</v>
      </c>
      <c r="Q199" s="4">
        <f t="shared" si="83"/>
        <v>9.2838769632329967E-11</v>
      </c>
      <c r="R199" s="4">
        <f t="shared" si="83"/>
        <v>8.5402206956179085E-13</v>
      </c>
      <c r="S199" s="4">
        <f t="shared" si="83"/>
        <v>6.8741155161017789E-15</v>
      </c>
      <c r="T199" s="4">
        <f t="shared" si="83"/>
        <v>4.9182658153592252E-17</v>
      </c>
      <c r="U199" s="4">
        <f t="shared" si="83"/>
        <v>3.1670114921724439E-19</v>
      </c>
      <c r="V199" s="4">
        <f t="shared" si="83"/>
        <v>1.8539352319333786E-21</v>
      </c>
      <c r="W199" s="4">
        <f t="shared" si="83"/>
        <v>9.9483458956136684E-24</v>
      </c>
      <c r="X199" s="4">
        <f t="shared" si="83"/>
        <v>4.9277089785560006E-26</v>
      </c>
      <c r="Y199" s="4">
        <f t="shared" si="83"/>
        <v>2.2664936350838022E-28</v>
      </c>
      <c r="Z199" s="4">
        <f t="shared" si="83"/>
        <v>9.7297278862982897E-31</v>
      </c>
      <c r="AA199" s="4">
        <f t="shared" si="81"/>
        <v>3.9157785490975577E-33</v>
      </c>
      <c r="AB199" s="4">
        <f t="shared" si="81"/>
        <v>1.4832234198529287E-35</v>
      </c>
      <c r="AC199" s="4">
        <f t="shared" si="81"/>
        <v>5.3060507977701391E-38</v>
      </c>
      <c r="AD199" s="4">
        <f t="shared" si="81"/>
        <v>1.7982708241910678E-40</v>
      </c>
      <c r="AE199" s="4">
        <f t="shared" si="81"/>
        <v>5.7897839732297691E-43</v>
      </c>
      <c r="AF199" s="6"/>
      <c r="AG199" s="4">
        <f t="shared" si="84"/>
        <v>0.93297554470293154</v>
      </c>
      <c r="AH199" s="4">
        <f t="shared" si="84"/>
        <v>6.4726382084257267E-2</v>
      </c>
      <c r="AI199" s="4">
        <f t="shared" si="84"/>
        <v>2.2452379469476715E-3</v>
      </c>
      <c r="AJ199" s="4">
        <f t="shared" si="84"/>
        <v>5.1922084539023428E-5</v>
      </c>
      <c r="AK199" s="4">
        <f t="shared" si="84"/>
        <v>9.0054017819363485E-7</v>
      </c>
      <c r="AL199" s="4">
        <f t="shared" si="84"/>
        <v>1.2495223225788402E-8</v>
      </c>
      <c r="AM199" s="4">
        <f t="shared" si="84"/>
        <v>1.444786458907363E-10</v>
      </c>
      <c r="AN199" s="4">
        <f t="shared" si="84"/>
        <v>1.4319125013336193E-12</v>
      </c>
      <c r="AO199" s="4">
        <f t="shared" si="84"/>
        <v>1.2417589993294593E-14</v>
      </c>
      <c r="AP199" s="4">
        <f t="shared" si="84"/>
        <v>9.5720639921791148E-17</v>
      </c>
      <c r="AQ199" s="4">
        <f t="shared" si="84"/>
        <v>6.6407379712501561E-19</v>
      </c>
      <c r="AR199" s="4">
        <f t="shared" si="84"/>
        <v>4.1882671387325864E-21</v>
      </c>
      <c r="AS199" s="4">
        <f t="shared" si="84"/>
        <v>2.4213847773352379E-23</v>
      </c>
      <c r="AT199" s="4">
        <f t="shared" si="84"/>
        <v>1.2922040540819829E-25</v>
      </c>
      <c r="AU199" s="4">
        <f t="shared" si="84"/>
        <v>6.4034448220135601E-28</v>
      </c>
      <c r="AV199" s="4">
        <f t="shared" si="84"/>
        <v>2.9616448950340261E-30</v>
      </c>
      <c r="AW199" s="4">
        <f t="shared" si="82"/>
        <v>1.284173012516122E-32</v>
      </c>
      <c r="AX199" s="4">
        <f t="shared" si="82"/>
        <v>5.2406495439938047E-35</v>
      </c>
      <c r="AY199" s="4">
        <f t="shared" si="82"/>
        <v>2.0198684158436806E-37</v>
      </c>
      <c r="AZ199" s="4">
        <f t="shared" si="82"/>
        <v>7.3753036722308188E-40</v>
      </c>
      <c r="BA199" s="4">
        <f t="shared" si="82"/>
        <v>2.5583520386034942E-42</v>
      </c>
    </row>
    <row r="200" spans="1:53">
      <c r="A200" s="1">
        <f t="shared" si="89"/>
        <v>42056</v>
      </c>
      <c r="B200">
        <f t="shared" si="69"/>
        <v>3</v>
      </c>
      <c r="C200" s="12">
        <f t="shared" si="90"/>
        <v>5.7069967380518741E-9</v>
      </c>
      <c r="D200" s="3">
        <f t="shared" si="68"/>
        <v>13882374</v>
      </c>
      <c r="E200" s="2">
        <v>27764748</v>
      </c>
      <c r="F200">
        <v>60</v>
      </c>
      <c r="G200" s="3">
        <f t="shared" si="85"/>
        <v>10229240</v>
      </c>
      <c r="H200" s="3">
        <f t="shared" si="86"/>
        <v>12623456.800000001</v>
      </c>
      <c r="I200" s="7">
        <f t="shared" si="87"/>
        <v>-1.6722218569960019</v>
      </c>
      <c r="J200" s="8">
        <f t="shared" si="88"/>
        <v>-1.6755495905856745</v>
      </c>
      <c r="K200" s="4">
        <f t="shared" si="83"/>
        <v>0.9432930892651874</v>
      </c>
      <c r="L200" s="4">
        <f t="shared" si="83"/>
        <v>5.5067790021457813E-2</v>
      </c>
      <c r="M200" s="4">
        <f t="shared" si="83"/>
        <v>1.6073801641859232E-3</v>
      </c>
      <c r="N200" s="4">
        <f t="shared" si="83"/>
        <v>3.1278668693435979E-5</v>
      </c>
      <c r="O200" s="4">
        <f t="shared" si="83"/>
        <v>4.56498270317194E-7</v>
      </c>
      <c r="P200" s="4">
        <f t="shared" si="83"/>
        <v>5.3299110003171702E-9</v>
      </c>
      <c r="Q200" s="4">
        <f t="shared" si="83"/>
        <v>5.1858444929830911E-11</v>
      </c>
      <c r="R200" s="4">
        <f t="shared" si="83"/>
        <v>4.3248613572032177E-13</v>
      </c>
      <c r="S200" s="4">
        <f t="shared" si="83"/>
        <v>3.1559702496546641E-15</v>
      </c>
      <c r="T200" s="4">
        <f t="shared" si="83"/>
        <v>2.0471093717869098E-17</v>
      </c>
      <c r="U200" s="4">
        <f t="shared" si="83"/>
        <v>1.195065363419528E-19</v>
      </c>
      <c r="V200" s="4">
        <f t="shared" si="83"/>
        <v>6.3423403614449906E-22</v>
      </c>
      <c r="W200" s="4">
        <f t="shared" si="83"/>
        <v>3.0854522281959319E-24</v>
      </c>
      <c r="X200" s="4">
        <f t="shared" si="83"/>
        <v>1.385561986843477E-26</v>
      </c>
      <c r="Y200" s="4">
        <f t="shared" si="83"/>
        <v>5.7776119225746922E-29</v>
      </c>
      <c r="Z200" s="4">
        <f t="shared" si="83"/>
        <v>2.2485756785185606E-31</v>
      </c>
      <c r="AA200" s="4">
        <f t="shared" si="81"/>
        <v>8.2042310833323658E-34</v>
      </c>
      <c r="AB200" s="4">
        <f t="shared" si="81"/>
        <v>2.8173401126406489E-36</v>
      </c>
      <c r="AC200" s="4">
        <f t="shared" si="81"/>
        <v>9.1372823846899659E-39</v>
      </c>
      <c r="AD200" s="4">
        <f t="shared" si="81"/>
        <v>2.8074606427888586E-41</v>
      </c>
      <c r="AE200" s="4">
        <f t="shared" si="81"/>
        <v>8.1947152889994211E-44</v>
      </c>
      <c r="AF200" s="6"/>
      <c r="AG200" s="4">
        <f t="shared" si="84"/>
        <v>0.93049179347219468</v>
      </c>
      <c r="AH200" s="4">
        <f t="shared" si="84"/>
        <v>6.7034510838710273E-2</v>
      </c>
      <c r="AI200" s="4">
        <f t="shared" si="84"/>
        <v>2.4146506820025807E-3</v>
      </c>
      <c r="AJ200" s="4">
        <f t="shared" si="84"/>
        <v>5.798543050203793E-5</v>
      </c>
      <c r="AK200" s="4">
        <f t="shared" si="84"/>
        <v>1.044346675860776E-6</v>
      </c>
      <c r="AL200" s="4">
        <f t="shared" si="84"/>
        <v>1.5047364602301236E-8</v>
      </c>
      <c r="AM200" s="4">
        <f t="shared" si="84"/>
        <v>1.8067369196093789E-10</v>
      </c>
      <c r="AN200" s="4">
        <f t="shared" si="84"/>
        <v>1.8594417167947365E-12</v>
      </c>
      <c r="AO200" s="4">
        <f t="shared" si="84"/>
        <v>1.6744733493802232E-14</v>
      </c>
      <c r="AP200" s="4">
        <f t="shared" si="84"/>
        <v>1.3403596719234781E-16</v>
      </c>
      <c r="AQ200" s="4">
        <f t="shared" si="84"/>
        <v>9.6562152966949274E-19</v>
      </c>
      <c r="AR200" s="4">
        <f t="shared" si="84"/>
        <v>6.32411572551765E-21</v>
      </c>
      <c r="AS200" s="4">
        <f t="shared" si="84"/>
        <v>3.7966807598244743E-23</v>
      </c>
      <c r="AT200" s="4">
        <f t="shared" si="84"/>
        <v>2.1040023168581102E-25</v>
      </c>
      <c r="AU200" s="4">
        <f t="shared" si="84"/>
        <v>1.0826887601320048E-27</v>
      </c>
      <c r="AV200" s="4">
        <f t="shared" si="84"/>
        <v>5.1999334433213101E-30</v>
      </c>
      <c r="AW200" s="4">
        <f t="shared" si="82"/>
        <v>2.3413329852364949E-32</v>
      </c>
      <c r="AX200" s="4">
        <f t="shared" si="82"/>
        <v>9.9220088297606113E-35</v>
      </c>
      <c r="AY200" s="4">
        <f t="shared" si="82"/>
        <v>3.9711145665944786E-37</v>
      </c>
      <c r="AZ200" s="4">
        <f t="shared" si="82"/>
        <v>1.5057195658994259E-39</v>
      </c>
      <c r="BA200" s="4">
        <f t="shared" si="82"/>
        <v>5.4237459882732625E-42</v>
      </c>
    </row>
    <row r="201" spans="1:53">
      <c r="A201" s="1">
        <f t="shared" si="89"/>
        <v>42060</v>
      </c>
      <c r="B201">
        <f t="shared" si="69"/>
        <v>4</v>
      </c>
      <c r="C201" s="12">
        <f t="shared" si="90"/>
        <v>5.7069967380518741E-9</v>
      </c>
      <c r="D201" s="3">
        <f t="shared" si="68"/>
        <v>13350950</v>
      </c>
      <c r="E201" s="2">
        <v>26701900</v>
      </c>
      <c r="F201">
        <v>70</v>
      </c>
      <c r="G201" s="3">
        <f t="shared" si="85"/>
        <v>9405150</v>
      </c>
      <c r="H201" s="3">
        <f t="shared" si="86"/>
        <v>13121853.699999999</v>
      </c>
      <c r="I201" s="7">
        <f t="shared" si="87"/>
        <v>-1.6162458591323556</v>
      </c>
      <c r="J201" s="8">
        <f t="shared" si="88"/>
        <v>-1.6222772851078502</v>
      </c>
      <c r="K201" s="4">
        <f t="shared" si="83"/>
        <v>0.94773991984302752</v>
      </c>
      <c r="L201" s="4">
        <f t="shared" si="83"/>
        <v>5.0870092477783013E-2</v>
      </c>
      <c r="M201" s="4">
        <f t="shared" si="83"/>
        <v>1.3652300485471061E-3</v>
      </c>
      <c r="N201" s="4">
        <f t="shared" si="83"/>
        <v>2.442630887813253E-5</v>
      </c>
      <c r="O201" s="4">
        <f t="shared" si="83"/>
        <v>3.2777140889559864E-7</v>
      </c>
      <c r="P201" s="4">
        <f t="shared" si="83"/>
        <v>3.5186351111012265E-9</v>
      </c>
      <c r="Q201" s="4">
        <f t="shared" si="83"/>
        <v>3.1477200758107274E-11</v>
      </c>
      <c r="R201" s="4">
        <f t="shared" si="83"/>
        <v>2.4136324721694018E-13</v>
      </c>
      <c r="S201" s="4">
        <f t="shared" si="83"/>
        <v>1.6194001792160277E-15</v>
      </c>
      <c r="T201" s="4">
        <f t="shared" si="83"/>
        <v>9.6579434316481897E-18</v>
      </c>
      <c r="U201" s="4">
        <f t="shared" si="83"/>
        <v>5.1839116944447952E-20</v>
      </c>
      <c r="V201" s="4">
        <f t="shared" si="83"/>
        <v>2.5295181571830082E-22</v>
      </c>
      <c r="W201" s="4">
        <f t="shared" si="83"/>
        <v>1.1314344560604422E-24</v>
      </c>
      <c r="X201" s="4">
        <f t="shared" si="83"/>
        <v>4.6715268261281361E-27</v>
      </c>
      <c r="Y201" s="4">
        <f t="shared" si="83"/>
        <v>1.7910329029663284E-29</v>
      </c>
      <c r="Z201" s="4">
        <f t="shared" si="83"/>
        <v>6.4089223830017313E-32</v>
      </c>
      <c r="AA201" s="4">
        <f t="shared" si="81"/>
        <v>2.1499961877494278E-34</v>
      </c>
      <c r="AB201" s="4">
        <f t="shared" si="81"/>
        <v>6.788305559559171E-37</v>
      </c>
      <c r="AC201" s="4">
        <f t="shared" si="81"/>
        <v>2.0242374057839199E-39</v>
      </c>
      <c r="AD201" s="4">
        <f t="shared" si="81"/>
        <v>5.7184768453991143E-42</v>
      </c>
      <c r="AE201" s="4">
        <f t="shared" si="81"/>
        <v>1.5346977171723329E-44</v>
      </c>
      <c r="AF201" s="6"/>
      <c r="AG201" s="4">
        <f t="shared" si="84"/>
        <v>0.92784890950772603</v>
      </c>
      <c r="AH201" s="4">
        <f t="shared" si="84"/>
        <v>6.9483239242576142E-2</v>
      </c>
      <c r="AI201" s="4">
        <f t="shared" si="84"/>
        <v>2.6016736767372818E-3</v>
      </c>
      <c r="AJ201" s="4">
        <f t="shared" si="84"/>
        <v>6.4943291630973932E-5</v>
      </c>
      <c r="AK201" s="4">
        <f t="shared" si="84"/>
        <v>1.2158416073152222E-6</v>
      </c>
      <c r="AL201" s="4">
        <f t="shared" si="84"/>
        <v>1.8209987997795033E-8</v>
      </c>
      <c r="AM201" s="4">
        <f t="shared" si="84"/>
        <v>2.2727990472717849E-10</v>
      </c>
      <c r="AN201" s="4">
        <f t="shared" si="84"/>
        <v>2.4314514098713748E-12</v>
      </c>
      <c r="AO201" s="4">
        <f t="shared" si="84"/>
        <v>2.2760309917100602E-14</v>
      </c>
      <c r="AP201" s="4">
        <f t="shared" si="84"/>
        <v>1.8938177910829038E-16</v>
      </c>
      <c r="AQ201" s="4">
        <f t="shared" si="84"/>
        <v>1.4182104764843164E-18</v>
      </c>
      <c r="AR201" s="4">
        <f t="shared" si="84"/>
        <v>9.6549597605040457E-21</v>
      </c>
      <c r="AS201" s="4">
        <f t="shared" si="84"/>
        <v>6.0252025739732949E-23</v>
      </c>
      <c r="AT201" s="4">
        <f t="shared" si="84"/>
        <v>3.4708088683934101E-25</v>
      </c>
      <c r="AU201" s="4">
        <f t="shared" si="84"/>
        <v>1.8565430640783553E-27</v>
      </c>
      <c r="AV201" s="4">
        <f t="shared" si="84"/>
        <v>9.2686418325307537E-30</v>
      </c>
      <c r="AW201" s="4">
        <f t="shared" si="82"/>
        <v>4.3380885825689531E-32</v>
      </c>
      <c r="AX201" s="4">
        <f t="shared" si="82"/>
        <v>1.910960719184367E-34</v>
      </c>
      <c r="AY201" s="4">
        <f t="shared" si="82"/>
        <v>7.9502628457805609E-37</v>
      </c>
      <c r="AZ201" s="4">
        <f t="shared" si="82"/>
        <v>3.1335027884139179E-39</v>
      </c>
      <c r="BA201" s="4">
        <f t="shared" si="82"/>
        <v>1.1732815894042842E-41</v>
      </c>
    </row>
    <row r="202" spans="1:53">
      <c r="A202" s="1">
        <f t="shared" si="89"/>
        <v>42063</v>
      </c>
      <c r="B202">
        <f t="shared" si="69"/>
        <v>3</v>
      </c>
      <c r="C202" s="12">
        <f t="shared" si="90"/>
        <v>5.7069967380518741E-9</v>
      </c>
      <c r="D202" s="3">
        <f t="shared" si="68"/>
        <v>14984034</v>
      </c>
      <c r="E202" s="2">
        <v>29968068</v>
      </c>
      <c r="F202">
        <v>80</v>
      </c>
      <c r="G202" s="3">
        <f t="shared" si="85"/>
        <v>8810880</v>
      </c>
      <c r="H202" s="3">
        <f t="shared" si="86"/>
        <v>13659843.199999999</v>
      </c>
      <c r="I202" s="7">
        <f t="shared" si="87"/>
        <v>-1.560310635682276</v>
      </c>
      <c r="J202" s="8">
        <f t="shared" si="88"/>
        <v>-1.5693048340199043</v>
      </c>
      <c r="K202" s="4">
        <f t="shared" si="83"/>
        <v>0.95095963363979907</v>
      </c>
      <c r="L202" s="4">
        <f t="shared" si="83"/>
        <v>4.7817734416243401E-2</v>
      </c>
      <c r="M202" s="4">
        <f t="shared" si="83"/>
        <v>1.2022253018447891E-3</v>
      </c>
      <c r="N202" s="4">
        <f t="shared" si="83"/>
        <v>2.0150759685006269E-5</v>
      </c>
      <c r="O202" s="4">
        <f t="shared" si="83"/>
        <v>2.5331341960676781E-7</v>
      </c>
      <c r="P202" s="4">
        <f t="shared" si="83"/>
        <v>2.547504204234607E-9</v>
      </c>
      <c r="Q202" s="4">
        <f t="shared" si="83"/>
        <v>2.1349628667202642E-11</v>
      </c>
      <c r="R202" s="4">
        <f t="shared" si="83"/>
        <v>1.5336240244331166E-13</v>
      </c>
      <c r="S202" s="4">
        <f t="shared" si="83"/>
        <v>9.639521678730056E-16</v>
      </c>
      <c r="T202" s="4">
        <f t="shared" si="83"/>
        <v>5.3856669586826379E-18</v>
      </c>
      <c r="U202" s="4">
        <f t="shared" si="83"/>
        <v>2.7081078956086193E-20</v>
      </c>
      <c r="V202" s="4">
        <f t="shared" si="83"/>
        <v>1.2379402922874993E-22</v>
      </c>
      <c r="W202" s="4">
        <f t="shared" si="83"/>
        <v>5.1873413026478448E-25</v>
      </c>
      <c r="X202" s="4">
        <f t="shared" si="83"/>
        <v>2.0064474641741717E-27</v>
      </c>
      <c r="Y202" s="4">
        <f t="shared" si="83"/>
        <v>7.2065271909074216E-30</v>
      </c>
      <c r="Z202" s="4">
        <f t="shared" si="83"/>
        <v>2.4158000931424045E-32</v>
      </c>
      <c r="AA202" s="4">
        <f t="shared" si="81"/>
        <v>7.5921920413035761E-35</v>
      </c>
      <c r="AB202" s="4">
        <f t="shared" si="81"/>
        <v>2.2456619890645799E-37</v>
      </c>
      <c r="AC202" s="4">
        <f t="shared" si="81"/>
        <v>6.2733274658036758E-40</v>
      </c>
      <c r="AD202" s="4">
        <f t="shared" si="81"/>
        <v>1.6602381272458758E-42</v>
      </c>
      <c r="AE202" s="4">
        <f t="shared" si="81"/>
        <v>4.1741337819183251E-45</v>
      </c>
      <c r="AF202" s="6"/>
      <c r="AG202" s="4">
        <f t="shared" si="84"/>
        <v>0.92500449717959687</v>
      </c>
      <c r="AH202" s="4">
        <f t="shared" si="84"/>
        <v>7.2110279481774536E-2</v>
      </c>
      <c r="AI202" s="4">
        <f t="shared" si="84"/>
        <v>2.8107387813380716E-3</v>
      </c>
      <c r="AJ202" s="4">
        <f t="shared" si="84"/>
        <v>7.3038610448121876E-5</v>
      </c>
      <c r="AK202" s="4">
        <f t="shared" si="84"/>
        <v>1.4234615809224451E-6</v>
      </c>
      <c r="AL202" s="4">
        <f t="shared" si="84"/>
        <v>2.2193661260471698E-8</v>
      </c>
      <c r="AM202" s="4">
        <f t="shared" si="84"/>
        <v>2.8835725218899176E-10</v>
      </c>
      <c r="AN202" s="4">
        <f t="shared" si="84"/>
        <v>3.2113377326306671E-12</v>
      </c>
      <c r="AO202" s="4">
        <f t="shared" si="84"/>
        <v>3.1293137418240643E-14</v>
      </c>
      <c r="AP202" s="4">
        <f t="shared" si="84"/>
        <v>2.7105640752139373E-16</v>
      </c>
      <c r="AQ202" s="4">
        <f t="shared" si="84"/>
        <v>2.1130643670528055E-18</v>
      </c>
      <c r="AR202" s="4">
        <f t="shared" si="84"/>
        <v>1.497521471390731E-20</v>
      </c>
      <c r="AS202" s="4">
        <f t="shared" si="84"/>
        <v>9.7284756634217189E-23</v>
      </c>
      <c r="AT202" s="4">
        <f t="shared" si="84"/>
        <v>5.8338384372995967E-25</v>
      </c>
      <c r="AU202" s="4">
        <f t="shared" si="84"/>
        <v>3.2484731625569707E-27</v>
      </c>
      <c r="AV202" s="4">
        <f t="shared" si="84"/>
        <v>1.6882661527500051E-29</v>
      </c>
      <c r="AW202" s="4">
        <f t="shared" si="82"/>
        <v>8.2257174695043819E-32</v>
      </c>
      <c r="AX202" s="4">
        <f t="shared" si="82"/>
        <v>3.7720521912625298E-34</v>
      </c>
      <c r="AY202" s="4">
        <f t="shared" si="82"/>
        <v>1.6336461068628313E-36</v>
      </c>
      <c r="AZ202" s="4">
        <f t="shared" si="82"/>
        <v>6.7028136202880175E-39</v>
      </c>
      <c r="BA202" s="4">
        <f t="shared" si="82"/>
        <v>2.6126418447064307E-41</v>
      </c>
    </row>
    <row r="203" spans="1:53">
      <c r="A203" s="1">
        <f t="shared" si="89"/>
        <v>42067</v>
      </c>
      <c r="B203">
        <f t="shared" si="69"/>
        <v>4</v>
      </c>
      <c r="C203" s="12">
        <f t="shared" si="90"/>
        <v>5.7069967380518741E-9</v>
      </c>
      <c r="D203" s="3">
        <f t="shared" si="68"/>
        <v>15069326</v>
      </c>
      <c r="E203" s="2">
        <v>30138652</v>
      </c>
      <c r="F203">
        <v>90</v>
      </c>
      <c r="G203" s="3">
        <f t="shared" si="85"/>
        <v>8446430</v>
      </c>
      <c r="H203" s="3">
        <f t="shared" si="86"/>
        <v>14245720.300000001</v>
      </c>
      <c r="I203" s="7">
        <f t="shared" si="87"/>
        <v>-1.5045797193684487</v>
      </c>
      <c r="J203" s="8">
        <f t="shared" si="88"/>
        <v>-1.5166751707087793</v>
      </c>
      <c r="K203" s="4">
        <f t="shared" si="83"/>
        <v>0.9529396071894537</v>
      </c>
      <c r="L203" s="4">
        <f t="shared" si="83"/>
        <v>4.5935261382952952E-2</v>
      </c>
      <c r="M203" s="4">
        <f t="shared" si="83"/>
        <v>1.1071257677745575E-3</v>
      </c>
      <c r="N203" s="4">
        <f t="shared" si="83"/>
        <v>1.7789199896406792E-5</v>
      </c>
      <c r="O203" s="4">
        <f t="shared" si="83"/>
        <v>2.1437645435095081E-7</v>
      </c>
      <c r="P203" s="4">
        <f t="shared" si="83"/>
        <v>2.0667487692164488E-9</v>
      </c>
      <c r="Q203" s="4">
        <f t="shared" si="83"/>
        <v>1.6604163231914556E-11</v>
      </c>
      <c r="R203" s="4">
        <f t="shared" si="83"/>
        <v>1.1434033482831034E-13</v>
      </c>
      <c r="S203" s="4">
        <f t="shared" si="83"/>
        <v>6.8895352529546326E-16</v>
      </c>
      <c r="T203" s="4">
        <f t="shared" si="83"/>
        <v>3.6900123519341728E-18</v>
      </c>
      <c r="U203" s="4">
        <f t="shared" si="83"/>
        <v>1.7787223870534449E-20</v>
      </c>
      <c r="V203" s="4">
        <f t="shared" si="83"/>
        <v>7.7946350454690337E-23</v>
      </c>
      <c r="W203" s="4">
        <f t="shared" si="83"/>
        <v>3.1310844989657986E-25</v>
      </c>
      <c r="X203" s="4">
        <f t="shared" si="83"/>
        <v>1.1609984309365732E-27</v>
      </c>
      <c r="Y203" s="4">
        <f t="shared" si="83"/>
        <v>3.9974564649296417E-30</v>
      </c>
      <c r="Z203" s="4">
        <f t="shared" si="83"/>
        <v>1.2846137841273906E-32</v>
      </c>
      <c r="AA203" s="4">
        <f t="shared" si="81"/>
        <v>3.8701931312553878E-35</v>
      </c>
      <c r="AB203" s="4">
        <f t="shared" si="81"/>
        <v>1.0973968461966458E-37</v>
      </c>
      <c r="AC203" s="4">
        <f t="shared" si="81"/>
        <v>2.9388075203597819E-40</v>
      </c>
      <c r="AD203" s="4">
        <f t="shared" si="81"/>
        <v>7.4558545997436832E-43</v>
      </c>
      <c r="AE203" s="4">
        <f t="shared" si="81"/>
        <v>1.7969966662885171E-45</v>
      </c>
      <c r="AF203" s="6"/>
      <c r="AG203" s="4">
        <f t="shared" si="84"/>
        <v>0.92191681872027198</v>
      </c>
      <c r="AH203" s="4">
        <f t="shared" si="84"/>
        <v>7.4952093687267574E-2</v>
      </c>
      <c r="AI203" s="4">
        <f t="shared" si="84"/>
        <v>3.0468128141712043E-3</v>
      </c>
      <c r="AJ203" s="4">
        <f t="shared" si="84"/>
        <v>8.2568898045656176E-5</v>
      </c>
      <c r="AK203" s="4">
        <f t="shared" si="84"/>
        <v>1.6782182386272607E-6</v>
      </c>
      <c r="AL203" s="4">
        <f t="shared" si="84"/>
        <v>2.7287914218752663E-8</v>
      </c>
      <c r="AM203" s="4">
        <f t="shared" si="84"/>
        <v>3.6975237238742518E-10</v>
      </c>
      <c r="AN203" s="4">
        <f t="shared" si="84"/>
        <v>4.2944225740302843E-12</v>
      </c>
      <c r="AO203" s="4">
        <f t="shared" si="84"/>
        <v>4.3642197213928462E-14</v>
      </c>
      <c r="AP203" s="4">
        <f t="shared" si="84"/>
        <v>3.942356416701714E-16</v>
      </c>
      <c r="AQ203" s="4">
        <f t="shared" si="84"/>
        <v>3.205144703004892E-18</v>
      </c>
      <c r="AR203" s="4">
        <f t="shared" si="84"/>
        <v>2.3688997507252701E-20</v>
      </c>
      <c r="AS203" s="4">
        <f t="shared" si="84"/>
        <v>1.6049338304925076E-22</v>
      </c>
      <c r="AT203" s="4">
        <f t="shared" si="84"/>
        <v>1.0037035133452376E-24</v>
      </c>
      <c r="AU203" s="4">
        <f t="shared" si="84"/>
        <v>5.8286643024379849E-27</v>
      </c>
      <c r="AV203" s="4">
        <f t="shared" si="84"/>
        <v>3.1591437510905274E-29</v>
      </c>
      <c r="AW203" s="4">
        <f t="shared" si="82"/>
        <v>1.6052437179900944E-31</v>
      </c>
      <c r="AX203" s="4">
        <f t="shared" si="82"/>
        <v>7.6768596475819495E-34</v>
      </c>
      <c r="AY203" s="4">
        <f t="shared" si="82"/>
        <v>3.4673893276924183E-36</v>
      </c>
      <c r="AZ203" s="4">
        <f t="shared" si="82"/>
        <v>1.4836808431935835E-38</v>
      </c>
      <c r="BA203" s="4">
        <f t="shared" si="82"/>
        <v>6.0311752093617762E-41</v>
      </c>
    </row>
    <row r="204" spans="1:53">
      <c r="A204" s="1">
        <f t="shared" si="89"/>
        <v>42070</v>
      </c>
      <c r="B204">
        <f t="shared" si="69"/>
        <v>3</v>
      </c>
      <c r="C204" s="12">
        <f t="shared" si="90"/>
        <v>5.7069967380518741E-9</v>
      </c>
      <c r="D204" s="3">
        <f t="shared" si="68"/>
        <v>17732008</v>
      </c>
      <c r="E204" s="2">
        <v>35464016</v>
      </c>
      <c r="F204">
        <v>100</v>
      </c>
      <c r="G204" s="3">
        <f t="shared" si="85"/>
        <v>8311800</v>
      </c>
      <c r="H204" s="3">
        <f t="shared" si="86"/>
        <v>14887780</v>
      </c>
      <c r="I204" s="7">
        <f t="shared" si="87"/>
        <v>-1.4492167124241597</v>
      </c>
      <c r="J204" s="8">
        <f t="shared" si="88"/>
        <v>-1.4644382196155332</v>
      </c>
      <c r="K204" s="4">
        <f t="shared" si="83"/>
        <v>0.95367206346008881</v>
      </c>
      <c r="L204" s="4">
        <f t="shared" si="83"/>
        <v>4.5237830827069947E-2</v>
      </c>
      <c r="M204" s="4">
        <f t="shared" si="83"/>
        <v>1.0729375275511941E-3</v>
      </c>
      <c r="N204" s="4">
        <f t="shared" si="83"/>
        <v>1.6965075151768907E-5</v>
      </c>
      <c r="O204" s="4">
        <f t="shared" si="83"/>
        <v>2.0118627568297294E-7</v>
      </c>
      <c r="P204" s="4">
        <f t="shared" si="83"/>
        <v>1.9086700078316879E-9</v>
      </c>
      <c r="Q204" s="4">
        <f t="shared" si="83"/>
        <v>1.5089750150425891E-11</v>
      </c>
      <c r="R204" s="4">
        <f t="shared" si="83"/>
        <v>1.0225543648109582E-13</v>
      </c>
      <c r="S204" s="4">
        <f t="shared" si="83"/>
        <v>6.0631563225022963E-16</v>
      </c>
      <c r="T204" s="4">
        <f t="shared" si="83"/>
        <v>3.1956451571628566E-18</v>
      </c>
      <c r="U204" s="4">
        <f t="shared" si="83"/>
        <v>1.5158659250740132E-20</v>
      </c>
      <c r="V204" s="4">
        <f t="shared" si="83"/>
        <v>6.536876716266535E-23</v>
      </c>
      <c r="W204" s="4">
        <f t="shared" si="83"/>
        <v>2.5839921202496987E-25</v>
      </c>
      <c r="X204" s="4">
        <f t="shared" si="83"/>
        <v>9.4286587367356017E-28</v>
      </c>
      <c r="Y204" s="4">
        <f t="shared" si="83"/>
        <v>3.1946546264045127E-30</v>
      </c>
      <c r="Z204" s="4">
        <f t="shared" si="83"/>
        <v>1.0102634344034295E-32</v>
      </c>
      <c r="AA204" s="4">
        <f t="shared" si="81"/>
        <v>2.9951362220333036E-35</v>
      </c>
      <c r="AB204" s="4">
        <f t="shared" si="81"/>
        <v>8.3573681442608936E-38</v>
      </c>
      <c r="AC204" s="4">
        <f t="shared" si="81"/>
        <v>2.2024134541282048E-40</v>
      </c>
      <c r="AD204" s="4">
        <f t="shared" si="81"/>
        <v>5.4985353485634676E-43</v>
      </c>
      <c r="AE204" s="4">
        <f t="shared" si="81"/>
        <v>1.3041235704855683E-45</v>
      </c>
      <c r="AF204" s="6"/>
      <c r="AG204" s="4">
        <f t="shared" si="84"/>
        <v>0.9185448810158644</v>
      </c>
      <c r="AH204" s="4">
        <f t="shared" si="84"/>
        <v>7.8043717916243607E-2</v>
      </c>
      <c r="AI204" s="4">
        <f t="shared" si="84"/>
        <v>3.3154729959076899E-3</v>
      </c>
      <c r="AJ204" s="4">
        <f t="shared" si="84"/>
        <v>9.3899169523096736E-5</v>
      </c>
      <c r="AK204" s="4">
        <f t="shared" si="84"/>
        <v>1.9945238859830421E-6</v>
      </c>
      <c r="AL204" s="4">
        <f t="shared" si="84"/>
        <v>3.3892740775057885E-8</v>
      </c>
      <c r="AM204" s="4">
        <f t="shared" si="84"/>
        <v>4.7994653768403385E-10</v>
      </c>
      <c r="AN204" s="4">
        <f t="shared" si="84"/>
        <v>5.8254867299002557E-12</v>
      </c>
      <c r="AO204" s="4">
        <f t="shared" si="84"/>
        <v>6.1869925833744276E-14</v>
      </c>
      <c r="AP204" s="4">
        <f t="shared" si="84"/>
        <v>5.8408280609177068E-16</v>
      </c>
      <c r="AQ204" s="4">
        <f t="shared" si="84"/>
        <v>4.9626280809908757E-18</v>
      </c>
      <c r="AR204" s="4">
        <f t="shared" si="84"/>
        <v>3.8331544710566258E-20</v>
      </c>
      <c r="AS204" s="4">
        <f t="shared" si="84"/>
        <v>2.7140154990280076E-22</v>
      </c>
      <c r="AT204" s="4">
        <f t="shared" si="84"/>
        <v>1.7738062892679243E-24</v>
      </c>
      <c r="AU204" s="4">
        <f t="shared" si="84"/>
        <v>1.0765032487635647E-26</v>
      </c>
      <c r="AV204" s="4">
        <f t="shared" si="84"/>
        <v>6.0976325065422038E-29</v>
      </c>
      <c r="AW204" s="4">
        <f t="shared" si="82"/>
        <v>3.238011566336111E-31</v>
      </c>
      <c r="AX204" s="4">
        <f t="shared" si="82"/>
        <v>1.6183281067705359E-33</v>
      </c>
      <c r="AY204" s="4">
        <f t="shared" si="82"/>
        <v>7.6389056364953324E-36</v>
      </c>
      <c r="AZ204" s="4">
        <f t="shared" si="82"/>
        <v>3.415974251689842E-38</v>
      </c>
      <c r="BA204" s="4">
        <f t="shared" si="82"/>
        <v>1.4511810809961668E-40</v>
      </c>
    </row>
    <row r="205" spans="1:53">
      <c r="A205" s="1">
        <f t="shared" si="89"/>
        <v>42074</v>
      </c>
      <c r="B205">
        <f t="shared" si="69"/>
        <v>4</v>
      </c>
      <c r="C205" s="12">
        <f t="shared" si="90"/>
        <v>5.7069967380518741E-9</v>
      </c>
      <c r="D205" s="3">
        <f t="shared" si="68"/>
        <v>17288254</v>
      </c>
      <c r="E205" s="2">
        <v>34576508</v>
      </c>
      <c r="F205">
        <v>119</v>
      </c>
      <c r="G205" s="3">
        <f t="shared" si="85"/>
        <v>8689157.0999999996</v>
      </c>
      <c r="H205" s="3">
        <f t="shared" si="86"/>
        <v>16292185.035500001</v>
      </c>
      <c r="I205" s="7">
        <f t="shared" si="87"/>
        <v>-1.3456223419510347</v>
      </c>
      <c r="J205" s="8">
        <f t="shared" si="88"/>
        <v>-1.3664788707436606</v>
      </c>
      <c r="K205" s="4">
        <f t="shared" si="83"/>
        <v>0.95162046890434115</v>
      </c>
      <c r="L205" s="4">
        <f t="shared" si="83"/>
        <v>4.7189898809316934E-2</v>
      </c>
      <c r="M205" s="4">
        <f t="shared" si="83"/>
        <v>1.1700495975639014E-3</v>
      </c>
      <c r="N205" s="4">
        <f t="shared" si="83"/>
        <v>1.9340521845388402E-5</v>
      </c>
      <c r="O205" s="4">
        <f t="shared" si="83"/>
        <v>2.3976915785162254E-7</v>
      </c>
      <c r="P205" s="4">
        <f t="shared" si="83"/>
        <v>2.3779810245141274E-9</v>
      </c>
      <c r="Q205" s="4">
        <f t="shared" si="83"/>
        <v>1.9653601936787739E-11</v>
      </c>
      <c r="R205" s="4">
        <f t="shared" si="83"/>
        <v>1.3922880219607442E-13</v>
      </c>
      <c r="S205" s="4">
        <f t="shared" si="83"/>
        <v>8.6302628105257062E-16</v>
      </c>
      <c r="T205" s="4">
        <f t="shared" si="83"/>
        <v>4.7551736698258661E-18</v>
      </c>
      <c r="U205" s="4">
        <f t="shared" si="83"/>
        <v>2.3580401978378618E-20</v>
      </c>
      <c r="V205" s="4">
        <f t="shared" si="83"/>
        <v>1.0630245402704131E-22</v>
      </c>
      <c r="W205" s="4">
        <f t="shared" si="83"/>
        <v>4.3928539634448568E-25</v>
      </c>
      <c r="X205" s="4">
        <f t="shared" si="83"/>
        <v>1.6756684195927191E-27</v>
      </c>
      <c r="Y205" s="4">
        <f t="shared" si="83"/>
        <v>5.9353272682530924E-30</v>
      </c>
      <c r="Z205" s="4">
        <f t="shared" si="83"/>
        <v>1.9621761060098429E-32</v>
      </c>
      <c r="AA205" s="4">
        <f t="shared" si="81"/>
        <v>6.0813853230328568E-35</v>
      </c>
      <c r="AB205" s="4">
        <f t="shared" si="81"/>
        <v>1.773936508081181E-37</v>
      </c>
      <c r="AC205" s="4">
        <f t="shared" si="81"/>
        <v>4.8870860732848742E-40</v>
      </c>
      <c r="AD205" s="4">
        <f t="shared" si="81"/>
        <v>1.2755008682784596E-42</v>
      </c>
      <c r="AE205" s="4">
        <f t="shared" si="81"/>
        <v>3.1625331346353523E-45</v>
      </c>
      <c r="AF205" s="6"/>
      <c r="AG205" s="4">
        <f t="shared" si="84"/>
        <v>0.91121222832510163</v>
      </c>
      <c r="AH205" s="4">
        <f t="shared" si="84"/>
        <v>8.4724009254573185E-2</v>
      </c>
      <c r="AI205" s="4">
        <f t="shared" si="84"/>
        <v>3.9387955299799672E-3</v>
      </c>
      <c r="AJ205" s="4">
        <f t="shared" si="84"/>
        <v>1.2207566199353554E-4</v>
      </c>
      <c r="AK205" s="4">
        <f t="shared" si="84"/>
        <v>2.837631369100655E-6</v>
      </c>
      <c r="AL205" s="4">
        <f t="shared" si="84"/>
        <v>5.2768266245216765E-8</v>
      </c>
      <c r="AM205" s="4">
        <f t="shared" si="84"/>
        <v>8.1772711974300307E-10</v>
      </c>
      <c r="AN205" s="4">
        <f t="shared" si="84"/>
        <v>1.0861683934046145E-11</v>
      </c>
      <c r="AO205" s="4">
        <f t="shared" si="84"/>
        <v>1.262391167166531E-13</v>
      </c>
      <c r="AP205" s="4">
        <f t="shared" si="84"/>
        <v>1.3041819468232495E-15</v>
      </c>
      <c r="AQ205" s="4">
        <f t="shared" si="84"/>
        <v>1.2126204945289005E-17</v>
      </c>
      <c r="AR205" s="4">
        <f t="shared" si="84"/>
        <v>1.0249883092535049E-19</v>
      </c>
      <c r="AS205" s="4">
        <f t="shared" si="84"/>
        <v>7.9418985013421157E-22</v>
      </c>
      <c r="AT205" s="4">
        <f t="shared" si="84"/>
        <v>5.6802522179435857E-24</v>
      </c>
      <c r="AU205" s="4">
        <f t="shared" si="84"/>
        <v>3.7724734975128389E-26</v>
      </c>
      <c r="AV205" s="4">
        <f t="shared" si="84"/>
        <v>2.3384146592813204E-28</v>
      </c>
      <c r="AW205" s="4">
        <f t="shared" si="82"/>
        <v>1.358901888255743E-30</v>
      </c>
      <c r="AX205" s="4">
        <f t="shared" si="82"/>
        <v>7.4323424858683947E-33</v>
      </c>
      <c r="AY205" s="4">
        <f t="shared" si="82"/>
        <v>3.8391909695590851E-35</v>
      </c>
      <c r="AZ205" s="4">
        <f t="shared" si="82"/>
        <v>1.8787655767832096E-37</v>
      </c>
      <c r="BA205" s="4">
        <f t="shared" si="82"/>
        <v>8.7343190496308168E-40</v>
      </c>
    </row>
    <row r="206" spans="1:53">
      <c r="A206" s="1">
        <f t="shared" si="89"/>
        <v>42077</v>
      </c>
      <c r="B206">
        <f t="shared" si="69"/>
        <v>3</v>
      </c>
      <c r="C206" s="12">
        <f t="shared" si="90"/>
        <v>5.7069967380518741E-9</v>
      </c>
      <c r="D206" s="3">
        <f t="shared" si="68"/>
        <v>19601802</v>
      </c>
      <c r="E206" s="2">
        <v>39203604</v>
      </c>
      <c r="F206">
        <v>137</v>
      </c>
      <c r="G206" s="3">
        <f t="shared" si="85"/>
        <v>9811953.8999999985</v>
      </c>
      <c r="H206" s="3">
        <f t="shared" si="86"/>
        <v>17888946.144500002</v>
      </c>
      <c r="I206" s="7">
        <f t="shared" si="87"/>
        <v>-1.2502403497215786</v>
      </c>
      <c r="J206" s="8">
        <f t="shared" si="88"/>
        <v>-1.275588279519571</v>
      </c>
      <c r="K206" s="4">
        <f t="shared" si="83"/>
        <v>0.94554217682034158</v>
      </c>
      <c r="L206" s="4">
        <f t="shared" si="83"/>
        <v>5.2947321118188978E-2</v>
      </c>
      <c r="M206" s="4">
        <f t="shared" si="83"/>
        <v>1.4824397031686436E-3</v>
      </c>
      <c r="N206" s="4">
        <f t="shared" si="83"/>
        <v>2.7670613018685189E-5</v>
      </c>
      <c r="O206" s="4">
        <f t="shared" si="83"/>
        <v>3.87366217236136E-7</v>
      </c>
      <c r="P206" s="4">
        <f t="shared" si="83"/>
        <v>4.3382507170814329E-9</v>
      </c>
      <c r="Q206" s="4">
        <f t="shared" si="83"/>
        <v>4.0487994152814535E-11</v>
      </c>
      <c r="R206" s="4">
        <f t="shared" si="83"/>
        <v>3.2388515431431535E-13</v>
      </c>
      <c r="S206" s="4">
        <f t="shared" si="83"/>
        <v>2.2670642644287841E-15</v>
      </c>
      <c r="T206" s="4">
        <f t="shared" si="83"/>
        <v>1.410535606842874E-17</v>
      </c>
      <c r="U206" s="4">
        <f t="shared" si="83"/>
        <v>7.8985385370568225E-20</v>
      </c>
      <c r="V206" s="4">
        <f t="shared" si="83"/>
        <v>4.0208391479388235E-22</v>
      </c>
      <c r="W206" s="4">
        <f t="shared" si="83"/>
        <v>1.8762817432460531E-24</v>
      </c>
      <c r="X206" s="4">
        <f t="shared" si="83"/>
        <v>8.0819703971552249E-27</v>
      </c>
      <c r="Y206" s="4">
        <f t="shared" si="83"/>
        <v>3.2325982264115794E-29</v>
      </c>
      <c r="Z206" s="4">
        <f t="shared" si="83"/>
        <v>1.2067656442553125E-31</v>
      </c>
      <c r="AA206" s="4">
        <f t="shared" si="81"/>
        <v>4.2234307448020152E-34</v>
      </c>
      <c r="AB206" s="4">
        <f t="shared" si="81"/>
        <v>1.3911656109575876E-36</v>
      </c>
      <c r="AC206" s="4">
        <f t="shared" si="81"/>
        <v>4.327814742952383E-39</v>
      </c>
      <c r="AD206" s="4">
        <f t="shared" si="81"/>
        <v>1.2754908586312513E-41</v>
      </c>
      <c r="AE206" s="4">
        <f t="shared" si="81"/>
        <v>3.5711623953647236E-44</v>
      </c>
      <c r="AF206" s="6"/>
      <c r="AG206" s="4">
        <f t="shared" si="84"/>
        <v>0.90294633522529177</v>
      </c>
      <c r="AH206" s="4">
        <f t="shared" si="84"/>
        <v>9.2183739065190923E-2</v>
      </c>
      <c r="AI206" s="4">
        <f t="shared" si="84"/>
        <v>4.705618120087845E-3</v>
      </c>
      <c r="AJ206" s="4">
        <f t="shared" si="84"/>
        <v>1.6013555014401021E-4</v>
      </c>
      <c r="AK206" s="4">
        <f t="shared" si="84"/>
        <v>4.0871452483009136E-6</v>
      </c>
      <c r="AL206" s="4">
        <f t="shared" si="84"/>
        <v>8.3453076256371804E-8</v>
      </c>
      <c r="AM206" s="4">
        <f t="shared" si="84"/>
        <v>1.4199836977152281E-9</v>
      </c>
      <c r="AN206" s="4">
        <f t="shared" si="84"/>
        <v>2.0709878579302871E-11</v>
      </c>
      <c r="AO206" s="4">
        <f t="shared" si="84"/>
        <v>2.6428941863799558E-13</v>
      </c>
      <c r="AP206" s="4">
        <f t="shared" si="84"/>
        <v>2.9979849742594767E-15</v>
      </c>
      <c r="AQ206" s="4">
        <f t="shared" si="84"/>
        <v>3.0607059884569218E-17</v>
      </c>
      <c r="AR206" s="4">
        <f t="shared" si="84"/>
        <v>2.8406718344419932E-19</v>
      </c>
      <c r="AS206" s="4">
        <f t="shared" si="84"/>
        <v>2.4167511393816357E-21</v>
      </c>
      <c r="AT206" s="4">
        <f t="shared" si="84"/>
        <v>1.8979320874479756E-23</v>
      </c>
      <c r="AU206" s="4">
        <f t="shared" si="84"/>
        <v>1.3840274281145494E-25</v>
      </c>
      <c r="AV206" s="4">
        <f t="shared" si="84"/>
        <v>9.4198823316096395E-28</v>
      </c>
      <c r="AW206" s="4">
        <f t="shared" si="82"/>
        <v>6.0105956251240367E-30</v>
      </c>
      <c r="AX206" s="4">
        <f t="shared" si="82"/>
        <v>3.6096124923292789E-32</v>
      </c>
      <c r="AY206" s="4">
        <f t="shared" si="82"/>
        <v>2.0472931959017759E-34</v>
      </c>
      <c r="AZ206" s="4">
        <f t="shared" si="82"/>
        <v>1.1000650956685105E-36</v>
      </c>
      <c r="BA206" s="4">
        <f t="shared" si="82"/>
        <v>5.6153949615463906E-39</v>
      </c>
    </row>
    <row r="207" spans="1:53">
      <c r="A207" s="1">
        <f t="shared" si="89"/>
        <v>42081</v>
      </c>
      <c r="B207">
        <f t="shared" si="69"/>
        <v>4</v>
      </c>
      <c r="C207" s="12">
        <f t="shared" si="90"/>
        <v>5.7069967380518741E-9</v>
      </c>
      <c r="D207" s="3">
        <f t="shared" si="68"/>
        <v>12187191</v>
      </c>
      <c r="E207" s="2">
        <v>24374382</v>
      </c>
      <c r="F207">
        <v>40</v>
      </c>
      <c r="G207" s="3">
        <f t="shared" si="85"/>
        <v>12566880</v>
      </c>
      <c r="H207" s="3">
        <f t="shared" si="86"/>
        <v>11712260.800000001</v>
      </c>
      <c r="I207" s="7">
        <f t="shared" si="87"/>
        <v>-1.7836475738544293</v>
      </c>
      <c r="J207" s="8">
        <f t="shared" si="88"/>
        <v>-1.7828583187288558</v>
      </c>
      <c r="K207" s="4">
        <f t="shared" si="83"/>
        <v>0.93079227828450484</v>
      </c>
      <c r="L207" s="4">
        <f t="shared" si="83"/>
        <v>6.6755625046454145E-2</v>
      </c>
      <c r="M207" s="4">
        <f t="shared" si="83"/>
        <v>2.3938279381454444E-3</v>
      </c>
      <c r="N207" s="4">
        <f t="shared" si="83"/>
        <v>5.7227754090282974E-5</v>
      </c>
      <c r="O207" s="4">
        <f t="shared" si="83"/>
        <v>1.0260811330956043E-6</v>
      </c>
      <c r="P207" s="4">
        <f t="shared" si="83"/>
        <v>1.4717927336510498E-8</v>
      </c>
      <c r="Q207" s="4">
        <f t="shared" si="83"/>
        <v>1.7592612063735664E-10</v>
      </c>
      <c r="R207" s="4">
        <f t="shared" si="83"/>
        <v>1.8024663829770853E-12</v>
      </c>
      <c r="S207" s="4">
        <f t="shared" si="83"/>
        <v>1.6158909163297803E-14</v>
      </c>
      <c r="T207" s="4">
        <f t="shared" si="83"/>
        <v>1.2876693206401303E-16</v>
      </c>
      <c r="U207" s="4">
        <f t="shared" si="83"/>
        <v>9.2350474747895821E-19</v>
      </c>
      <c r="V207" s="4">
        <f t="shared" si="83"/>
        <v>6.0211742612641037E-21</v>
      </c>
      <c r="W207" s="4">
        <f t="shared" si="83"/>
        <v>3.5986090279452187E-23</v>
      </c>
      <c r="X207" s="4">
        <f t="shared" si="83"/>
        <v>1.9852993161918214E-25</v>
      </c>
      <c r="Y207" s="4">
        <f t="shared" si="83"/>
        <v>1.0170272814971855E-27</v>
      </c>
      <c r="Z207" s="4">
        <f t="shared" si="83"/>
        <v>4.8626829576540187E-30</v>
      </c>
      <c r="AA207" s="4">
        <f t="shared" si="81"/>
        <v>2.1796690058666265E-32</v>
      </c>
      <c r="AB207" s="4">
        <f t="shared" si="81"/>
        <v>9.1955173736355809E-35</v>
      </c>
      <c r="AC207" s="4">
        <f t="shared" si="81"/>
        <v>3.6638541035735779E-37</v>
      </c>
      <c r="AD207" s="4">
        <f t="shared" si="81"/>
        <v>1.3829900111881042E-39</v>
      </c>
      <c r="AE207" s="4">
        <f t="shared" si="81"/>
        <v>4.9593354607998209E-42</v>
      </c>
      <c r="AF207" s="6"/>
      <c r="AG207" s="4">
        <f t="shared" si="84"/>
        <v>0.9353431330421329</v>
      </c>
      <c r="AH207" s="4">
        <f t="shared" si="84"/>
        <v>6.2520046687365785E-2</v>
      </c>
      <c r="AI207" s="4">
        <f t="shared" si="84"/>
        <v>2.0894769876298913E-3</v>
      </c>
      <c r="AJ207" s="4">
        <f t="shared" si="84"/>
        <v>4.6554813913286278E-5</v>
      </c>
      <c r="AK207" s="4">
        <f t="shared" si="84"/>
        <v>7.7795204001362811E-7</v>
      </c>
      <c r="AL207" s="4">
        <f t="shared" si="84"/>
        <v>1.0399944049016674E-8</v>
      </c>
      <c r="AM207" s="4">
        <f t="shared" si="84"/>
        <v>1.1585849922285624E-10</v>
      </c>
      <c r="AN207" s="4">
        <f t="shared" si="84"/>
        <v>1.1063128773571891E-12</v>
      </c>
      <c r="AO207" s="4">
        <f t="shared" si="84"/>
        <v>9.243491634422611E-15</v>
      </c>
      <c r="AP207" s="4">
        <f t="shared" si="84"/>
        <v>6.8650163820356901E-17</v>
      </c>
      <c r="AQ207" s="4">
        <f t="shared" si="84"/>
        <v>4.5886990532482112E-19</v>
      </c>
      <c r="AR207" s="4">
        <f t="shared" si="84"/>
        <v>2.7883343649658591E-21</v>
      </c>
      <c r="AS207" s="4">
        <f t="shared" si="84"/>
        <v>1.5531433046148865E-23</v>
      </c>
      <c r="AT207" s="4">
        <f t="shared" si="84"/>
        <v>7.9857564893959522E-26</v>
      </c>
      <c r="AU207" s="4">
        <f t="shared" si="84"/>
        <v>3.8127284656297846E-28</v>
      </c>
      <c r="AV207" s="4">
        <f t="shared" si="84"/>
        <v>1.6989962886261727E-30</v>
      </c>
      <c r="AW207" s="4">
        <f t="shared" si="82"/>
        <v>7.097742227928057E-33</v>
      </c>
      <c r="AX207" s="4">
        <f t="shared" si="82"/>
        <v>2.7907378308868284E-35</v>
      </c>
      <c r="AY207" s="4">
        <f t="shared" si="82"/>
        <v>1.0363208494611463E-37</v>
      </c>
      <c r="AZ207" s="4">
        <f t="shared" si="82"/>
        <v>3.6457618728770422E-40</v>
      </c>
      <c r="BA207" s="4">
        <f t="shared" si="82"/>
        <v>1.2184449999727731E-42</v>
      </c>
    </row>
    <row r="208" spans="1:53">
      <c r="A208" s="1">
        <f t="shared" si="89"/>
        <v>42084</v>
      </c>
      <c r="B208">
        <f t="shared" si="69"/>
        <v>3</v>
      </c>
      <c r="C208" s="12">
        <f t="shared" si="90"/>
        <v>5.7069967380518741E-9</v>
      </c>
      <c r="D208" s="3">
        <f t="shared" si="68"/>
        <v>13368360</v>
      </c>
      <c r="E208" s="2">
        <v>26736720</v>
      </c>
      <c r="F208">
        <v>50</v>
      </c>
      <c r="G208" s="3">
        <f t="shared" si="85"/>
        <v>11283150</v>
      </c>
      <c r="H208" s="3">
        <f t="shared" si="86"/>
        <v>12156357.5</v>
      </c>
      <c r="I208" s="7">
        <f t="shared" si="87"/>
        <v>-1.7280760314503862</v>
      </c>
      <c r="J208" s="8">
        <f t="shared" si="88"/>
        <v>-1.7290860519788958</v>
      </c>
      <c r="K208" s="4">
        <f t="shared" si="83"/>
        <v>0.93763652935508079</v>
      </c>
      <c r="L208" s="4">
        <f t="shared" si="83"/>
        <v>6.0377135845354986E-2</v>
      </c>
      <c r="M208" s="4">
        <f t="shared" si="83"/>
        <v>1.9439292815908095E-3</v>
      </c>
      <c r="N208" s="4">
        <f t="shared" si="83"/>
        <v>4.1725074279697605E-5</v>
      </c>
      <c r="O208" s="4">
        <f t="shared" si="83"/>
        <v>6.7169946169116344E-7</v>
      </c>
      <c r="P208" s="4">
        <f t="shared" si="83"/>
        <v>8.6505322689123844E-9</v>
      </c>
      <c r="Q208" s="4">
        <f t="shared" si="83"/>
        <v>9.2838769632329967E-11</v>
      </c>
      <c r="R208" s="4">
        <f t="shared" si="83"/>
        <v>8.5402206956179085E-13</v>
      </c>
      <c r="S208" s="4">
        <f t="shared" si="83"/>
        <v>6.8741155161017789E-15</v>
      </c>
      <c r="T208" s="4">
        <f t="shared" si="83"/>
        <v>4.9182658153592252E-17</v>
      </c>
      <c r="U208" s="4">
        <f t="shared" si="83"/>
        <v>3.1670114921724439E-19</v>
      </c>
      <c r="V208" s="4">
        <f t="shared" si="83"/>
        <v>1.8539352319333786E-21</v>
      </c>
      <c r="W208" s="4">
        <f t="shared" si="83"/>
        <v>9.9483458956136684E-24</v>
      </c>
      <c r="X208" s="4">
        <f t="shared" si="83"/>
        <v>4.9277089785560006E-26</v>
      </c>
      <c r="Y208" s="4">
        <f t="shared" si="83"/>
        <v>2.2664936350838022E-28</v>
      </c>
      <c r="Z208" s="4">
        <f t="shared" si="83"/>
        <v>9.7297278862982897E-31</v>
      </c>
      <c r="AA208" s="4">
        <f t="shared" si="81"/>
        <v>3.9157785490975577E-33</v>
      </c>
      <c r="AB208" s="4">
        <f t="shared" si="81"/>
        <v>1.4832234198529287E-35</v>
      </c>
      <c r="AC208" s="4">
        <f t="shared" si="81"/>
        <v>5.3060507977701391E-38</v>
      </c>
      <c r="AD208" s="4">
        <f t="shared" si="81"/>
        <v>1.7982708241910678E-40</v>
      </c>
      <c r="AE208" s="4">
        <f t="shared" si="81"/>
        <v>5.7897839732297691E-43</v>
      </c>
      <c r="AF208" s="6"/>
      <c r="AG208" s="4">
        <f t="shared" si="84"/>
        <v>0.93297554470293154</v>
      </c>
      <c r="AH208" s="4">
        <f t="shared" si="84"/>
        <v>6.4726382084257267E-2</v>
      </c>
      <c r="AI208" s="4">
        <f t="shared" si="84"/>
        <v>2.2452379469476715E-3</v>
      </c>
      <c r="AJ208" s="4">
        <f t="shared" si="84"/>
        <v>5.1922084539023428E-5</v>
      </c>
      <c r="AK208" s="4">
        <f t="shared" si="84"/>
        <v>9.0054017819363485E-7</v>
      </c>
      <c r="AL208" s="4">
        <f t="shared" si="84"/>
        <v>1.2495223225788402E-8</v>
      </c>
      <c r="AM208" s="4">
        <f t="shared" si="84"/>
        <v>1.444786458907363E-10</v>
      </c>
      <c r="AN208" s="4">
        <f t="shared" si="84"/>
        <v>1.4319125013336193E-12</v>
      </c>
      <c r="AO208" s="4">
        <f t="shared" si="84"/>
        <v>1.2417589993294593E-14</v>
      </c>
      <c r="AP208" s="4">
        <f t="shared" si="84"/>
        <v>9.5720639921791148E-17</v>
      </c>
      <c r="AQ208" s="4">
        <f t="shared" si="84"/>
        <v>6.6407379712501561E-19</v>
      </c>
      <c r="AR208" s="4">
        <f t="shared" si="84"/>
        <v>4.1882671387325864E-21</v>
      </c>
      <c r="AS208" s="4">
        <f t="shared" si="84"/>
        <v>2.4213847773352379E-23</v>
      </c>
      <c r="AT208" s="4">
        <f t="shared" si="84"/>
        <v>1.2922040540819829E-25</v>
      </c>
      <c r="AU208" s="4">
        <f t="shared" si="84"/>
        <v>6.4034448220135601E-28</v>
      </c>
      <c r="AV208" s="4">
        <f t="shared" si="84"/>
        <v>2.9616448950340261E-30</v>
      </c>
      <c r="AW208" s="4">
        <f t="shared" si="82"/>
        <v>1.284173012516122E-32</v>
      </c>
      <c r="AX208" s="4">
        <f t="shared" si="82"/>
        <v>5.2406495439938047E-35</v>
      </c>
      <c r="AY208" s="4">
        <f t="shared" si="82"/>
        <v>2.0198684158436806E-37</v>
      </c>
      <c r="AZ208" s="4">
        <f t="shared" si="82"/>
        <v>7.3753036722308188E-40</v>
      </c>
      <c r="BA208" s="4">
        <f t="shared" si="82"/>
        <v>2.5583520386034942E-42</v>
      </c>
    </row>
    <row r="209" spans="1:53">
      <c r="A209" s="1">
        <f t="shared" si="89"/>
        <v>42088</v>
      </c>
      <c r="B209">
        <f t="shared" si="69"/>
        <v>4</v>
      </c>
      <c r="C209" s="12">
        <f t="shared" si="90"/>
        <v>5.7069967380518741E-9</v>
      </c>
      <c r="D209" s="3">
        <f t="shared" si="68"/>
        <v>11479151</v>
      </c>
      <c r="E209" s="2">
        <v>22958302</v>
      </c>
      <c r="F209">
        <v>40</v>
      </c>
      <c r="G209" s="3">
        <f t="shared" si="85"/>
        <v>12566880</v>
      </c>
      <c r="H209" s="3">
        <f t="shared" si="86"/>
        <v>11712260.800000001</v>
      </c>
      <c r="I209" s="7">
        <f t="shared" si="87"/>
        <v>-1.7836475738544293</v>
      </c>
      <c r="J209" s="8">
        <f t="shared" si="88"/>
        <v>-1.7828583187288558</v>
      </c>
      <c r="K209" s="4">
        <f t="shared" si="83"/>
        <v>0.93079227828450484</v>
      </c>
      <c r="L209" s="4">
        <f t="shared" si="83"/>
        <v>6.6755625046454145E-2</v>
      </c>
      <c r="M209" s="4">
        <f t="shared" si="83"/>
        <v>2.3938279381454444E-3</v>
      </c>
      <c r="N209" s="4">
        <f t="shared" si="83"/>
        <v>5.7227754090282974E-5</v>
      </c>
      <c r="O209" s="4">
        <f t="shared" si="83"/>
        <v>1.0260811330956043E-6</v>
      </c>
      <c r="P209" s="4">
        <f t="shared" si="83"/>
        <v>1.4717927336510498E-8</v>
      </c>
      <c r="Q209" s="4">
        <f t="shared" si="83"/>
        <v>1.7592612063735664E-10</v>
      </c>
      <c r="R209" s="4">
        <f t="shared" si="83"/>
        <v>1.8024663829770853E-12</v>
      </c>
      <c r="S209" s="4">
        <f t="shared" si="83"/>
        <v>1.6158909163297803E-14</v>
      </c>
      <c r="T209" s="4">
        <f t="shared" si="83"/>
        <v>1.2876693206401303E-16</v>
      </c>
      <c r="U209" s="4">
        <f t="shared" si="83"/>
        <v>9.2350474747895821E-19</v>
      </c>
      <c r="V209" s="4">
        <f t="shared" si="83"/>
        <v>6.0211742612641037E-21</v>
      </c>
      <c r="W209" s="4">
        <f t="shared" si="83"/>
        <v>3.5986090279452187E-23</v>
      </c>
      <c r="X209" s="4">
        <f t="shared" si="83"/>
        <v>1.9852993161918214E-25</v>
      </c>
      <c r="Y209" s="4">
        <f t="shared" si="83"/>
        <v>1.0170272814971855E-27</v>
      </c>
      <c r="Z209" s="4">
        <f t="shared" ref="Z209:AE272" si="91">_xlfn.BINOM.DIST(Z$4,$G209,$C209,FALSE)</f>
        <v>4.8626829576540187E-30</v>
      </c>
      <c r="AA209" s="4">
        <f t="shared" si="91"/>
        <v>2.1796690058666265E-32</v>
      </c>
      <c r="AB209" s="4">
        <f t="shared" si="91"/>
        <v>9.1955173736355809E-35</v>
      </c>
      <c r="AC209" s="4">
        <f t="shared" si="91"/>
        <v>3.6638541035735779E-37</v>
      </c>
      <c r="AD209" s="4">
        <f t="shared" si="91"/>
        <v>1.3829900111881042E-39</v>
      </c>
      <c r="AE209" s="4">
        <f t="shared" si="91"/>
        <v>4.9593354607998209E-42</v>
      </c>
      <c r="AF209" s="6"/>
      <c r="AG209" s="4">
        <f t="shared" si="84"/>
        <v>0.9353431330421329</v>
      </c>
      <c r="AH209" s="4">
        <f t="shared" si="84"/>
        <v>6.2520046687365785E-2</v>
      </c>
      <c r="AI209" s="4">
        <f t="shared" si="84"/>
        <v>2.0894769876298913E-3</v>
      </c>
      <c r="AJ209" s="4">
        <f t="shared" si="84"/>
        <v>4.6554813913286278E-5</v>
      </c>
      <c r="AK209" s="4">
        <f t="shared" si="84"/>
        <v>7.7795204001362811E-7</v>
      </c>
      <c r="AL209" s="4">
        <f t="shared" si="84"/>
        <v>1.0399944049016674E-8</v>
      </c>
      <c r="AM209" s="4">
        <f t="shared" si="84"/>
        <v>1.1585849922285624E-10</v>
      </c>
      <c r="AN209" s="4">
        <f t="shared" si="84"/>
        <v>1.1063128773571891E-12</v>
      </c>
      <c r="AO209" s="4">
        <f t="shared" si="84"/>
        <v>9.243491634422611E-15</v>
      </c>
      <c r="AP209" s="4">
        <f t="shared" si="84"/>
        <v>6.8650163820356901E-17</v>
      </c>
      <c r="AQ209" s="4">
        <f t="shared" si="84"/>
        <v>4.5886990532482112E-19</v>
      </c>
      <c r="AR209" s="4">
        <f t="shared" si="84"/>
        <v>2.7883343649658591E-21</v>
      </c>
      <c r="AS209" s="4">
        <f t="shared" si="84"/>
        <v>1.5531433046148865E-23</v>
      </c>
      <c r="AT209" s="4">
        <f t="shared" si="84"/>
        <v>7.9857564893959522E-26</v>
      </c>
      <c r="AU209" s="4">
        <f t="shared" si="84"/>
        <v>3.8127284656297846E-28</v>
      </c>
      <c r="AV209" s="4">
        <f t="shared" ref="AV209:BA272" si="92">_xlfn.BINOM.DIST(AV$4,$H209,$C209,FALSE)</f>
        <v>1.6989962886261727E-30</v>
      </c>
      <c r="AW209" s="4">
        <f t="shared" si="92"/>
        <v>7.097742227928057E-33</v>
      </c>
      <c r="AX209" s="4">
        <f t="shared" si="92"/>
        <v>2.7907378308868284E-35</v>
      </c>
      <c r="AY209" s="4">
        <f t="shared" si="92"/>
        <v>1.0363208494611463E-37</v>
      </c>
      <c r="AZ209" s="4">
        <f t="shared" si="92"/>
        <v>3.6457618728770422E-40</v>
      </c>
      <c r="BA209" s="4">
        <f t="shared" si="92"/>
        <v>1.2184449999727731E-42</v>
      </c>
    </row>
    <row r="210" spans="1:53">
      <c r="A210" s="1">
        <f t="shared" si="89"/>
        <v>42091</v>
      </c>
      <c r="B210">
        <f t="shared" si="69"/>
        <v>3</v>
      </c>
      <c r="C210" s="12">
        <f t="shared" si="90"/>
        <v>5.7069967380518741E-9</v>
      </c>
      <c r="D210" s="3">
        <f t="shared" si="68"/>
        <v>12870492</v>
      </c>
      <c r="E210" s="2">
        <v>25740984</v>
      </c>
      <c r="F210">
        <v>40</v>
      </c>
      <c r="G210" s="3">
        <f t="shared" si="85"/>
        <v>12566880</v>
      </c>
      <c r="H210" s="3">
        <f t="shared" si="86"/>
        <v>11712260.800000001</v>
      </c>
      <c r="I210" s="7">
        <f t="shared" si="87"/>
        <v>-1.7836475738544293</v>
      </c>
      <c r="J210" s="8">
        <f t="shared" si="88"/>
        <v>-1.7828583187288558</v>
      </c>
      <c r="K210" s="4">
        <f t="shared" ref="K210:Z241" si="93">_xlfn.BINOM.DIST(K$4,$G210,$C210,FALSE)</f>
        <v>0.93079227828450484</v>
      </c>
      <c r="L210" s="4">
        <f t="shared" si="93"/>
        <v>6.6755625046454145E-2</v>
      </c>
      <c r="M210" s="4">
        <f t="shared" si="93"/>
        <v>2.3938279381454444E-3</v>
      </c>
      <c r="N210" s="4">
        <f t="shared" si="93"/>
        <v>5.7227754090282974E-5</v>
      </c>
      <c r="O210" s="4">
        <f t="shared" si="93"/>
        <v>1.0260811330956043E-6</v>
      </c>
      <c r="P210" s="4">
        <f t="shared" si="93"/>
        <v>1.4717927336510498E-8</v>
      </c>
      <c r="Q210" s="4">
        <f t="shared" si="93"/>
        <v>1.7592612063735664E-10</v>
      </c>
      <c r="R210" s="4">
        <f t="shared" si="93"/>
        <v>1.8024663829770853E-12</v>
      </c>
      <c r="S210" s="4">
        <f t="shared" si="93"/>
        <v>1.6158909163297803E-14</v>
      </c>
      <c r="T210" s="4">
        <f t="shared" si="93"/>
        <v>1.2876693206401303E-16</v>
      </c>
      <c r="U210" s="4">
        <f t="shared" si="93"/>
        <v>9.2350474747895821E-19</v>
      </c>
      <c r="V210" s="4">
        <f t="shared" si="93"/>
        <v>6.0211742612641037E-21</v>
      </c>
      <c r="W210" s="4">
        <f t="shared" si="93"/>
        <v>3.5986090279452187E-23</v>
      </c>
      <c r="X210" s="4">
        <f t="shared" si="93"/>
        <v>1.9852993161918214E-25</v>
      </c>
      <c r="Y210" s="4">
        <f t="shared" si="93"/>
        <v>1.0170272814971855E-27</v>
      </c>
      <c r="Z210" s="4">
        <f t="shared" si="93"/>
        <v>4.8626829576540187E-30</v>
      </c>
      <c r="AA210" s="4">
        <f t="shared" si="91"/>
        <v>2.1796690058666265E-32</v>
      </c>
      <c r="AB210" s="4">
        <f t="shared" si="91"/>
        <v>9.1955173736355809E-35</v>
      </c>
      <c r="AC210" s="4">
        <f t="shared" si="91"/>
        <v>3.6638541035735779E-37</v>
      </c>
      <c r="AD210" s="4">
        <f t="shared" si="91"/>
        <v>1.3829900111881042E-39</v>
      </c>
      <c r="AE210" s="4">
        <f t="shared" si="91"/>
        <v>4.9593354607998209E-42</v>
      </c>
      <c r="AF210" s="6"/>
      <c r="AG210" s="4">
        <f t="shared" ref="AG210:AV241" si="94">_xlfn.BINOM.DIST(AG$4,$H210,$C210,FALSE)</f>
        <v>0.9353431330421329</v>
      </c>
      <c r="AH210" s="4">
        <f t="shared" si="94"/>
        <v>6.2520046687365785E-2</v>
      </c>
      <c r="AI210" s="4">
        <f t="shared" si="94"/>
        <v>2.0894769876298913E-3</v>
      </c>
      <c r="AJ210" s="4">
        <f t="shared" si="94"/>
        <v>4.6554813913286278E-5</v>
      </c>
      <c r="AK210" s="4">
        <f t="shared" si="94"/>
        <v>7.7795204001362811E-7</v>
      </c>
      <c r="AL210" s="4">
        <f t="shared" si="94"/>
        <v>1.0399944049016674E-8</v>
      </c>
      <c r="AM210" s="4">
        <f t="shared" si="94"/>
        <v>1.1585849922285624E-10</v>
      </c>
      <c r="AN210" s="4">
        <f t="shared" si="94"/>
        <v>1.1063128773571891E-12</v>
      </c>
      <c r="AO210" s="4">
        <f t="shared" si="94"/>
        <v>9.243491634422611E-15</v>
      </c>
      <c r="AP210" s="4">
        <f t="shared" si="94"/>
        <v>6.8650163820356901E-17</v>
      </c>
      <c r="AQ210" s="4">
        <f t="shared" si="94"/>
        <v>4.5886990532482112E-19</v>
      </c>
      <c r="AR210" s="4">
        <f t="shared" si="94"/>
        <v>2.7883343649658591E-21</v>
      </c>
      <c r="AS210" s="4">
        <f t="shared" si="94"/>
        <v>1.5531433046148865E-23</v>
      </c>
      <c r="AT210" s="4">
        <f t="shared" si="94"/>
        <v>7.9857564893959522E-26</v>
      </c>
      <c r="AU210" s="4">
        <f t="shared" si="94"/>
        <v>3.8127284656297846E-28</v>
      </c>
      <c r="AV210" s="4">
        <f t="shared" si="94"/>
        <v>1.6989962886261727E-30</v>
      </c>
      <c r="AW210" s="4">
        <f t="shared" si="92"/>
        <v>7.097742227928057E-33</v>
      </c>
      <c r="AX210" s="4">
        <f t="shared" si="92"/>
        <v>2.7907378308868284E-35</v>
      </c>
      <c r="AY210" s="4">
        <f t="shared" si="92"/>
        <v>1.0363208494611463E-37</v>
      </c>
      <c r="AZ210" s="4">
        <f t="shared" si="92"/>
        <v>3.6457618728770422E-40</v>
      </c>
      <c r="BA210" s="4">
        <f t="shared" si="92"/>
        <v>1.2184449999727731E-42</v>
      </c>
    </row>
    <row r="211" spans="1:53">
      <c r="A211" s="1">
        <f t="shared" si="89"/>
        <v>42095</v>
      </c>
      <c r="B211">
        <f t="shared" si="69"/>
        <v>4</v>
      </c>
      <c r="C211" s="12">
        <f t="shared" si="90"/>
        <v>5.7069967380518741E-9</v>
      </c>
      <c r="D211" s="3">
        <f t="shared" si="68"/>
        <v>12251700</v>
      </c>
      <c r="E211" s="2">
        <v>24503400</v>
      </c>
      <c r="F211">
        <v>50</v>
      </c>
      <c r="G211" s="3">
        <f t="shared" si="85"/>
        <v>11283150</v>
      </c>
      <c r="H211" s="3">
        <f t="shared" si="86"/>
        <v>12156357.5</v>
      </c>
      <c r="I211" s="7">
        <f t="shared" si="87"/>
        <v>-1.7280760314503862</v>
      </c>
      <c r="J211" s="8">
        <f t="shared" si="88"/>
        <v>-1.7290860519788958</v>
      </c>
      <c r="K211" s="4">
        <f t="shared" si="93"/>
        <v>0.93763652935508079</v>
      </c>
      <c r="L211" s="4">
        <f t="shared" si="93"/>
        <v>6.0377135845354986E-2</v>
      </c>
      <c r="M211" s="4">
        <f t="shared" si="93"/>
        <v>1.9439292815908095E-3</v>
      </c>
      <c r="N211" s="4">
        <f t="shared" si="93"/>
        <v>4.1725074279697605E-5</v>
      </c>
      <c r="O211" s="4">
        <f t="shared" si="93"/>
        <v>6.7169946169116344E-7</v>
      </c>
      <c r="P211" s="4">
        <f t="shared" si="93"/>
        <v>8.6505322689123844E-9</v>
      </c>
      <c r="Q211" s="4">
        <f t="shared" si="93"/>
        <v>9.2838769632329967E-11</v>
      </c>
      <c r="R211" s="4">
        <f t="shared" si="93"/>
        <v>8.5402206956179085E-13</v>
      </c>
      <c r="S211" s="4">
        <f t="shared" si="93"/>
        <v>6.8741155161017789E-15</v>
      </c>
      <c r="T211" s="4">
        <f t="shared" si="93"/>
        <v>4.9182658153592252E-17</v>
      </c>
      <c r="U211" s="4">
        <f t="shared" si="93"/>
        <v>3.1670114921724439E-19</v>
      </c>
      <c r="V211" s="4">
        <f t="shared" si="93"/>
        <v>1.8539352319333786E-21</v>
      </c>
      <c r="W211" s="4">
        <f t="shared" si="93"/>
        <v>9.9483458956136684E-24</v>
      </c>
      <c r="X211" s="4">
        <f t="shared" si="93"/>
        <v>4.9277089785560006E-26</v>
      </c>
      <c r="Y211" s="4">
        <f t="shared" si="93"/>
        <v>2.2664936350838022E-28</v>
      </c>
      <c r="Z211" s="4">
        <f t="shared" si="93"/>
        <v>9.7297278862982897E-31</v>
      </c>
      <c r="AA211" s="4">
        <f t="shared" si="91"/>
        <v>3.9157785490975577E-33</v>
      </c>
      <c r="AB211" s="4">
        <f t="shared" si="91"/>
        <v>1.4832234198529287E-35</v>
      </c>
      <c r="AC211" s="4">
        <f t="shared" si="91"/>
        <v>5.3060507977701391E-38</v>
      </c>
      <c r="AD211" s="4">
        <f t="shared" si="91"/>
        <v>1.7982708241910678E-40</v>
      </c>
      <c r="AE211" s="4">
        <f t="shared" si="91"/>
        <v>5.7897839732297691E-43</v>
      </c>
      <c r="AF211" s="6"/>
      <c r="AG211" s="4">
        <f t="shared" si="94"/>
        <v>0.93297554470293154</v>
      </c>
      <c r="AH211" s="4">
        <f t="shared" si="94"/>
        <v>6.4726382084257267E-2</v>
      </c>
      <c r="AI211" s="4">
        <f t="shared" si="94"/>
        <v>2.2452379469476715E-3</v>
      </c>
      <c r="AJ211" s="4">
        <f t="shared" si="94"/>
        <v>5.1922084539023428E-5</v>
      </c>
      <c r="AK211" s="4">
        <f t="shared" si="94"/>
        <v>9.0054017819363485E-7</v>
      </c>
      <c r="AL211" s="4">
        <f t="shared" si="94"/>
        <v>1.2495223225788402E-8</v>
      </c>
      <c r="AM211" s="4">
        <f t="shared" si="94"/>
        <v>1.444786458907363E-10</v>
      </c>
      <c r="AN211" s="4">
        <f t="shared" si="94"/>
        <v>1.4319125013336193E-12</v>
      </c>
      <c r="AO211" s="4">
        <f t="shared" si="94"/>
        <v>1.2417589993294593E-14</v>
      </c>
      <c r="AP211" s="4">
        <f t="shared" si="94"/>
        <v>9.5720639921791148E-17</v>
      </c>
      <c r="AQ211" s="4">
        <f t="shared" si="94"/>
        <v>6.6407379712501561E-19</v>
      </c>
      <c r="AR211" s="4">
        <f t="shared" si="94"/>
        <v>4.1882671387325864E-21</v>
      </c>
      <c r="AS211" s="4">
        <f t="shared" si="94"/>
        <v>2.4213847773352379E-23</v>
      </c>
      <c r="AT211" s="4">
        <f t="shared" si="94"/>
        <v>1.2922040540819829E-25</v>
      </c>
      <c r="AU211" s="4">
        <f t="shared" si="94"/>
        <v>6.4034448220135601E-28</v>
      </c>
      <c r="AV211" s="4">
        <f t="shared" si="94"/>
        <v>2.9616448950340261E-30</v>
      </c>
      <c r="AW211" s="4">
        <f t="shared" si="92"/>
        <v>1.284173012516122E-32</v>
      </c>
      <c r="AX211" s="4">
        <f t="shared" si="92"/>
        <v>5.2406495439938047E-35</v>
      </c>
      <c r="AY211" s="4">
        <f t="shared" si="92"/>
        <v>2.0198684158436806E-37</v>
      </c>
      <c r="AZ211" s="4">
        <f t="shared" si="92"/>
        <v>7.3753036722308188E-40</v>
      </c>
      <c r="BA211" s="4">
        <f t="shared" si="92"/>
        <v>2.5583520386034942E-42</v>
      </c>
    </row>
    <row r="212" spans="1:53">
      <c r="A212" s="1">
        <f t="shared" si="89"/>
        <v>42098</v>
      </c>
      <c r="B212">
        <f t="shared" si="69"/>
        <v>3</v>
      </c>
      <c r="C212" s="12">
        <f t="shared" si="90"/>
        <v>5.7069967380518741E-9</v>
      </c>
      <c r="D212" s="3">
        <f t="shared" si="68"/>
        <v>14012710</v>
      </c>
      <c r="E212" s="2">
        <v>28025420</v>
      </c>
      <c r="F212">
        <v>60</v>
      </c>
      <c r="G212" s="3">
        <f t="shared" si="85"/>
        <v>10229240</v>
      </c>
      <c r="H212" s="3">
        <f t="shared" si="86"/>
        <v>12623456.800000001</v>
      </c>
      <c r="I212" s="7">
        <f t="shared" si="87"/>
        <v>-1.6722218569960019</v>
      </c>
      <c r="J212" s="8">
        <f t="shared" si="88"/>
        <v>-1.6755495905856745</v>
      </c>
      <c r="K212" s="4">
        <f t="shared" si="93"/>
        <v>0.9432930892651874</v>
      </c>
      <c r="L212" s="4">
        <f t="shared" si="93"/>
        <v>5.5067790021457813E-2</v>
      </c>
      <c r="M212" s="4">
        <f t="shared" si="93"/>
        <v>1.6073801641859232E-3</v>
      </c>
      <c r="N212" s="4">
        <f t="shared" si="93"/>
        <v>3.1278668693435979E-5</v>
      </c>
      <c r="O212" s="4">
        <f t="shared" si="93"/>
        <v>4.56498270317194E-7</v>
      </c>
      <c r="P212" s="4">
        <f t="shared" si="93"/>
        <v>5.3299110003171702E-9</v>
      </c>
      <c r="Q212" s="4">
        <f t="shared" si="93"/>
        <v>5.1858444929830911E-11</v>
      </c>
      <c r="R212" s="4">
        <f t="shared" si="93"/>
        <v>4.3248613572032177E-13</v>
      </c>
      <c r="S212" s="4">
        <f t="shared" si="93"/>
        <v>3.1559702496546641E-15</v>
      </c>
      <c r="T212" s="4">
        <f t="shared" si="93"/>
        <v>2.0471093717869098E-17</v>
      </c>
      <c r="U212" s="4">
        <f t="shared" si="93"/>
        <v>1.195065363419528E-19</v>
      </c>
      <c r="V212" s="4">
        <f t="shared" si="93"/>
        <v>6.3423403614449906E-22</v>
      </c>
      <c r="W212" s="4">
        <f t="shared" si="93"/>
        <v>3.0854522281959319E-24</v>
      </c>
      <c r="X212" s="4">
        <f t="shared" si="93"/>
        <v>1.385561986843477E-26</v>
      </c>
      <c r="Y212" s="4">
        <f t="shared" si="93"/>
        <v>5.7776119225746922E-29</v>
      </c>
      <c r="Z212" s="4">
        <f t="shared" si="93"/>
        <v>2.2485756785185606E-31</v>
      </c>
      <c r="AA212" s="4">
        <f t="shared" si="91"/>
        <v>8.2042310833323658E-34</v>
      </c>
      <c r="AB212" s="4">
        <f t="shared" si="91"/>
        <v>2.8173401126406489E-36</v>
      </c>
      <c r="AC212" s="4">
        <f t="shared" si="91"/>
        <v>9.1372823846899659E-39</v>
      </c>
      <c r="AD212" s="4">
        <f t="shared" si="91"/>
        <v>2.8074606427888586E-41</v>
      </c>
      <c r="AE212" s="4">
        <f t="shared" si="91"/>
        <v>8.1947152889994211E-44</v>
      </c>
      <c r="AF212" s="6"/>
      <c r="AG212" s="4">
        <f t="shared" si="94"/>
        <v>0.93049179347219468</v>
      </c>
      <c r="AH212" s="4">
        <f t="shared" si="94"/>
        <v>6.7034510838710273E-2</v>
      </c>
      <c r="AI212" s="4">
        <f t="shared" si="94"/>
        <v>2.4146506820025807E-3</v>
      </c>
      <c r="AJ212" s="4">
        <f t="shared" si="94"/>
        <v>5.798543050203793E-5</v>
      </c>
      <c r="AK212" s="4">
        <f t="shared" si="94"/>
        <v>1.044346675860776E-6</v>
      </c>
      <c r="AL212" s="4">
        <f t="shared" si="94"/>
        <v>1.5047364602301236E-8</v>
      </c>
      <c r="AM212" s="4">
        <f t="shared" si="94"/>
        <v>1.8067369196093789E-10</v>
      </c>
      <c r="AN212" s="4">
        <f t="shared" si="94"/>
        <v>1.8594417167947365E-12</v>
      </c>
      <c r="AO212" s="4">
        <f t="shared" si="94"/>
        <v>1.6744733493802232E-14</v>
      </c>
      <c r="AP212" s="4">
        <f t="shared" si="94"/>
        <v>1.3403596719234781E-16</v>
      </c>
      <c r="AQ212" s="4">
        <f t="shared" si="94"/>
        <v>9.6562152966949274E-19</v>
      </c>
      <c r="AR212" s="4">
        <f t="shared" si="94"/>
        <v>6.32411572551765E-21</v>
      </c>
      <c r="AS212" s="4">
        <f t="shared" si="94"/>
        <v>3.7966807598244743E-23</v>
      </c>
      <c r="AT212" s="4">
        <f t="shared" si="94"/>
        <v>2.1040023168581102E-25</v>
      </c>
      <c r="AU212" s="4">
        <f t="shared" si="94"/>
        <v>1.0826887601320048E-27</v>
      </c>
      <c r="AV212" s="4">
        <f t="shared" si="94"/>
        <v>5.1999334433213101E-30</v>
      </c>
      <c r="AW212" s="4">
        <f t="shared" si="92"/>
        <v>2.3413329852364949E-32</v>
      </c>
      <c r="AX212" s="4">
        <f t="shared" si="92"/>
        <v>9.9220088297606113E-35</v>
      </c>
      <c r="AY212" s="4">
        <f t="shared" si="92"/>
        <v>3.9711145665944786E-37</v>
      </c>
      <c r="AZ212" s="4">
        <f t="shared" si="92"/>
        <v>1.5057195658994259E-39</v>
      </c>
      <c r="BA212" s="4">
        <f t="shared" si="92"/>
        <v>5.4237459882732625E-42</v>
      </c>
    </row>
    <row r="213" spans="1:53">
      <c r="A213" s="1">
        <f t="shared" si="89"/>
        <v>42102</v>
      </c>
      <c r="B213">
        <f t="shared" si="69"/>
        <v>4</v>
      </c>
      <c r="C213" s="12">
        <f t="shared" si="90"/>
        <v>5.7069967380518741E-9</v>
      </c>
      <c r="D213" s="3">
        <f t="shared" si="68"/>
        <v>12773508</v>
      </c>
      <c r="E213" s="2">
        <v>25547016</v>
      </c>
      <c r="F213">
        <v>70</v>
      </c>
      <c r="G213" s="3">
        <f t="shared" si="85"/>
        <v>9405150</v>
      </c>
      <c r="H213" s="3">
        <f t="shared" si="86"/>
        <v>13121853.699999999</v>
      </c>
      <c r="I213" s="7">
        <f t="shared" si="87"/>
        <v>-1.6162458591323556</v>
      </c>
      <c r="J213" s="8">
        <f t="shared" si="88"/>
        <v>-1.6222772851078502</v>
      </c>
      <c r="K213" s="4">
        <f t="shared" si="93"/>
        <v>0.94773991984302752</v>
      </c>
      <c r="L213" s="4">
        <f t="shared" si="93"/>
        <v>5.0870092477783013E-2</v>
      </c>
      <c r="M213" s="4">
        <f t="shared" si="93"/>
        <v>1.3652300485471061E-3</v>
      </c>
      <c r="N213" s="4">
        <f t="shared" si="93"/>
        <v>2.442630887813253E-5</v>
      </c>
      <c r="O213" s="4">
        <f t="shared" si="93"/>
        <v>3.2777140889559864E-7</v>
      </c>
      <c r="P213" s="4">
        <f t="shared" si="93"/>
        <v>3.5186351111012265E-9</v>
      </c>
      <c r="Q213" s="4">
        <f t="shared" si="93"/>
        <v>3.1477200758107274E-11</v>
      </c>
      <c r="R213" s="4">
        <f t="shared" si="93"/>
        <v>2.4136324721694018E-13</v>
      </c>
      <c r="S213" s="4">
        <f t="shared" si="93"/>
        <v>1.6194001792160277E-15</v>
      </c>
      <c r="T213" s="4">
        <f t="shared" si="93"/>
        <v>9.6579434316481897E-18</v>
      </c>
      <c r="U213" s="4">
        <f t="shared" si="93"/>
        <v>5.1839116944447952E-20</v>
      </c>
      <c r="V213" s="4">
        <f t="shared" si="93"/>
        <v>2.5295181571830082E-22</v>
      </c>
      <c r="W213" s="4">
        <f t="shared" si="93"/>
        <v>1.1314344560604422E-24</v>
      </c>
      <c r="X213" s="4">
        <f t="shared" si="93"/>
        <v>4.6715268261281361E-27</v>
      </c>
      <c r="Y213" s="4">
        <f t="shared" si="93"/>
        <v>1.7910329029663284E-29</v>
      </c>
      <c r="Z213" s="4">
        <f t="shared" si="93"/>
        <v>6.4089223830017313E-32</v>
      </c>
      <c r="AA213" s="4">
        <f t="shared" si="91"/>
        <v>2.1499961877494278E-34</v>
      </c>
      <c r="AB213" s="4">
        <f t="shared" si="91"/>
        <v>6.788305559559171E-37</v>
      </c>
      <c r="AC213" s="4">
        <f t="shared" si="91"/>
        <v>2.0242374057839199E-39</v>
      </c>
      <c r="AD213" s="4">
        <f t="shared" si="91"/>
        <v>5.7184768453991143E-42</v>
      </c>
      <c r="AE213" s="4">
        <f t="shared" si="91"/>
        <v>1.5346977171723329E-44</v>
      </c>
      <c r="AF213" s="6"/>
      <c r="AG213" s="4">
        <f t="shared" si="94"/>
        <v>0.92784890950772603</v>
      </c>
      <c r="AH213" s="4">
        <f t="shared" si="94"/>
        <v>6.9483239242576142E-2</v>
      </c>
      <c r="AI213" s="4">
        <f t="shared" si="94"/>
        <v>2.6016736767372818E-3</v>
      </c>
      <c r="AJ213" s="4">
        <f t="shared" si="94"/>
        <v>6.4943291630973932E-5</v>
      </c>
      <c r="AK213" s="4">
        <f t="shared" si="94"/>
        <v>1.2158416073152222E-6</v>
      </c>
      <c r="AL213" s="4">
        <f t="shared" si="94"/>
        <v>1.8209987997795033E-8</v>
      </c>
      <c r="AM213" s="4">
        <f t="shared" si="94"/>
        <v>2.2727990472717849E-10</v>
      </c>
      <c r="AN213" s="4">
        <f t="shared" si="94"/>
        <v>2.4314514098713748E-12</v>
      </c>
      <c r="AO213" s="4">
        <f t="shared" si="94"/>
        <v>2.2760309917100602E-14</v>
      </c>
      <c r="AP213" s="4">
        <f t="shared" si="94"/>
        <v>1.8938177910829038E-16</v>
      </c>
      <c r="AQ213" s="4">
        <f t="shared" si="94"/>
        <v>1.4182104764843164E-18</v>
      </c>
      <c r="AR213" s="4">
        <f t="shared" si="94"/>
        <v>9.6549597605040457E-21</v>
      </c>
      <c r="AS213" s="4">
        <f t="shared" si="94"/>
        <v>6.0252025739732949E-23</v>
      </c>
      <c r="AT213" s="4">
        <f t="shared" si="94"/>
        <v>3.4708088683934101E-25</v>
      </c>
      <c r="AU213" s="4">
        <f t="shared" si="94"/>
        <v>1.8565430640783553E-27</v>
      </c>
      <c r="AV213" s="4">
        <f t="shared" si="94"/>
        <v>9.2686418325307537E-30</v>
      </c>
      <c r="AW213" s="4">
        <f t="shared" si="92"/>
        <v>4.3380885825689531E-32</v>
      </c>
      <c r="AX213" s="4">
        <f t="shared" si="92"/>
        <v>1.910960719184367E-34</v>
      </c>
      <c r="AY213" s="4">
        <f t="shared" si="92"/>
        <v>7.9502628457805609E-37</v>
      </c>
      <c r="AZ213" s="4">
        <f t="shared" si="92"/>
        <v>3.1335027884139179E-39</v>
      </c>
      <c r="BA213" s="4">
        <f t="shared" si="92"/>
        <v>1.1732815894042842E-41</v>
      </c>
    </row>
    <row r="214" spans="1:53">
      <c r="A214" s="1">
        <f t="shared" si="89"/>
        <v>42105</v>
      </c>
      <c r="B214">
        <f t="shared" si="69"/>
        <v>3</v>
      </c>
      <c r="C214" s="12">
        <f t="shared" si="90"/>
        <v>5.7069967380518741E-9</v>
      </c>
      <c r="D214" s="3">
        <f t="shared" ref="D214:D277" si="95">E214/2</f>
        <v>14393847</v>
      </c>
      <c r="E214" s="2">
        <v>28787694</v>
      </c>
      <c r="F214">
        <v>80</v>
      </c>
      <c r="G214" s="3">
        <f t="shared" si="85"/>
        <v>8810880</v>
      </c>
      <c r="H214" s="3">
        <f t="shared" si="86"/>
        <v>13659843.199999999</v>
      </c>
      <c r="I214" s="7">
        <f t="shared" si="87"/>
        <v>-1.560310635682276</v>
      </c>
      <c r="J214" s="8">
        <f t="shared" si="88"/>
        <v>-1.5693048340199043</v>
      </c>
      <c r="K214" s="4">
        <f t="shared" si="93"/>
        <v>0.95095963363979907</v>
      </c>
      <c r="L214" s="4">
        <f t="shared" si="93"/>
        <v>4.7817734416243401E-2</v>
      </c>
      <c r="M214" s="4">
        <f t="shared" si="93"/>
        <v>1.2022253018447891E-3</v>
      </c>
      <c r="N214" s="4">
        <f t="shared" si="93"/>
        <v>2.0150759685006269E-5</v>
      </c>
      <c r="O214" s="4">
        <f t="shared" si="93"/>
        <v>2.5331341960676781E-7</v>
      </c>
      <c r="P214" s="4">
        <f t="shared" si="93"/>
        <v>2.547504204234607E-9</v>
      </c>
      <c r="Q214" s="4">
        <f t="shared" si="93"/>
        <v>2.1349628667202642E-11</v>
      </c>
      <c r="R214" s="4">
        <f t="shared" si="93"/>
        <v>1.5336240244331166E-13</v>
      </c>
      <c r="S214" s="4">
        <f t="shared" si="93"/>
        <v>9.639521678730056E-16</v>
      </c>
      <c r="T214" s="4">
        <f t="shared" si="93"/>
        <v>5.3856669586826379E-18</v>
      </c>
      <c r="U214" s="4">
        <f t="shared" si="93"/>
        <v>2.7081078956086193E-20</v>
      </c>
      <c r="V214" s="4">
        <f t="shared" si="93"/>
        <v>1.2379402922874993E-22</v>
      </c>
      <c r="W214" s="4">
        <f t="shared" si="93"/>
        <v>5.1873413026478448E-25</v>
      </c>
      <c r="X214" s="4">
        <f t="shared" si="93"/>
        <v>2.0064474641741717E-27</v>
      </c>
      <c r="Y214" s="4">
        <f t="shared" si="93"/>
        <v>7.2065271909074216E-30</v>
      </c>
      <c r="Z214" s="4">
        <f t="shared" si="93"/>
        <v>2.4158000931424045E-32</v>
      </c>
      <c r="AA214" s="4">
        <f t="shared" si="91"/>
        <v>7.5921920413035761E-35</v>
      </c>
      <c r="AB214" s="4">
        <f t="shared" si="91"/>
        <v>2.2456619890645799E-37</v>
      </c>
      <c r="AC214" s="4">
        <f t="shared" si="91"/>
        <v>6.2733274658036758E-40</v>
      </c>
      <c r="AD214" s="4">
        <f t="shared" si="91"/>
        <v>1.6602381272458758E-42</v>
      </c>
      <c r="AE214" s="4">
        <f t="shared" si="91"/>
        <v>4.1741337819183251E-45</v>
      </c>
      <c r="AF214" s="6"/>
      <c r="AG214" s="4">
        <f t="shared" si="94"/>
        <v>0.92500449717959687</v>
      </c>
      <c r="AH214" s="4">
        <f t="shared" si="94"/>
        <v>7.2110279481774536E-2</v>
      </c>
      <c r="AI214" s="4">
        <f t="shared" si="94"/>
        <v>2.8107387813380716E-3</v>
      </c>
      <c r="AJ214" s="4">
        <f t="shared" si="94"/>
        <v>7.3038610448121876E-5</v>
      </c>
      <c r="AK214" s="4">
        <f t="shared" si="94"/>
        <v>1.4234615809224451E-6</v>
      </c>
      <c r="AL214" s="4">
        <f t="shared" si="94"/>
        <v>2.2193661260471698E-8</v>
      </c>
      <c r="AM214" s="4">
        <f t="shared" si="94"/>
        <v>2.8835725218899176E-10</v>
      </c>
      <c r="AN214" s="4">
        <f t="shared" si="94"/>
        <v>3.2113377326306671E-12</v>
      </c>
      <c r="AO214" s="4">
        <f t="shared" si="94"/>
        <v>3.1293137418240643E-14</v>
      </c>
      <c r="AP214" s="4">
        <f t="shared" si="94"/>
        <v>2.7105640752139373E-16</v>
      </c>
      <c r="AQ214" s="4">
        <f t="shared" si="94"/>
        <v>2.1130643670528055E-18</v>
      </c>
      <c r="AR214" s="4">
        <f t="shared" si="94"/>
        <v>1.497521471390731E-20</v>
      </c>
      <c r="AS214" s="4">
        <f t="shared" si="94"/>
        <v>9.7284756634217189E-23</v>
      </c>
      <c r="AT214" s="4">
        <f t="shared" si="94"/>
        <v>5.8338384372995967E-25</v>
      </c>
      <c r="AU214" s="4">
        <f t="shared" si="94"/>
        <v>3.2484731625569707E-27</v>
      </c>
      <c r="AV214" s="4">
        <f t="shared" si="94"/>
        <v>1.6882661527500051E-29</v>
      </c>
      <c r="AW214" s="4">
        <f t="shared" si="92"/>
        <v>8.2257174695043819E-32</v>
      </c>
      <c r="AX214" s="4">
        <f t="shared" si="92"/>
        <v>3.7720521912625298E-34</v>
      </c>
      <c r="AY214" s="4">
        <f t="shared" si="92"/>
        <v>1.6336461068628313E-36</v>
      </c>
      <c r="AZ214" s="4">
        <f t="shared" si="92"/>
        <v>6.7028136202880175E-39</v>
      </c>
      <c r="BA214" s="4">
        <f t="shared" si="92"/>
        <v>2.6126418447064307E-41</v>
      </c>
    </row>
    <row r="215" spans="1:53">
      <c r="A215" s="1">
        <f t="shared" si="89"/>
        <v>42109</v>
      </c>
      <c r="B215">
        <f t="shared" ref="B215:B278" si="96">A215-A214</f>
        <v>4</v>
      </c>
      <c r="C215" s="12">
        <f t="shared" si="90"/>
        <v>5.7069967380518741E-9</v>
      </c>
      <c r="D215" s="3">
        <f t="shared" si="95"/>
        <v>11236744</v>
      </c>
      <c r="E215" s="2">
        <v>22473488</v>
      </c>
      <c r="F215">
        <v>40</v>
      </c>
      <c r="G215" s="3">
        <f t="shared" si="85"/>
        <v>12566880</v>
      </c>
      <c r="H215" s="3">
        <f t="shared" si="86"/>
        <v>11712260.800000001</v>
      </c>
      <c r="I215" s="7">
        <f t="shared" si="87"/>
        <v>-1.7836475738544293</v>
      </c>
      <c r="J215" s="8">
        <f t="shared" si="88"/>
        <v>-1.7828583187288558</v>
      </c>
      <c r="K215" s="4">
        <f t="shared" si="93"/>
        <v>0.93079227828450484</v>
      </c>
      <c r="L215" s="4">
        <f t="shared" si="93"/>
        <v>6.6755625046454145E-2</v>
      </c>
      <c r="M215" s="4">
        <f t="shared" si="93"/>
        <v>2.3938279381454444E-3</v>
      </c>
      <c r="N215" s="4">
        <f t="shared" si="93"/>
        <v>5.7227754090282974E-5</v>
      </c>
      <c r="O215" s="4">
        <f t="shared" si="93"/>
        <v>1.0260811330956043E-6</v>
      </c>
      <c r="P215" s="4">
        <f t="shared" si="93"/>
        <v>1.4717927336510498E-8</v>
      </c>
      <c r="Q215" s="4">
        <f t="shared" si="93"/>
        <v>1.7592612063735664E-10</v>
      </c>
      <c r="R215" s="4">
        <f t="shared" si="93"/>
        <v>1.8024663829770853E-12</v>
      </c>
      <c r="S215" s="4">
        <f t="shared" si="93"/>
        <v>1.6158909163297803E-14</v>
      </c>
      <c r="T215" s="4">
        <f t="shared" si="93"/>
        <v>1.2876693206401303E-16</v>
      </c>
      <c r="U215" s="4">
        <f t="shared" si="93"/>
        <v>9.2350474747895821E-19</v>
      </c>
      <c r="V215" s="4">
        <f t="shared" si="93"/>
        <v>6.0211742612641037E-21</v>
      </c>
      <c r="W215" s="4">
        <f t="shared" si="93"/>
        <v>3.5986090279452187E-23</v>
      </c>
      <c r="X215" s="4">
        <f t="shared" si="93"/>
        <v>1.9852993161918214E-25</v>
      </c>
      <c r="Y215" s="4">
        <f t="shared" si="93"/>
        <v>1.0170272814971855E-27</v>
      </c>
      <c r="Z215" s="4">
        <f t="shared" si="93"/>
        <v>4.8626829576540187E-30</v>
      </c>
      <c r="AA215" s="4">
        <f t="shared" si="91"/>
        <v>2.1796690058666265E-32</v>
      </c>
      <c r="AB215" s="4">
        <f t="shared" si="91"/>
        <v>9.1955173736355809E-35</v>
      </c>
      <c r="AC215" s="4">
        <f t="shared" si="91"/>
        <v>3.6638541035735779E-37</v>
      </c>
      <c r="AD215" s="4">
        <f t="shared" si="91"/>
        <v>1.3829900111881042E-39</v>
      </c>
      <c r="AE215" s="4">
        <f t="shared" si="91"/>
        <v>4.9593354607998209E-42</v>
      </c>
      <c r="AF215" s="6"/>
      <c r="AG215" s="4">
        <f t="shared" si="94"/>
        <v>0.9353431330421329</v>
      </c>
      <c r="AH215" s="4">
        <f t="shared" si="94"/>
        <v>6.2520046687365785E-2</v>
      </c>
      <c r="AI215" s="4">
        <f t="shared" si="94"/>
        <v>2.0894769876298913E-3</v>
      </c>
      <c r="AJ215" s="4">
        <f t="shared" si="94"/>
        <v>4.6554813913286278E-5</v>
      </c>
      <c r="AK215" s="4">
        <f t="shared" si="94"/>
        <v>7.7795204001362811E-7</v>
      </c>
      <c r="AL215" s="4">
        <f t="shared" si="94"/>
        <v>1.0399944049016674E-8</v>
      </c>
      <c r="AM215" s="4">
        <f t="shared" si="94"/>
        <v>1.1585849922285624E-10</v>
      </c>
      <c r="AN215" s="4">
        <f t="shared" si="94"/>
        <v>1.1063128773571891E-12</v>
      </c>
      <c r="AO215" s="4">
        <f t="shared" si="94"/>
        <v>9.243491634422611E-15</v>
      </c>
      <c r="AP215" s="4">
        <f t="shared" si="94"/>
        <v>6.8650163820356901E-17</v>
      </c>
      <c r="AQ215" s="4">
        <f t="shared" si="94"/>
        <v>4.5886990532482112E-19</v>
      </c>
      <c r="AR215" s="4">
        <f t="shared" si="94"/>
        <v>2.7883343649658591E-21</v>
      </c>
      <c r="AS215" s="4">
        <f t="shared" si="94"/>
        <v>1.5531433046148865E-23</v>
      </c>
      <c r="AT215" s="4">
        <f t="shared" si="94"/>
        <v>7.9857564893959522E-26</v>
      </c>
      <c r="AU215" s="4">
        <f t="shared" si="94"/>
        <v>3.8127284656297846E-28</v>
      </c>
      <c r="AV215" s="4">
        <f t="shared" si="94"/>
        <v>1.6989962886261727E-30</v>
      </c>
      <c r="AW215" s="4">
        <f t="shared" si="92"/>
        <v>7.097742227928057E-33</v>
      </c>
      <c r="AX215" s="4">
        <f t="shared" si="92"/>
        <v>2.7907378308868284E-35</v>
      </c>
      <c r="AY215" s="4">
        <f t="shared" si="92"/>
        <v>1.0363208494611463E-37</v>
      </c>
      <c r="AZ215" s="4">
        <f t="shared" si="92"/>
        <v>3.6457618728770422E-40</v>
      </c>
      <c r="BA215" s="4">
        <f t="shared" si="92"/>
        <v>1.2184449999727731E-42</v>
      </c>
    </row>
    <row r="216" spans="1:53">
      <c r="A216" s="1">
        <f t="shared" si="89"/>
        <v>42112</v>
      </c>
      <c r="B216">
        <f t="shared" si="96"/>
        <v>3</v>
      </c>
      <c r="C216" s="12">
        <f t="shared" si="90"/>
        <v>5.7069967380518741E-9</v>
      </c>
      <c r="D216" s="3">
        <f t="shared" si="95"/>
        <v>12626737</v>
      </c>
      <c r="E216" s="2">
        <v>25253474</v>
      </c>
      <c r="F216">
        <v>50</v>
      </c>
      <c r="G216" s="3">
        <f t="shared" si="85"/>
        <v>11283150</v>
      </c>
      <c r="H216" s="3">
        <f t="shared" si="86"/>
        <v>12156357.5</v>
      </c>
      <c r="I216" s="7">
        <f t="shared" si="87"/>
        <v>-1.7280760314503862</v>
      </c>
      <c r="J216" s="8">
        <f t="shared" si="88"/>
        <v>-1.7290860519788958</v>
      </c>
      <c r="K216" s="4">
        <f t="shared" si="93"/>
        <v>0.93763652935508079</v>
      </c>
      <c r="L216" s="4">
        <f t="shared" si="93"/>
        <v>6.0377135845354986E-2</v>
      </c>
      <c r="M216" s="4">
        <f t="shared" si="93"/>
        <v>1.9439292815908095E-3</v>
      </c>
      <c r="N216" s="4">
        <f t="shared" si="93"/>
        <v>4.1725074279697605E-5</v>
      </c>
      <c r="O216" s="4">
        <f t="shared" si="93"/>
        <v>6.7169946169116344E-7</v>
      </c>
      <c r="P216" s="4">
        <f t="shared" si="93"/>
        <v>8.6505322689123844E-9</v>
      </c>
      <c r="Q216" s="4">
        <f t="shared" si="93"/>
        <v>9.2838769632329967E-11</v>
      </c>
      <c r="R216" s="4">
        <f t="shared" si="93"/>
        <v>8.5402206956179085E-13</v>
      </c>
      <c r="S216" s="4">
        <f t="shared" si="93"/>
        <v>6.8741155161017789E-15</v>
      </c>
      <c r="T216" s="4">
        <f t="shared" si="93"/>
        <v>4.9182658153592252E-17</v>
      </c>
      <c r="U216" s="4">
        <f t="shared" si="93"/>
        <v>3.1670114921724439E-19</v>
      </c>
      <c r="V216" s="4">
        <f t="shared" si="93"/>
        <v>1.8539352319333786E-21</v>
      </c>
      <c r="W216" s="4">
        <f t="shared" si="93"/>
        <v>9.9483458956136684E-24</v>
      </c>
      <c r="X216" s="4">
        <f t="shared" si="93"/>
        <v>4.9277089785560006E-26</v>
      </c>
      <c r="Y216" s="4">
        <f t="shared" si="93"/>
        <v>2.2664936350838022E-28</v>
      </c>
      <c r="Z216" s="4">
        <f t="shared" si="93"/>
        <v>9.7297278862982897E-31</v>
      </c>
      <c r="AA216" s="4">
        <f t="shared" si="91"/>
        <v>3.9157785490975577E-33</v>
      </c>
      <c r="AB216" s="4">
        <f t="shared" si="91"/>
        <v>1.4832234198529287E-35</v>
      </c>
      <c r="AC216" s="4">
        <f t="shared" si="91"/>
        <v>5.3060507977701391E-38</v>
      </c>
      <c r="AD216" s="4">
        <f t="shared" si="91"/>
        <v>1.7982708241910678E-40</v>
      </c>
      <c r="AE216" s="4">
        <f t="shared" si="91"/>
        <v>5.7897839732297691E-43</v>
      </c>
      <c r="AF216" s="6"/>
      <c r="AG216" s="4">
        <f t="shared" si="94"/>
        <v>0.93297554470293154</v>
      </c>
      <c r="AH216" s="4">
        <f t="shared" si="94"/>
        <v>6.4726382084257267E-2</v>
      </c>
      <c r="AI216" s="4">
        <f t="shared" si="94"/>
        <v>2.2452379469476715E-3</v>
      </c>
      <c r="AJ216" s="4">
        <f t="shared" si="94"/>
        <v>5.1922084539023428E-5</v>
      </c>
      <c r="AK216" s="4">
        <f t="shared" si="94"/>
        <v>9.0054017819363485E-7</v>
      </c>
      <c r="AL216" s="4">
        <f t="shared" si="94"/>
        <v>1.2495223225788402E-8</v>
      </c>
      <c r="AM216" s="4">
        <f t="shared" si="94"/>
        <v>1.444786458907363E-10</v>
      </c>
      <c r="AN216" s="4">
        <f t="shared" si="94"/>
        <v>1.4319125013336193E-12</v>
      </c>
      <c r="AO216" s="4">
        <f t="shared" si="94"/>
        <v>1.2417589993294593E-14</v>
      </c>
      <c r="AP216" s="4">
        <f t="shared" si="94"/>
        <v>9.5720639921791148E-17</v>
      </c>
      <c r="AQ216" s="4">
        <f t="shared" si="94"/>
        <v>6.6407379712501561E-19</v>
      </c>
      <c r="AR216" s="4">
        <f t="shared" si="94"/>
        <v>4.1882671387325864E-21</v>
      </c>
      <c r="AS216" s="4">
        <f t="shared" si="94"/>
        <v>2.4213847773352379E-23</v>
      </c>
      <c r="AT216" s="4">
        <f t="shared" si="94"/>
        <v>1.2922040540819829E-25</v>
      </c>
      <c r="AU216" s="4">
        <f t="shared" si="94"/>
        <v>6.4034448220135601E-28</v>
      </c>
      <c r="AV216" s="4">
        <f t="shared" si="94"/>
        <v>2.9616448950340261E-30</v>
      </c>
      <c r="AW216" s="4">
        <f t="shared" si="92"/>
        <v>1.284173012516122E-32</v>
      </c>
      <c r="AX216" s="4">
        <f t="shared" si="92"/>
        <v>5.2406495439938047E-35</v>
      </c>
      <c r="AY216" s="4">
        <f t="shared" si="92"/>
        <v>2.0198684158436806E-37</v>
      </c>
      <c r="AZ216" s="4">
        <f t="shared" si="92"/>
        <v>7.3753036722308188E-40</v>
      </c>
      <c r="BA216" s="4">
        <f t="shared" si="92"/>
        <v>2.5583520386034942E-42</v>
      </c>
    </row>
    <row r="217" spans="1:53">
      <c r="A217" s="1">
        <f t="shared" si="89"/>
        <v>42116</v>
      </c>
      <c r="B217">
        <f t="shared" si="96"/>
        <v>4</v>
      </c>
      <c r="C217" s="12">
        <f t="shared" si="90"/>
        <v>5.7069967380518741E-9</v>
      </c>
      <c r="D217" s="3">
        <f t="shared" si="95"/>
        <v>10840277</v>
      </c>
      <c r="E217" s="2">
        <v>21680554</v>
      </c>
      <c r="F217">
        <v>40</v>
      </c>
      <c r="G217" s="3">
        <f t="shared" si="85"/>
        <v>12566880</v>
      </c>
      <c r="H217" s="3">
        <f t="shared" si="86"/>
        <v>11712260.800000001</v>
      </c>
      <c r="I217" s="7">
        <f t="shared" si="87"/>
        <v>-1.7836475738544293</v>
      </c>
      <c r="J217" s="8">
        <f t="shared" si="88"/>
        <v>-1.7828583187288558</v>
      </c>
      <c r="K217" s="4">
        <f t="shared" si="93"/>
        <v>0.93079227828450484</v>
      </c>
      <c r="L217" s="4">
        <f t="shared" si="93"/>
        <v>6.6755625046454145E-2</v>
      </c>
      <c r="M217" s="4">
        <f t="shared" si="93"/>
        <v>2.3938279381454444E-3</v>
      </c>
      <c r="N217" s="4">
        <f t="shared" si="93"/>
        <v>5.7227754090282974E-5</v>
      </c>
      <c r="O217" s="4">
        <f t="shared" si="93"/>
        <v>1.0260811330956043E-6</v>
      </c>
      <c r="P217" s="4">
        <f t="shared" si="93"/>
        <v>1.4717927336510498E-8</v>
      </c>
      <c r="Q217" s="4">
        <f t="shared" si="93"/>
        <v>1.7592612063735664E-10</v>
      </c>
      <c r="R217" s="4">
        <f t="shared" si="93"/>
        <v>1.8024663829770853E-12</v>
      </c>
      <c r="S217" s="4">
        <f t="shared" si="93"/>
        <v>1.6158909163297803E-14</v>
      </c>
      <c r="T217" s="4">
        <f t="shared" si="93"/>
        <v>1.2876693206401303E-16</v>
      </c>
      <c r="U217" s="4">
        <f t="shared" si="93"/>
        <v>9.2350474747895821E-19</v>
      </c>
      <c r="V217" s="4">
        <f t="shared" si="93"/>
        <v>6.0211742612641037E-21</v>
      </c>
      <c r="W217" s="4">
        <f t="shared" si="93"/>
        <v>3.5986090279452187E-23</v>
      </c>
      <c r="X217" s="4">
        <f t="shared" si="93"/>
        <v>1.9852993161918214E-25</v>
      </c>
      <c r="Y217" s="4">
        <f t="shared" si="93"/>
        <v>1.0170272814971855E-27</v>
      </c>
      <c r="Z217" s="4">
        <f t="shared" si="93"/>
        <v>4.8626829576540187E-30</v>
      </c>
      <c r="AA217" s="4">
        <f t="shared" si="91"/>
        <v>2.1796690058666265E-32</v>
      </c>
      <c r="AB217" s="4">
        <f t="shared" si="91"/>
        <v>9.1955173736355809E-35</v>
      </c>
      <c r="AC217" s="4">
        <f t="shared" si="91"/>
        <v>3.6638541035735779E-37</v>
      </c>
      <c r="AD217" s="4">
        <f t="shared" si="91"/>
        <v>1.3829900111881042E-39</v>
      </c>
      <c r="AE217" s="4">
        <f t="shared" si="91"/>
        <v>4.9593354607998209E-42</v>
      </c>
      <c r="AF217" s="6"/>
      <c r="AG217" s="4">
        <f t="shared" si="94"/>
        <v>0.9353431330421329</v>
      </c>
      <c r="AH217" s="4">
        <f t="shared" si="94"/>
        <v>6.2520046687365785E-2</v>
      </c>
      <c r="AI217" s="4">
        <f t="shared" si="94"/>
        <v>2.0894769876298913E-3</v>
      </c>
      <c r="AJ217" s="4">
        <f t="shared" si="94"/>
        <v>4.6554813913286278E-5</v>
      </c>
      <c r="AK217" s="4">
        <f t="shared" si="94"/>
        <v>7.7795204001362811E-7</v>
      </c>
      <c r="AL217" s="4">
        <f t="shared" si="94"/>
        <v>1.0399944049016674E-8</v>
      </c>
      <c r="AM217" s="4">
        <f t="shared" si="94"/>
        <v>1.1585849922285624E-10</v>
      </c>
      <c r="AN217" s="4">
        <f t="shared" si="94"/>
        <v>1.1063128773571891E-12</v>
      </c>
      <c r="AO217" s="4">
        <f t="shared" si="94"/>
        <v>9.243491634422611E-15</v>
      </c>
      <c r="AP217" s="4">
        <f t="shared" si="94"/>
        <v>6.8650163820356901E-17</v>
      </c>
      <c r="AQ217" s="4">
        <f t="shared" si="94"/>
        <v>4.5886990532482112E-19</v>
      </c>
      <c r="AR217" s="4">
        <f t="shared" si="94"/>
        <v>2.7883343649658591E-21</v>
      </c>
      <c r="AS217" s="4">
        <f t="shared" si="94"/>
        <v>1.5531433046148865E-23</v>
      </c>
      <c r="AT217" s="4">
        <f t="shared" si="94"/>
        <v>7.9857564893959522E-26</v>
      </c>
      <c r="AU217" s="4">
        <f t="shared" si="94"/>
        <v>3.8127284656297846E-28</v>
      </c>
      <c r="AV217" s="4">
        <f t="shared" si="94"/>
        <v>1.6989962886261727E-30</v>
      </c>
      <c r="AW217" s="4">
        <f t="shared" si="92"/>
        <v>7.097742227928057E-33</v>
      </c>
      <c r="AX217" s="4">
        <f t="shared" si="92"/>
        <v>2.7907378308868284E-35</v>
      </c>
      <c r="AY217" s="4">
        <f t="shared" si="92"/>
        <v>1.0363208494611463E-37</v>
      </c>
      <c r="AZ217" s="4">
        <f t="shared" si="92"/>
        <v>3.6457618728770422E-40</v>
      </c>
      <c r="BA217" s="4">
        <f t="shared" si="92"/>
        <v>1.2184449999727731E-42</v>
      </c>
    </row>
    <row r="218" spans="1:53">
      <c r="A218" s="1">
        <f t="shared" si="89"/>
        <v>42119</v>
      </c>
      <c r="B218">
        <f t="shared" si="96"/>
        <v>3</v>
      </c>
      <c r="C218" s="12">
        <f t="shared" si="90"/>
        <v>5.7069967380518741E-9</v>
      </c>
      <c r="D218" s="3">
        <f t="shared" si="95"/>
        <v>12322402</v>
      </c>
      <c r="E218" s="2">
        <v>24644804</v>
      </c>
      <c r="F218">
        <v>50</v>
      </c>
      <c r="G218" s="3">
        <f t="shared" si="85"/>
        <v>11283150</v>
      </c>
      <c r="H218" s="3">
        <f t="shared" si="86"/>
        <v>12156357.5</v>
      </c>
      <c r="I218" s="7">
        <f t="shared" si="87"/>
        <v>-1.7280760314503862</v>
      </c>
      <c r="J218" s="8">
        <f t="shared" si="88"/>
        <v>-1.7290860519788958</v>
      </c>
      <c r="K218" s="4">
        <f t="shared" si="93"/>
        <v>0.93763652935508079</v>
      </c>
      <c r="L218" s="4">
        <f t="shared" si="93"/>
        <v>6.0377135845354986E-2</v>
      </c>
      <c r="M218" s="4">
        <f t="shared" si="93"/>
        <v>1.9439292815908095E-3</v>
      </c>
      <c r="N218" s="4">
        <f t="shared" si="93"/>
        <v>4.1725074279697605E-5</v>
      </c>
      <c r="O218" s="4">
        <f t="shared" si="93"/>
        <v>6.7169946169116344E-7</v>
      </c>
      <c r="P218" s="4">
        <f t="shared" si="93"/>
        <v>8.6505322689123844E-9</v>
      </c>
      <c r="Q218" s="4">
        <f t="shared" si="93"/>
        <v>9.2838769632329967E-11</v>
      </c>
      <c r="R218" s="4">
        <f t="shared" si="93"/>
        <v>8.5402206956179085E-13</v>
      </c>
      <c r="S218" s="4">
        <f t="shared" si="93"/>
        <v>6.8741155161017789E-15</v>
      </c>
      <c r="T218" s="4">
        <f t="shared" si="93"/>
        <v>4.9182658153592252E-17</v>
      </c>
      <c r="U218" s="4">
        <f t="shared" si="93"/>
        <v>3.1670114921724439E-19</v>
      </c>
      <c r="V218" s="4">
        <f t="shared" si="93"/>
        <v>1.8539352319333786E-21</v>
      </c>
      <c r="W218" s="4">
        <f t="shared" si="93"/>
        <v>9.9483458956136684E-24</v>
      </c>
      <c r="X218" s="4">
        <f t="shared" si="93"/>
        <v>4.9277089785560006E-26</v>
      </c>
      <c r="Y218" s="4">
        <f t="shared" si="93"/>
        <v>2.2664936350838022E-28</v>
      </c>
      <c r="Z218" s="4">
        <f t="shared" si="93"/>
        <v>9.7297278862982897E-31</v>
      </c>
      <c r="AA218" s="4">
        <f t="shared" si="91"/>
        <v>3.9157785490975577E-33</v>
      </c>
      <c r="AB218" s="4">
        <f t="shared" si="91"/>
        <v>1.4832234198529287E-35</v>
      </c>
      <c r="AC218" s="4">
        <f t="shared" si="91"/>
        <v>5.3060507977701391E-38</v>
      </c>
      <c r="AD218" s="4">
        <f t="shared" si="91"/>
        <v>1.7982708241910678E-40</v>
      </c>
      <c r="AE218" s="4">
        <f t="shared" si="91"/>
        <v>5.7897839732297691E-43</v>
      </c>
      <c r="AF218" s="6"/>
      <c r="AG218" s="4">
        <f t="shared" si="94"/>
        <v>0.93297554470293154</v>
      </c>
      <c r="AH218" s="4">
        <f t="shared" si="94"/>
        <v>6.4726382084257267E-2</v>
      </c>
      <c r="AI218" s="4">
        <f t="shared" si="94"/>
        <v>2.2452379469476715E-3</v>
      </c>
      <c r="AJ218" s="4">
        <f t="shared" si="94"/>
        <v>5.1922084539023428E-5</v>
      </c>
      <c r="AK218" s="4">
        <f t="shared" si="94"/>
        <v>9.0054017819363485E-7</v>
      </c>
      <c r="AL218" s="4">
        <f t="shared" si="94"/>
        <v>1.2495223225788402E-8</v>
      </c>
      <c r="AM218" s="4">
        <f t="shared" si="94"/>
        <v>1.444786458907363E-10</v>
      </c>
      <c r="AN218" s="4">
        <f t="shared" si="94"/>
        <v>1.4319125013336193E-12</v>
      </c>
      <c r="AO218" s="4">
        <f t="shared" si="94"/>
        <v>1.2417589993294593E-14</v>
      </c>
      <c r="AP218" s="4">
        <f t="shared" si="94"/>
        <v>9.5720639921791148E-17</v>
      </c>
      <c r="AQ218" s="4">
        <f t="shared" si="94"/>
        <v>6.6407379712501561E-19</v>
      </c>
      <c r="AR218" s="4">
        <f t="shared" si="94"/>
        <v>4.1882671387325864E-21</v>
      </c>
      <c r="AS218" s="4">
        <f t="shared" si="94"/>
        <v>2.4213847773352379E-23</v>
      </c>
      <c r="AT218" s="4">
        <f t="shared" si="94"/>
        <v>1.2922040540819829E-25</v>
      </c>
      <c r="AU218" s="4">
        <f t="shared" si="94"/>
        <v>6.4034448220135601E-28</v>
      </c>
      <c r="AV218" s="4">
        <f t="shared" si="94"/>
        <v>2.9616448950340261E-30</v>
      </c>
      <c r="AW218" s="4">
        <f t="shared" si="92"/>
        <v>1.284173012516122E-32</v>
      </c>
      <c r="AX218" s="4">
        <f t="shared" si="92"/>
        <v>5.2406495439938047E-35</v>
      </c>
      <c r="AY218" s="4">
        <f t="shared" si="92"/>
        <v>2.0198684158436806E-37</v>
      </c>
      <c r="AZ218" s="4">
        <f t="shared" si="92"/>
        <v>7.3753036722308188E-40</v>
      </c>
      <c r="BA218" s="4">
        <f t="shared" si="92"/>
        <v>2.5583520386034942E-42</v>
      </c>
    </row>
    <row r="219" spans="1:53">
      <c r="A219" s="1">
        <f t="shared" si="89"/>
        <v>42123</v>
      </c>
      <c r="B219">
        <f t="shared" si="96"/>
        <v>4</v>
      </c>
      <c r="C219" s="12">
        <f t="shared" si="90"/>
        <v>5.7069967380518741E-9</v>
      </c>
      <c r="D219" s="3">
        <f t="shared" si="95"/>
        <v>11282520</v>
      </c>
      <c r="E219" s="2">
        <v>22565040</v>
      </c>
      <c r="F219">
        <v>60</v>
      </c>
      <c r="G219" s="3">
        <f t="shared" si="85"/>
        <v>10229240</v>
      </c>
      <c r="H219" s="3">
        <f t="shared" si="86"/>
        <v>12623456.800000001</v>
      </c>
      <c r="I219" s="7">
        <f t="shared" si="87"/>
        <v>-1.6722218569960019</v>
      </c>
      <c r="J219" s="8">
        <f t="shared" si="88"/>
        <v>-1.6755495905856745</v>
      </c>
      <c r="K219" s="4">
        <f t="shared" si="93"/>
        <v>0.9432930892651874</v>
      </c>
      <c r="L219" s="4">
        <f t="shared" si="93"/>
        <v>5.5067790021457813E-2</v>
      </c>
      <c r="M219" s="4">
        <f t="shared" si="93"/>
        <v>1.6073801641859232E-3</v>
      </c>
      <c r="N219" s="4">
        <f t="shared" si="93"/>
        <v>3.1278668693435979E-5</v>
      </c>
      <c r="O219" s="4">
        <f t="shared" si="93"/>
        <v>4.56498270317194E-7</v>
      </c>
      <c r="P219" s="4">
        <f t="shared" si="93"/>
        <v>5.3299110003171702E-9</v>
      </c>
      <c r="Q219" s="4">
        <f t="shared" si="93"/>
        <v>5.1858444929830911E-11</v>
      </c>
      <c r="R219" s="4">
        <f t="shared" si="93"/>
        <v>4.3248613572032177E-13</v>
      </c>
      <c r="S219" s="4">
        <f t="shared" si="93"/>
        <v>3.1559702496546641E-15</v>
      </c>
      <c r="T219" s="4">
        <f t="shared" si="93"/>
        <v>2.0471093717869098E-17</v>
      </c>
      <c r="U219" s="4">
        <f t="shared" si="93"/>
        <v>1.195065363419528E-19</v>
      </c>
      <c r="V219" s="4">
        <f t="shared" si="93"/>
        <v>6.3423403614449906E-22</v>
      </c>
      <c r="W219" s="4">
        <f t="shared" si="93"/>
        <v>3.0854522281959319E-24</v>
      </c>
      <c r="X219" s="4">
        <f t="shared" si="93"/>
        <v>1.385561986843477E-26</v>
      </c>
      <c r="Y219" s="4">
        <f t="shared" si="93"/>
        <v>5.7776119225746922E-29</v>
      </c>
      <c r="Z219" s="4">
        <f t="shared" si="93"/>
        <v>2.2485756785185606E-31</v>
      </c>
      <c r="AA219" s="4">
        <f t="shared" si="91"/>
        <v>8.2042310833323658E-34</v>
      </c>
      <c r="AB219" s="4">
        <f t="shared" si="91"/>
        <v>2.8173401126406489E-36</v>
      </c>
      <c r="AC219" s="4">
        <f t="shared" si="91"/>
        <v>9.1372823846899659E-39</v>
      </c>
      <c r="AD219" s="4">
        <f t="shared" si="91"/>
        <v>2.8074606427888586E-41</v>
      </c>
      <c r="AE219" s="4">
        <f t="shared" si="91"/>
        <v>8.1947152889994211E-44</v>
      </c>
      <c r="AF219" s="6"/>
      <c r="AG219" s="4">
        <f t="shared" si="94"/>
        <v>0.93049179347219468</v>
      </c>
      <c r="AH219" s="4">
        <f t="shared" si="94"/>
        <v>6.7034510838710273E-2</v>
      </c>
      <c r="AI219" s="4">
        <f t="shared" si="94"/>
        <v>2.4146506820025807E-3</v>
      </c>
      <c r="AJ219" s="4">
        <f t="shared" si="94"/>
        <v>5.798543050203793E-5</v>
      </c>
      <c r="AK219" s="4">
        <f t="shared" si="94"/>
        <v>1.044346675860776E-6</v>
      </c>
      <c r="AL219" s="4">
        <f t="shared" si="94"/>
        <v>1.5047364602301236E-8</v>
      </c>
      <c r="AM219" s="4">
        <f t="shared" si="94"/>
        <v>1.8067369196093789E-10</v>
      </c>
      <c r="AN219" s="4">
        <f t="shared" si="94"/>
        <v>1.8594417167947365E-12</v>
      </c>
      <c r="AO219" s="4">
        <f t="shared" si="94"/>
        <v>1.6744733493802232E-14</v>
      </c>
      <c r="AP219" s="4">
        <f t="shared" si="94"/>
        <v>1.3403596719234781E-16</v>
      </c>
      <c r="AQ219" s="4">
        <f t="shared" si="94"/>
        <v>9.6562152966949274E-19</v>
      </c>
      <c r="AR219" s="4">
        <f t="shared" si="94"/>
        <v>6.32411572551765E-21</v>
      </c>
      <c r="AS219" s="4">
        <f t="shared" si="94"/>
        <v>3.7966807598244743E-23</v>
      </c>
      <c r="AT219" s="4">
        <f t="shared" si="94"/>
        <v>2.1040023168581102E-25</v>
      </c>
      <c r="AU219" s="4">
        <f t="shared" si="94"/>
        <v>1.0826887601320048E-27</v>
      </c>
      <c r="AV219" s="4">
        <f t="shared" si="94"/>
        <v>5.1999334433213101E-30</v>
      </c>
      <c r="AW219" s="4">
        <f t="shared" si="92"/>
        <v>2.3413329852364949E-32</v>
      </c>
      <c r="AX219" s="4">
        <f t="shared" si="92"/>
        <v>9.9220088297606113E-35</v>
      </c>
      <c r="AY219" s="4">
        <f t="shared" si="92"/>
        <v>3.9711145665944786E-37</v>
      </c>
      <c r="AZ219" s="4">
        <f t="shared" si="92"/>
        <v>1.5057195658994259E-39</v>
      </c>
      <c r="BA219" s="4">
        <f t="shared" si="92"/>
        <v>5.4237459882732625E-42</v>
      </c>
    </row>
    <row r="220" spans="1:53">
      <c r="A220" s="1">
        <f t="shared" si="89"/>
        <v>42126</v>
      </c>
      <c r="B220">
        <f t="shared" si="96"/>
        <v>3</v>
      </c>
      <c r="C220" s="12">
        <f t="shared" si="90"/>
        <v>5.7069967380518741E-9</v>
      </c>
      <c r="D220" s="3">
        <f t="shared" si="95"/>
        <v>13288775</v>
      </c>
      <c r="E220" s="2">
        <v>26577550</v>
      </c>
      <c r="F220">
        <v>70</v>
      </c>
      <c r="G220" s="3">
        <f t="shared" si="85"/>
        <v>9405150</v>
      </c>
      <c r="H220" s="3">
        <f t="shared" si="86"/>
        <v>13121853.699999999</v>
      </c>
      <c r="I220" s="7">
        <f t="shared" si="87"/>
        <v>-1.6162458591323556</v>
      </c>
      <c r="J220" s="8">
        <f t="shared" si="88"/>
        <v>-1.6222772851078502</v>
      </c>
      <c r="K220" s="4">
        <f t="shared" si="93"/>
        <v>0.94773991984302752</v>
      </c>
      <c r="L220" s="4">
        <f t="shared" si="93"/>
        <v>5.0870092477783013E-2</v>
      </c>
      <c r="M220" s="4">
        <f t="shared" si="93"/>
        <v>1.3652300485471061E-3</v>
      </c>
      <c r="N220" s="4">
        <f t="shared" si="93"/>
        <v>2.442630887813253E-5</v>
      </c>
      <c r="O220" s="4">
        <f t="shared" si="93"/>
        <v>3.2777140889559864E-7</v>
      </c>
      <c r="P220" s="4">
        <f t="shared" si="93"/>
        <v>3.5186351111012265E-9</v>
      </c>
      <c r="Q220" s="4">
        <f t="shared" si="93"/>
        <v>3.1477200758107274E-11</v>
      </c>
      <c r="R220" s="4">
        <f t="shared" si="93"/>
        <v>2.4136324721694018E-13</v>
      </c>
      <c r="S220" s="4">
        <f t="shared" si="93"/>
        <v>1.6194001792160277E-15</v>
      </c>
      <c r="T220" s="4">
        <f t="shared" si="93"/>
        <v>9.6579434316481897E-18</v>
      </c>
      <c r="U220" s="4">
        <f t="shared" si="93"/>
        <v>5.1839116944447952E-20</v>
      </c>
      <c r="V220" s="4">
        <f t="shared" si="93"/>
        <v>2.5295181571830082E-22</v>
      </c>
      <c r="W220" s="4">
        <f t="shared" si="93"/>
        <v>1.1314344560604422E-24</v>
      </c>
      <c r="X220" s="4">
        <f t="shared" si="93"/>
        <v>4.6715268261281361E-27</v>
      </c>
      <c r="Y220" s="4">
        <f t="shared" si="93"/>
        <v>1.7910329029663284E-29</v>
      </c>
      <c r="Z220" s="4">
        <f t="shared" si="93"/>
        <v>6.4089223830017313E-32</v>
      </c>
      <c r="AA220" s="4">
        <f t="shared" si="91"/>
        <v>2.1499961877494278E-34</v>
      </c>
      <c r="AB220" s="4">
        <f t="shared" si="91"/>
        <v>6.788305559559171E-37</v>
      </c>
      <c r="AC220" s="4">
        <f t="shared" si="91"/>
        <v>2.0242374057839199E-39</v>
      </c>
      <c r="AD220" s="4">
        <f t="shared" si="91"/>
        <v>5.7184768453991143E-42</v>
      </c>
      <c r="AE220" s="4">
        <f t="shared" si="91"/>
        <v>1.5346977171723329E-44</v>
      </c>
      <c r="AF220" s="6"/>
      <c r="AG220" s="4">
        <f t="shared" si="94"/>
        <v>0.92784890950772603</v>
      </c>
      <c r="AH220" s="4">
        <f t="shared" si="94"/>
        <v>6.9483239242576142E-2</v>
      </c>
      <c r="AI220" s="4">
        <f t="shared" si="94"/>
        <v>2.6016736767372818E-3</v>
      </c>
      <c r="AJ220" s="4">
        <f t="shared" si="94"/>
        <v>6.4943291630973932E-5</v>
      </c>
      <c r="AK220" s="4">
        <f t="shared" si="94"/>
        <v>1.2158416073152222E-6</v>
      </c>
      <c r="AL220" s="4">
        <f t="shared" si="94"/>
        <v>1.8209987997795033E-8</v>
      </c>
      <c r="AM220" s="4">
        <f t="shared" si="94"/>
        <v>2.2727990472717849E-10</v>
      </c>
      <c r="AN220" s="4">
        <f t="shared" si="94"/>
        <v>2.4314514098713748E-12</v>
      </c>
      <c r="AO220" s="4">
        <f t="shared" si="94"/>
        <v>2.2760309917100602E-14</v>
      </c>
      <c r="AP220" s="4">
        <f t="shared" si="94"/>
        <v>1.8938177910829038E-16</v>
      </c>
      <c r="AQ220" s="4">
        <f t="shared" si="94"/>
        <v>1.4182104764843164E-18</v>
      </c>
      <c r="AR220" s="4">
        <f t="shared" si="94"/>
        <v>9.6549597605040457E-21</v>
      </c>
      <c r="AS220" s="4">
        <f t="shared" si="94"/>
        <v>6.0252025739732949E-23</v>
      </c>
      <c r="AT220" s="4">
        <f t="shared" si="94"/>
        <v>3.4708088683934101E-25</v>
      </c>
      <c r="AU220" s="4">
        <f t="shared" si="94"/>
        <v>1.8565430640783553E-27</v>
      </c>
      <c r="AV220" s="4">
        <f t="shared" si="94"/>
        <v>9.2686418325307537E-30</v>
      </c>
      <c r="AW220" s="4">
        <f t="shared" si="92"/>
        <v>4.3380885825689531E-32</v>
      </c>
      <c r="AX220" s="4">
        <f t="shared" si="92"/>
        <v>1.910960719184367E-34</v>
      </c>
      <c r="AY220" s="4">
        <f t="shared" si="92"/>
        <v>7.9502628457805609E-37</v>
      </c>
      <c r="AZ220" s="4">
        <f t="shared" si="92"/>
        <v>3.1335027884139179E-39</v>
      </c>
      <c r="BA220" s="4">
        <f t="shared" si="92"/>
        <v>1.1732815894042842E-41</v>
      </c>
    </row>
    <row r="221" spans="1:53">
      <c r="A221" s="1">
        <f t="shared" si="89"/>
        <v>42130</v>
      </c>
      <c r="B221">
        <f t="shared" si="96"/>
        <v>4</v>
      </c>
      <c r="C221" s="12">
        <f t="shared" si="90"/>
        <v>5.7069967380518741E-9</v>
      </c>
      <c r="D221" s="3">
        <f t="shared" si="95"/>
        <v>12160116</v>
      </c>
      <c r="E221" s="2">
        <v>24320232</v>
      </c>
      <c r="F221">
        <v>80</v>
      </c>
      <c r="G221" s="3">
        <f t="shared" si="85"/>
        <v>8810880</v>
      </c>
      <c r="H221" s="3">
        <f t="shared" si="86"/>
        <v>13659843.199999999</v>
      </c>
      <c r="I221" s="7">
        <f t="shared" si="87"/>
        <v>-1.560310635682276</v>
      </c>
      <c r="J221" s="8">
        <f t="shared" si="88"/>
        <v>-1.5693048340199043</v>
      </c>
      <c r="K221" s="4">
        <f t="shared" si="93"/>
        <v>0.95095963363979907</v>
      </c>
      <c r="L221" s="4">
        <f t="shared" si="93"/>
        <v>4.7817734416243401E-2</v>
      </c>
      <c r="M221" s="4">
        <f t="shared" si="93"/>
        <v>1.2022253018447891E-3</v>
      </c>
      <c r="N221" s="4">
        <f t="shared" si="93"/>
        <v>2.0150759685006269E-5</v>
      </c>
      <c r="O221" s="4">
        <f t="shared" si="93"/>
        <v>2.5331341960676781E-7</v>
      </c>
      <c r="P221" s="4">
        <f t="shared" si="93"/>
        <v>2.547504204234607E-9</v>
      </c>
      <c r="Q221" s="4">
        <f t="shared" si="93"/>
        <v>2.1349628667202642E-11</v>
      </c>
      <c r="R221" s="4">
        <f t="shared" si="93"/>
        <v>1.5336240244331166E-13</v>
      </c>
      <c r="S221" s="4">
        <f t="shared" si="93"/>
        <v>9.639521678730056E-16</v>
      </c>
      <c r="T221" s="4">
        <f t="shared" si="93"/>
        <v>5.3856669586826379E-18</v>
      </c>
      <c r="U221" s="4">
        <f t="shared" si="93"/>
        <v>2.7081078956086193E-20</v>
      </c>
      <c r="V221" s="4">
        <f t="shared" si="93"/>
        <v>1.2379402922874993E-22</v>
      </c>
      <c r="W221" s="4">
        <f t="shared" si="93"/>
        <v>5.1873413026478448E-25</v>
      </c>
      <c r="X221" s="4">
        <f t="shared" si="93"/>
        <v>2.0064474641741717E-27</v>
      </c>
      <c r="Y221" s="4">
        <f t="shared" si="93"/>
        <v>7.2065271909074216E-30</v>
      </c>
      <c r="Z221" s="4">
        <f t="shared" si="93"/>
        <v>2.4158000931424045E-32</v>
      </c>
      <c r="AA221" s="4">
        <f t="shared" si="91"/>
        <v>7.5921920413035761E-35</v>
      </c>
      <c r="AB221" s="4">
        <f t="shared" si="91"/>
        <v>2.2456619890645799E-37</v>
      </c>
      <c r="AC221" s="4">
        <f t="shared" si="91"/>
        <v>6.2733274658036758E-40</v>
      </c>
      <c r="AD221" s="4">
        <f t="shared" si="91"/>
        <v>1.6602381272458758E-42</v>
      </c>
      <c r="AE221" s="4">
        <f t="shared" si="91"/>
        <v>4.1741337819183251E-45</v>
      </c>
      <c r="AF221" s="6"/>
      <c r="AG221" s="4">
        <f t="shared" si="94"/>
        <v>0.92500449717959687</v>
      </c>
      <c r="AH221" s="4">
        <f t="shared" si="94"/>
        <v>7.2110279481774536E-2</v>
      </c>
      <c r="AI221" s="4">
        <f t="shared" si="94"/>
        <v>2.8107387813380716E-3</v>
      </c>
      <c r="AJ221" s="4">
        <f t="shared" si="94"/>
        <v>7.3038610448121876E-5</v>
      </c>
      <c r="AK221" s="4">
        <f t="shared" si="94"/>
        <v>1.4234615809224451E-6</v>
      </c>
      <c r="AL221" s="4">
        <f t="shared" si="94"/>
        <v>2.2193661260471698E-8</v>
      </c>
      <c r="AM221" s="4">
        <f t="shared" si="94"/>
        <v>2.8835725218899176E-10</v>
      </c>
      <c r="AN221" s="4">
        <f t="shared" si="94"/>
        <v>3.2113377326306671E-12</v>
      </c>
      <c r="AO221" s="4">
        <f t="shared" si="94"/>
        <v>3.1293137418240643E-14</v>
      </c>
      <c r="AP221" s="4">
        <f t="shared" si="94"/>
        <v>2.7105640752139373E-16</v>
      </c>
      <c r="AQ221" s="4">
        <f t="shared" si="94"/>
        <v>2.1130643670528055E-18</v>
      </c>
      <c r="AR221" s="4">
        <f t="shared" si="94"/>
        <v>1.497521471390731E-20</v>
      </c>
      <c r="AS221" s="4">
        <f t="shared" si="94"/>
        <v>9.7284756634217189E-23</v>
      </c>
      <c r="AT221" s="4">
        <f t="shared" si="94"/>
        <v>5.8338384372995967E-25</v>
      </c>
      <c r="AU221" s="4">
        <f t="shared" si="94"/>
        <v>3.2484731625569707E-27</v>
      </c>
      <c r="AV221" s="4">
        <f t="shared" si="94"/>
        <v>1.6882661527500051E-29</v>
      </c>
      <c r="AW221" s="4">
        <f t="shared" si="92"/>
        <v>8.2257174695043819E-32</v>
      </c>
      <c r="AX221" s="4">
        <f t="shared" si="92"/>
        <v>3.7720521912625298E-34</v>
      </c>
      <c r="AY221" s="4">
        <f t="shared" si="92"/>
        <v>1.6336461068628313E-36</v>
      </c>
      <c r="AZ221" s="4">
        <f t="shared" si="92"/>
        <v>6.7028136202880175E-39</v>
      </c>
      <c r="BA221" s="4">
        <f t="shared" si="92"/>
        <v>2.6126418447064307E-41</v>
      </c>
    </row>
    <row r="222" spans="1:53">
      <c r="A222" s="1">
        <f t="shared" si="89"/>
        <v>42133</v>
      </c>
      <c r="B222">
        <f t="shared" si="96"/>
        <v>3</v>
      </c>
      <c r="C222" s="12">
        <f t="shared" si="90"/>
        <v>5.7069967380518741E-9</v>
      </c>
      <c r="D222" s="3">
        <f t="shared" si="95"/>
        <v>13791741</v>
      </c>
      <c r="E222" s="2">
        <v>27583482</v>
      </c>
      <c r="F222">
        <v>90</v>
      </c>
      <c r="G222" s="3">
        <f t="shared" si="85"/>
        <v>8446430</v>
      </c>
      <c r="H222" s="3">
        <f t="shared" si="86"/>
        <v>14245720.300000001</v>
      </c>
      <c r="I222" s="7">
        <f t="shared" si="87"/>
        <v>-1.5045797193684487</v>
      </c>
      <c r="J222" s="8">
        <f t="shared" si="88"/>
        <v>-1.5166751707087793</v>
      </c>
      <c r="K222" s="4">
        <f t="shared" si="93"/>
        <v>0.9529396071894537</v>
      </c>
      <c r="L222" s="4">
        <f t="shared" si="93"/>
        <v>4.5935261382952952E-2</v>
      </c>
      <c r="M222" s="4">
        <f t="shared" si="93"/>
        <v>1.1071257677745575E-3</v>
      </c>
      <c r="N222" s="4">
        <f t="shared" si="93"/>
        <v>1.7789199896406792E-5</v>
      </c>
      <c r="O222" s="4">
        <f t="shared" si="93"/>
        <v>2.1437645435095081E-7</v>
      </c>
      <c r="P222" s="4">
        <f t="shared" si="93"/>
        <v>2.0667487692164488E-9</v>
      </c>
      <c r="Q222" s="4">
        <f t="shared" si="93"/>
        <v>1.6604163231914556E-11</v>
      </c>
      <c r="R222" s="4">
        <f t="shared" si="93"/>
        <v>1.1434033482831034E-13</v>
      </c>
      <c r="S222" s="4">
        <f t="shared" si="93"/>
        <v>6.8895352529546326E-16</v>
      </c>
      <c r="T222" s="4">
        <f t="shared" si="93"/>
        <v>3.6900123519341728E-18</v>
      </c>
      <c r="U222" s="4">
        <f t="shared" si="93"/>
        <v>1.7787223870534449E-20</v>
      </c>
      <c r="V222" s="4">
        <f t="shared" si="93"/>
        <v>7.7946350454690337E-23</v>
      </c>
      <c r="W222" s="4">
        <f t="shared" si="93"/>
        <v>3.1310844989657986E-25</v>
      </c>
      <c r="X222" s="4">
        <f t="shared" si="93"/>
        <v>1.1609984309365732E-27</v>
      </c>
      <c r="Y222" s="4">
        <f t="shared" si="93"/>
        <v>3.9974564649296417E-30</v>
      </c>
      <c r="Z222" s="4">
        <f t="shared" si="93"/>
        <v>1.2846137841273906E-32</v>
      </c>
      <c r="AA222" s="4">
        <f t="shared" si="91"/>
        <v>3.8701931312553878E-35</v>
      </c>
      <c r="AB222" s="4">
        <f t="shared" si="91"/>
        <v>1.0973968461966458E-37</v>
      </c>
      <c r="AC222" s="4">
        <f t="shared" si="91"/>
        <v>2.9388075203597819E-40</v>
      </c>
      <c r="AD222" s="4">
        <f t="shared" si="91"/>
        <v>7.4558545997436832E-43</v>
      </c>
      <c r="AE222" s="4">
        <f t="shared" si="91"/>
        <v>1.7969966662885171E-45</v>
      </c>
      <c r="AF222" s="6"/>
      <c r="AG222" s="4">
        <f t="shared" si="94"/>
        <v>0.92191681872027198</v>
      </c>
      <c r="AH222" s="4">
        <f t="shared" si="94"/>
        <v>7.4952093687267574E-2</v>
      </c>
      <c r="AI222" s="4">
        <f t="shared" si="94"/>
        <v>3.0468128141712043E-3</v>
      </c>
      <c r="AJ222" s="4">
        <f t="shared" si="94"/>
        <v>8.2568898045656176E-5</v>
      </c>
      <c r="AK222" s="4">
        <f t="shared" si="94"/>
        <v>1.6782182386272607E-6</v>
      </c>
      <c r="AL222" s="4">
        <f t="shared" si="94"/>
        <v>2.7287914218752663E-8</v>
      </c>
      <c r="AM222" s="4">
        <f t="shared" si="94"/>
        <v>3.6975237238742518E-10</v>
      </c>
      <c r="AN222" s="4">
        <f t="shared" si="94"/>
        <v>4.2944225740302843E-12</v>
      </c>
      <c r="AO222" s="4">
        <f t="shared" si="94"/>
        <v>4.3642197213928462E-14</v>
      </c>
      <c r="AP222" s="4">
        <f t="shared" si="94"/>
        <v>3.942356416701714E-16</v>
      </c>
      <c r="AQ222" s="4">
        <f t="shared" si="94"/>
        <v>3.205144703004892E-18</v>
      </c>
      <c r="AR222" s="4">
        <f t="shared" si="94"/>
        <v>2.3688997507252701E-20</v>
      </c>
      <c r="AS222" s="4">
        <f t="shared" si="94"/>
        <v>1.6049338304925076E-22</v>
      </c>
      <c r="AT222" s="4">
        <f t="shared" si="94"/>
        <v>1.0037035133452376E-24</v>
      </c>
      <c r="AU222" s="4">
        <f t="shared" si="94"/>
        <v>5.8286643024379849E-27</v>
      </c>
      <c r="AV222" s="4">
        <f t="shared" si="94"/>
        <v>3.1591437510905274E-29</v>
      </c>
      <c r="AW222" s="4">
        <f t="shared" si="92"/>
        <v>1.6052437179900944E-31</v>
      </c>
      <c r="AX222" s="4">
        <f t="shared" si="92"/>
        <v>7.6768596475819495E-34</v>
      </c>
      <c r="AY222" s="4">
        <f t="shared" si="92"/>
        <v>3.4673893276924183E-36</v>
      </c>
      <c r="AZ222" s="4">
        <f t="shared" si="92"/>
        <v>1.4836808431935835E-38</v>
      </c>
      <c r="BA222" s="4">
        <f t="shared" si="92"/>
        <v>6.0311752093617762E-41</v>
      </c>
    </row>
    <row r="223" spans="1:53">
      <c r="A223" s="1">
        <f t="shared" si="89"/>
        <v>42137</v>
      </c>
      <c r="B223">
        <f t="shared" si="96"/>
        <v>4</v>
      </c>
      <c r="C223" s="12">
        <f t="shared" si="90"/>
        <v>5.7069967380518741E-9</v>
      </c>
      <c r="D223" s="3">
        <f t="shared" si="95"/>
        <v>13951918</v>
      </c>
      <c r="E223" s="2">
        <v>27903836</v>
      </c>
      <c r="F223">
        <v>100</v>
      </c>
      <c r="G223" s="3">
        <f t="shared" si="85"/>
        <v>8311800</v>
      </c>
      <c r="H223" s="3">
        <f t="shared" si="86"/>
        <v>14887780</v>
      </c>
      <c r="I223" s="7">
        <f t="shared" si="87"/>
        <v>-1.4492167124241597</v>
      </c>
      <c r="J223" s="8">
        <f t="shared" si="88"/>
        <v>-1.4644382196155332</v>
      </c>
      <c r="K223" s="4">
        <f t="shared" si="93"/>
        <v>0.95367206346008881</v>
      </c>
      <c r="L223" s="4">
        <f t="shared" si="93"/>
        <v>4.5237830827069947E-2</v>
      </c>
      <c r="M223" s="4">
        <f t="shared" si="93"/>
        <v>1.0729375275511941E-3</v>
      </c>
      <c r="N223" s="4">
        <f t="shared" si="93"/>
        <v>1.6965075151768907E-5</v>
      </c>
      <c r="O223" s="4">
        <f t="shared" si="93"/>
        <v>2.0118627568297294E-7</v>
      </c>
      <c r="P223" s="4">
        <f t="shared" si="93"/>
        <v>1.9086700078316879E-9</v>
      </c>
      <c r="Q223" s="4">
        <f t="shared" si="93"/>
        <v>1.5089750150425891E-11</v>
      </c>
      <c r="R223" s="4">
        <f t="shared" si="93"/>
        <v>1.0225543648109582E-13</v>
      </c>
      <c r="S223" s="4">
        <f t="shared" si="93"/>
        <v>6.0631563225022963E-16</v>
      </c>
      <c r="T223" s="4">
        <f t="shared" si="93"/>
        <v>3.1956451571628566E-18</v>
      </c>
      <c r="U223" s="4">
        <f t="shared" si="93"/>
        <v>1.5158659250740132E-20</v>
      </c>
      <c r="V223" s="4">
        <f t="shared" si="93"/>
        <v>6.536876716266535E-23</v>
      </c>
      <c r="W223" s="4">
        <f t="shared" si="93"/>
        <v>2.5839921202496987E-25</v>
      </c>
      <c r="X223" s="4">
        <f t="shared" si="93"/>
        <v>9.4286587367356017E-28</v>
      </c>
      <c r="Y223" s="4">
        <f t="shared" si="93"/>
        <v>3.1946546264045127E-30</v>
      </c>
      <c r="Z223" s="4">
        <f t="shared" si="93"/>
        <v>1.0102634344034295E-32</v>
      </c>
      <c r="AA223" s="4">
        <f t="shared" si="91"/>
        <v>2.9951362220333036E-35</v>
      </c>
      <c r="AB223" s="4">
        <f t="shared" si="91"/>
        <v>8.3573681442608936E-38</v>
      </c>
      <c r="AC223" s="4">
        <f t="shared" si="91"/>
        <v>2.2024134541282048E-40</v>
      </c>
      <c r="AD223" s="4">
        <f t="shared" si="91"/>
        <v>5.4985353485634676E-43</v>
      </c>
      <c r="AE223" s="4">
        <f t="shared" si="91"/>
        <v>1.3041235704855683E-45</v>
      </c>
      <c r="AF223" s="6"/>
      <c r="AG223" s="4">
        <f t="shared" si="94"/>
        <v>0.9185448810158644</v>
      </c>
      <c r="AH223" s="4">
        <f t="shared" si="94"/>
        <v>7.8043717916243607E-2</v>
      </c>
      <c r="AI223" s="4">
        <f t="shared" si="94"/>
        <v>3.3154729959076899E-3</v>
      </c>
      <c r="AJ223" s="4">
        <f t="shared" si="94"/>
        <v>9.3899169523096736E-5</v>
      </c>
      <c r="AK223" s="4">
        <f t="shared" si="94"/>
        <v>1.9945238859830421E-6</v>
      </c>
      <c r="AL223" s="4">
        <f t="shared" si="94"/>
        <v>3.3892740775057885E-8</v>
      </c>
      <c r="AM223" s="4">
        <f t="shared" si="94"/>
        <v>4.7994653768403385E-10</v>
      </c>
      <c r="AN223" s="4">
        <f t="shared" si="94"/>
        <v>5.8254867299002557E-12</v>
      </c>
      <c r="AO223" s="4">
        <f t="shared" si="94"/>
        <v>6.1869925833744276E-14</v>
      </c>
      <c r="AP223" s="4">
        <f t="shared" si="94"/>
        <v>5.8408280609177068E-16</v>
      </c>
      <c r="AQ223" s="4">
        <f t="shared" si="94"/>
        <v>4.9626280809908757E-18</v>
      </c>
      <c r="AR223" s="4">
        <f t="shared" si="94"/>
        <v>3.8331544710566258E-20</v>
      </c>
      <c r="AS223" s="4">
        <f t="shared" si="94"/>
        <v>2.7140154990280076E-22</v>
      </c>
      <c r="AT223" s="4">
        <f t="shared" si="94"/>
        <v>1.7738062892679243E-24</v>
      </c>
      <c r="AU223" s="4">
        <f t="shared" si="94"/>
        <v>1.0765032487635647E-26</v>
      </c>
      <c r="AV223" s="4">
        <f t="shared" si="94"/>
        <v>6.0976325065422038E-29</v>
      </c>
      <c r="AW223" s="4">
        <f t="shared" si="92"/>
        <v>3.238011566336111E-31</v>
      </c>
      <c r="AX223" s="4">
        <f t="shared" si="92"/>
        <v>1.6183281067705359E-33</v>
      </c>
      <c r="AY223" s="4">
        <f t="shared" si="92"/>
        <v>7.6389056364953324E-36</v>
      </c>
      <c r="AZ223" s="4">
        <f t="shared" si="92"/>
        <v>3.415974251689842E-38</v>
      </c>
      <c r="BA223" s="4">
        <f t="shared" si="92"/>
        <v>1.4511810809961668E-40</v>
      </c>
    </row>
    <row r="224" spans="1:53">
      <c r="A224" s="1">
        <f t="shared" si="89"/>
        <v>42140</v>
      </c>
      <c r="B224">
        <f t="shared" si="96"/>
        <v>3</v>
      </c>
      <c r="C224" s="12">
        <f t="shared" si="90"/>
        <v>5.7069967380518741E-9</v>
      </c>
      <c r="D224" s="3">
        <f t="shared" si="95"/>
        <v>15746389</v>
      </c>
      <c r="E224" s="2">
        <v>31492778</v>
      </c>
      <c r="F224">
        <v>110</v>
      </c>
      <c r="G224" s="3">
        <f t="shared" si="85"/>
        <v>8406989.9999999981</v>
      </c>
      <c r="H224" s="3">
        <f t="shared" si="86"/>
        <v>15594317.300000001</v>
      </c>
      <c r="I224" s="7">
        <f t="shared" si="87"/>
        <v>-1.3943844862529182</v>
      </c>
      <c r="J224" s="8">
        <f t="shared" si="88"/>
        <v>-1.4126508376134874</v>
      </c>
      <c r="K224" s="4">
        <f t="shared" si="93"/>
        <v>0.95315412818299483</v>
      </c>
      <c r="L224" s="4">
        <f t="shared" si="93"/>
        <v>4.5731056960735976E-2</v>
      </c>
      <c r="M224" s="4">
        <f t="shared" si="93"/>
        <v>1.0970572650049579E-3</v>
      </c>
      <c r="N224" s="4">
        <f t="shared" si="93"/>
        <v>1.7545107993380472E-5</v>
      </c>
      <c r="O224" s="4">
        <f t="shared" si="93"/>
        <v>2.1044761360879657E-7</v>
      </c>
      <c r="P224" s="4">
        <f t="shared" si="93"/>
        <v>2.0193979004209345E-9</v>
      </c>
      <c r="Q224" s="4">
        <f t="shared" si="93"/>
        <v>1.6147990962476442E-11</v>
      </c>
      <c r="R224" s="4">
        <f t="shared" si="93"/>
        <v>1.1067977145341059E-13</v>
      </c>
      <c r="S224" s="4">
        <f t="shared" si="93"/>
        <v>6.6378282492115187E-16</v>
      </c>
      <c r="T224" s="4">
        <f t="shared" si="93"/>
        <v>3.5385977277984926E-18</v>
      </c>
      <c r="U224" s="4">
        <f t="shared" si="93"/>
        <v>1.6977699222795005E-20</v>
      </c>
      <c r="V224" s="4">
        <f t="shared" si="93"/>
        <v>7.405147944988637E-23</v>
      </c>
      <c r="W224" s="4">
        <f t="shared" si="93"/>
        <v>2.9607383647487884E-25</v>
      </c>
      <c r="X224" s="4">
        <f t="shared" si="93"/>
        <v>1.0927081065036377E-27</v>
      </c>
      <c r="Y224" s="4">
        <f t="shared" si="93"/>
        <v>3.7447563314208977E-30</v>
      </c>
      <c r="Z224" s="4">
        <f t="shared" si="93"/>
        <v>1.1977872542718024E-32</v>
      </c>
      <c r="AA224" s="4">
        <f t="shared" si="91"/>
        <v>3.5917577361845425E-35</v>
      </c>
      <c r="AB224" s="4">
        <f t="shared" si="91"/>
        <v>1.0136905407597055E-37</v>
      </c>
      <c r="AC224" s="4">
        <f t="shared" si="91"/>
        <v>2.7019674730060921E-40</v>
      </c>
      <c r="AD224" s="4">
        <f t="shared" si="91"/>
        <v>6.8229736133317134E-43</v>
      </c>
      <c r="AE224" s="4">
        <f t="shared" si="91"/>
        <v>1.6367819251374616E-45</v>
      </c>
      <c r="AF224" s="6"/>
      <c r="AG224" s="4">
        <f t="shared" si="94"/>
        <v>0.9148485774701598</v>
      </c>
      <c r="AH224" s="4">
        <f t="shared" si="94"/>
        <v>8.1418519726532315E-2</v>
      </c>
      <c r="AI224" s="4">
        <f t="shared" si="94"/>
        <v>3.6229902371940821E-3</v>
      </c>
      <c r="AJ224" s="4">
        <f t="shared" si="94"/>
        <v>1.0747806486919356E-4</v>
      </c>
      <c r="AK224" s="4">
        <f t="shared" si="94"/>
        <v>2.3912982642109061E-6</v>
      </c>
      <c r="AL224" s="4">
        <f t="shared" si="94"/>
        <v>4.2563527943572357E-8</v>
      </c>
      <c r="AM224" s="4">
        <f t="shared" si="94"/>
        <v>6.313355043517477E-10</v>
      </c>
      <c r="AN224" s="4">
        <f t="shared" si="94"/>
        <v>8.0266807775066524E-12</v>
      </c>
      <c r="AO224" s="4">
        <f t="shared" si="94"/>
        <v>8.9293489376674582E-14</v>
      </c>
      <c r="AP224" s="4">
        <f t="shared" si="94"/>
        <v>8.8298036730021815E-16</v>
      </c>
      <c r="AQ224" s="4">
        <f t="shared" si="94"/>
        <v>7.8582308299925037E-18</v>
      </c>
      <c r="AR224" s="4">
        <f t="shared" si="94"/>
        <v>6.3577844994100477E-20</v>
      </c>
      <c r="AS224" s="4">
        <f t="shared" si="94"/>
        <v>4.7151795598889053E-22</v>
      </c>
      <c r="AT224" s="4">
        <f t="shared" si="94"/>
        <v>3.227962898810168E-24</v>
      </c>
      <c r="AU224" s="4">
        <f t="shared" si="94"/>
        <v>2.0519847166319738E-26</v>
      </c>
      <c r="AV224" s="4">
        <f t="shared" si="94"/>
        <v>1.2174649244707448E-28</v>
      </c>
      <c r="AW224" s="4">
        <f t="shared" si="92"/>
        <v>6.7718923016361126E-31</v>
      </c>
      <c r="AX224" s="4">
        <f t="shared" si="92"/>
        <v>3.5451503690401213E-33</v>
      </c>
      <c r="AY224" s="4">
        <f t="shared" si="92"/>
        <v>1.7528133295275398E-35</v>
      </c>
      <c r="AZ224" s="4">
        <f t="shared" si="92"/>
        <v>8.2102342821079766E-38</v>
      </c>
      <c r="BA224" s="4">
        <f t="shared" si="92"/>
        <v>3.6534150233519533E-40</v>
      </c>
    </row>
    <row r="225" spans="1:53">
      <c r="A225" s="1">
        <f t="shared" si="89"/>
        <v>42144</v>
      </c>
      <c r="B225">
        <f t="shared" si="96"/>
        <v>4</v>
      </c>
      <c r="C225" s="12">
        <f t="shared" si="90"/>
        <v>5.7069967380518741E-9</v>
      </c>
      <c r="D225" s="3">
        <f t="shared" si="95"/>
        <v>15298914</v>
      </c>
      <c r="E225" s="2">
        <v>30597828</v>
      </c>
      <c r="F225">
        <v>121</v>
      </c>
      <c r="G225" s="3">
        <f t="shared" si="85"/>
        <v>8777141.0999999978</v>
      </c>
      <c r="H225" s="3">
        <f t="shared" si="86"/>
        <v>16455880.0405</v>
      </c>
      <c r="I225" s="7">
        <f t="shared" si="87"/>
        <v>-1.3348741133865989</v>
      </c>
      <c r="J225" s="8">
        <f t="shared" si="88"/>
        <v>-1.3562798797912521</v>
      </c>
      <c r="K225" s="4">
        <f t="shared" si="93"/>
        <v>0.95114275699049078</v>
      </c>
      <c r="L225" s="4">
        <f t="shared" si="93"/>
        <v>4.7643801547395503E-2</v>
      </c>
      <c r="M225" s="4">
        <f t="shared" si="93"/>
        <v>1.193265443376399E-3</v>
      </c>
      <c r="N225" s="4">
        <f t="shared" si="93"/>
        <v>1.9923994446071112E-5</v>
      </c>
      <c r="O225" s="4">
        <f t="shared" si="93"/>
        <v>2.495036906897007E-7</v>
      </c>
      <c r="P225" s="4">
        <f t="shared" si="93"/>
        <v>2.4995824905996289E-9</v>
      </c>
      <c r="Q225" s="4">
        <f t="shared" si="93"/>
        <v>2.0867800586441975E-11</v>
      </c>
      <c r="R225" s="4">
        <f t="shared" si="93"/>
        <v>1.4932724165150984E-13</v>
      </c>
      <c r="S225" s="4">
        <f t="shared" si="93"/>
        <v>9.3499526498016949E-16</v>
      </c>
      <c r="T225" s="4">
        <f t="shared" si="93"/>
        <v>5.2038792193886711E-18</v>
      </c>
      <c r="U225" s="4">
        <f t="shared" si="93"/>
        <v>2.6066784691905538E-20</v>
      </c>
      <c r="V225" s="4">
        <f t="shared" si="93"/>
        <v>1.1870116645221319E-22</v>
      </c>
      <c r="W225" s="4">
        <f t="shared" si="93"/>
        <v>4.9548886402695002E-25</v>
      </c>
      <c r="X225" s="4">
        <f t="shared" si="93"/>
        <v>1.9091966081349845E-27</v>
      </c>
      <c r="Y225" s="4">
        <f t="shared" si="93"/>
        <v>6.8309747045768927E-30</v>
      </c>
      <c r="Z225" s="4">
        <f t="shared" ref="Z225:AE288" si="97">_xlfn.BINOM.DIST(Z$4,$G225,$C225,FALSE)</f>
        <v>2.2811373069754761E-32</v>
      </c>
      <c r="AA225" s="4">
        <f t="shared" si="97"/>
        <v>7.1415322924165395E-35</v>
      </c>
      <c r="AB225" s="4">
        <f t="shared" si="97"/>
        <v>2.1042745039582655E-37</v>
      </c>
      <c r="AC225" s="4">
        <f t="shared" si="97"/>
        <v>5.8558473741734149E-40</v>
      </c>
      <c r="AD225" s="4">
        <f t="shared" si="97"/>
        <v>1.5438174984165053E-42</v>
      </c>
      <c r="AE225" s="4">
        <f t="shared" si="97"/>
        <v>3.8665686489981037E-45</v>
      </c>
      <c r="AF225" s="6"/>
      <c r="AG225" s="4">
        <f t="shared" si="94"/>
        <v>0.91036136513743249</v>
      </c>
      <c r="AH225" s="4">
        <f t="shared" si="94"/>
        <v>8.5495362276632431E-2</v>
      </c>
      <c r="AI225" s="4">
        <f t="shared" si="94"/>
        <v>4.0145906925235317E-3</v>
      </c>
      <c r="AJ225" s="4">
        <f t="shared" si="94"/>
        <v>1.2567494516599147E-4</v>
      </c>
      <c r="AK225" s="4">
        <f t="shared" si="94"/>
        <v>2.950647791834402E-6</v>
      </c>
      <c r="AL225" s="4">
        <f t="shared" si="94"/>
        <v>5.542120969863758E-8</v>
      </c>
      <c r="AM225" s="4">
        <f t="shared" si="94"/>
        <v>8.6746778857317164E-10</v>
      </c>
      <c r="AN225" s="4">
        <f t="shared" si="94"/>
        <v>1.1638148580539707E-11</v>
      </c>
      <c r="AO225" s="4">
        <f t="shared" si="94"/>
        <v>1.3662257428346189E-13</v>
      </c>
      <c r="AP225" s="4">
        <f t="shared" si="94"/>
        <v>1.4256354371814509E-15</v>
      </c>
      <c r="AQ225" s="4">
        <f t="shared" si="94"/>
        <v>1.3388655997801414E-17</v>
      </c>
      <c r="AR225" s="4">
        <f t="shared" si="94"/>
        <v>1.1430698573180556E-19</v>
      </c>
      <c r="AS225" s="4">
        <f t="shared" si="94"/>
        <v>8.9458162783182499E-22</v>
      </c>
      <c r="AT225" s="4">
        <f t="shared" si="94"/>
        <v>6.4625667863330234E-24</v>
      </c>
      <c r="AU225" s="4">
        <f t="shared" si="94"/>
        <v>4.3351627269584113E-26</v>
      </c>
      <c r="AV225" s="4">
        <f t="shared" ref="AV225:BA288" si="98">_xlfn.BINOM.DIST(AV$4,$H225,$C225,FALSE)</f>
        <v>2.7142041738635491E-28</v>
      </c>
      <c r="AW225" s="4">
        <f t="shared" si="98"/>
        <v>1.5931287460525324E-30</v>
      </c>
      <c r="AX225" s="4">
        <f t="shared" si="98"/>
        <v>8.8009644935764825E-33</v>
      </c>
      <c r="AY225" s="4">
        <f t="shared" si="98"/>
        <v>4.5918326700657749E-35</v>
      </c>
      <c r="AZ225" s="4">
        <f t="shared" si="98"/>
        <v>2.2696595420187899E-37</v>
      </c>
      <c r="BA225" s="4">
        <f t="shared" si="98"/>
        <v>1.0657588743067859E-39</v>
      </c>
    </row>
    <row r="226" spans="1:53">
      <c r="A226" s="1">
        <f t="shared" si="89"/>
        <v>42147</v>
      </c>
      <c r="B226">
        <f t="shared" si="96"/>
        <v>3</v>
      </c>
      <c r="C226" s="12">
        <f t="shared" si="90"/>
        <v>5.7069967380518741E-9</v>
      </c>
      <c r="D226" s="3">
        <f t="shared" si="95"/>
        <v>17583473</v>
      </c>
      <c r="E226" s="2">
        <v>35166946</v>
      </c>
      <c r="F226">
        <v>138</v>
      </c>
      <c r="G226" s="3">
        <f t="shared" si="85"/>
        <v>9896164.3999999985</v>
      </c>
      <c r="H226" s="3">
        <f t="shared" si="86"/>
        <v>17986249.612</v>
      </c>
      <c r="I226" s="7">
        <f t="shared" si="87"/>
        <v>-1.2450387848110165</v>
      </c>
      <c r="J226" s="8">
        <f t="shared" si="88"/>
        <v>-1.2706024265269091</v>
      </c>
      <c r="K226" s="4">
        <f t="shared" ref="K226:Z257" si="99">_xlfn.BINOM.DIST(K$4,$G226,$C226,FALSE)</f>
        <v>0.94508786608334949</v>
      </c>
      <c r="L226" s="4">
        <f t="shared" si="99"/>
        <v>5.3376082755943792E-2</v>
      </c>
      <c r="M226" s="4">
        <f t="shared" si="99"/>
        <v>1.5072703950196229E-3</v>
      </c>
      <c r="N226" s="4">
        <f t="shared" si="99"/>
        <v>2.8375553204485003E-5</v>
      </c>
      <c r="O226" s="4">
        <f t="shared" si="99"/>
        <v>4.0064407535585096E-7</v>
      </c>
      <c r="P226" s="4">
        <f t="shared" si="99"/>
        <v>4.5254633871914263E-9</v>
      </c>
      <c r="Q226" s="4">
        <f t="shared" si="99"/>
        <v>4.2597694685215921E-11</v>
      </c>
      <c r="R226" s="4">
        <f t="shared" si="99"/>
        <v>3.4368636577074898E-13</v>
      </c>
      <c r="S226" s="4">
        <f t="shared" si="99"/>
        <v>2.426311296524394E-15</v>
      </c>
      <c r="T226" s="4">
        <f t="shared" si="99"/>
        <v>1.522573162065299E-17</v>
      </c>
      <c r="U226" s="4">
        <f t="shared" si="99"/>
        <v>8.5990858741667879E-20</v>
      </c>
      <c r="V226" s="4">
        <f t="shared" si="99"/>
        <v>4.4150301393829988E-22</v>
      </c>
      <c r="W226" s="4">
        <f t="shared" si="99"/>
        <v>2.077908666874182E-24</v>
      </c>
      <c r="X226" s="4">
        <f t="shared" si="99"/>
        <v>9.0272835959667386E-27</v>
      </c>
      <c r="Y226" s="4">
        <f t="shared" si="99"/>
        <v>3.641690143363035E-29</v>
      </c>
      <c r="Z226" s="4">
        <f t="shared" si="99"/>
        <v>1.3711520833368782E-31</v>
      </c>
      <c r="AA226" s="4">
        <f t="shared" si="97"/>
        <v>4.8399346482533209E-34</v>
      </c>
      <c r="AB226" s="4">
        <f t="shared" si="97"/>
        <v>1.6079198055903132E-36</v>
      </c>
      <c r="AC226" s="4">
        <f t="shared" si="97"/>
        <v>5.045051967926296E-39</v>
      </c>
      <c r="AD226" s="4">
        <f t="shared" si="97"/>
        <v>1.4996356769560009E-41</v>
      </c>
      <c r="AE226" s="4">
        <f t="shared" si="97"/>
        <v>4.2347662682437182E-44</v>
      </c>
      <c r="AF226" s="6"/>
      <c r="AG226" s="4">
        <f t="shared" ref="AG226:AV257" si="100">_xlfn.BINOM.DIST(AG$4,$H226,$C226,FALSE)</f>
        <v>0.90244506118098233</v>
      </c>
      <c r="AH226" s="4">
        <f t="shared" si="100"/>
        <v>9.2633697794634373E-2</v>
      </c>
      <c r="AI226" s="4">
        <f t="shared" si="100"/>
        <v>4.754306859849909E-3</v>
      </c>
      <c r="AJ226" s="4">
        <f t="shared" si="100"/>
        <v>1.6267249751107863E-4</v>
      </c>
      <c r="AK226" s="4">
        <f t="shared" si="100"/>
        <v>4.174479175720432E-6</v>
      </c>
      <c r="AL226" s="4">
        <f t="shared" si="100"/>
        <v>8.5699921923040202E-8</v>
      </c>
      <c r="AM226" s="4">
        <f t="shared" si="100"/>
        <v>1.4661462145173245E-9</v>
      </c>
      <c r="AN226" s="4">
        <f t="shared" si="100"/>
        <v>2.1499448853585298E-11</v>
      </c>
      <c r="AO226" s="4">
        <f t="shared" si="100"/>
        <v>2.7585788299332049E-13</v>
      </c>
      <c r="AP226" s="4">
        <f t="shared" si="100"/>
        <v>3.1462333092832533E-15</v>
      </c>
      <c r="AQ226" s="4">
        <f t="shared" si="100"/>
        <v>3.2295271176633683E-17</v>
      </c>
      <c r="AR226" s="4">
        <f t="shared" si="100"/>
        <v>3.0136598848562111E-19</v>
      </c>
      <c r="AS226" s="4">
        <f t="shared" si="100"/>
        <v>2.5778696519957313E-21</v>
      </c>
      <c r="AT226" s="4">
        <f t="shared" si="100"/>
        <v>2.0354739094487676E-23</v>
      </c>
      <c r="AU226" s="4">
        <f t="shared" si="100"/>
        <v>1.4924006127180151E-25</v>
      </c>
      <c r="AV226" s="4">
        <f t="shared" si="100"/>
        <v>1.0212734690560351E-27</v>
      </c>
      <c r="AW226" s="4">
        <f t="shared" si="98"/>
        <v>6.5519403251255123E-30</v>
      </c>
      <c r="AX226" s="4">
        <f t="shared" si="98"/>
        <v>3.9561145097864435E-32</v>
      </c>
      <c r="AY226" s="4">
        <f t="shared" si="98"/>
        <v>2.256026342763611E-34</v>
      </c>
      <c r="AZ226" s="4">
        <f t="shared" si="98"/>
        <v>1.2188165958529924E-36</v>
      </c>
      <c r="BA226" s="4">
        <f t="shared" si="98"/>
        <v>6.2554150826957315E-39</v>
      </c>
    </row>
    <row r="227" spans="1:53">
      <c r="A227" s="1">
        <f t="shared" ref="A227:A290" si="101">A226+B225</f>
        <v>42151</v>
      </c>
      <c r="B227">
        <f t="shared" si="96"/>
        <v>4</v>
      </c>
      <c r="C227" s="12">
        <f t="shared" si="90"/>
        <v>5.7069967380518741E-9</v>
      </c>
      <c r="D227" s="3">
        <f t="shared" si="95"/>
        <v>16542083</v>
      </c>
      <c r="E227" s="2">
        <v>33084166</v>
      </c>
      <c r="F227">
        <v>154</v>
      </c>
      <c r="G227" s="3">
        <f t="shared" si="85"/>
        <v>11556087.599999998</v>
      </c>
      <c r="H227" s="3">
        <f t="shared" si="86"/>
        <v>19679303.788000003</v>
      </c>
      <c r="I227" s="7">
        <f t="shared" si="87"/>
        <v>-1.1634479214295481</v>
      </c>
      <c r="J227" s="8">
        <f t="shared" si="88"/>
        <v>-1.1918705655191633</v>
      </c>
      <c r="K227" s="4">
        <f t="shared" si="99"/>
        <v>0.93617715616954489</v>
      </c>
      <c r="L227" s="4">
        <f t="shared" si="99"/>
        <v>6.174139946088994E-2</v>
      </c>
      <c r="M227" s="4">
        <f t="shared" si="99"/>
        <v>2.0359394866655682E-3</v>
      </c>
      <c r="N227" s="4">
        <f t="shared" si="99"/>
        <v>4.475710269897559E-5</v>
      </c>
      <c r="O227" s="4">
        <f t="shared" si="99"/>
        <v>7.3793870659499879E-7</v>
      </c>
      <c r="P227" s="4">
        <f t="shared" si="99"/>
        <v>9.7334895197475614E-9</v>
      </c>
      <c r="Q227" s="4">
        <f t="shared" si="99"/>
        <v>1.0698812018078378E-10</v>
      </c>
      <c r="R227" s="4">
        <f t="shared" si="99"/>
        <v>1.007988833317424E-12</v>
      </c>
      <c r="S227" s="4">
        <f t="shared" si="99"/>
        <v>8.3096723603186449E-15</v>
      </c>
      <c r="T227" s="4">
        <f t="shared" si="99"/>
        <v>6.0891899220592636E-17</v>
      </c>
      <c r="U227" s="4">
        <f t="shared" si="99"/>
        <v>4.0158511890165669E-19</v>
      </c>
      <c r="V227" s="4">
        <f t="shared" si="99"/>
        <v>2.4077033657113875E-21</v>
      </c>
      <c r="W227" s="4">
        <f t="shared" si="99"/>
        <v>1.3232434410202747E-23</v>
      </c>
      <c r="X227" s="4">
        <f t="shared" si="99"/>
        <v>6.7129648979167619E-26</v>
      </c>
      <c r="Y227" s="4">
        <f t="shared" si="99"/>
        <v>3.16230883639707E-28</v>
      </c>
      <c r="Z227" s="4">
        <f t="shared" si="99"/>
        <v>1.3903717208764168E-30</v>
      </c>
      <c r="AA227" s="4">
        <f t="shared" si="97"/>
        <v>5.7309788955073065E-33</v>
      </c>
      <c r="AB227" s="4">
        <f t="shared" si="97"/>
        <v>2.2232981982955662E-35</v>
      </c>
      <c r="AC227" s="4">
        <f t="shared" si="97"/>
        <v>8.1459736630740979E-38</v>
      </c>
      <c r="AD227" s="4">
        <f t="shared" si="97"/>
        <v>2.8275295592438445E-40</v>
      </c>
      <c r="AE227" s="4">
        <f t="shared" si="97"/>
        <v>9.3238413170437519E-43</v>
      </c>
      <c r="AF227" s="6"/>
      <c r="AG227" s="4">
        <f t="shared" si="100"/>
        <v>0.89376739846571462</v>
      </c>
      <c r="AH227" s="4">
        <f t="shared" si="100"/>
        <v>0.10037876507728492</v>
      </c>
      <c r="AI227" s="4">
        <f t="shared" si="100"/>
        <v>5.6367551466594166E-3</v>
      </c>
      <c r="AJ227" s="4">
        <f t="shared" si="100"/>
        <v>2.1102077346331759E-4</v>
      </c>
      <c r="AK227" s="4">
        <f t="shared" si="100"/>
        <v>5.9249200220283602E-6</v>
      </c>
      <c r="AL227" s="4">
        <f t="shared" si="100"/>
        <v>1.3308519311136836E-7</v>
      </c>
      <c r="AM227" s="4">
        <f t="shared" si="100"/>
        <v>2.4911261332958166E-9</v>
      </c>
      <c r="AN227" s="4">
        <f t="shared" si="100"/>
        <v>3.9968227128366498E-11</v>
      </c>
      <c r="AO227" s="4">
        <f t="shared" si="100"/>
        <v>5.6110234347489766E-13</v>
      </c>
      <c r="AP227" s="4">
        <f t="shared" si="100"/>
        <v>7.0019134136173268E-15</v>
      </c>
      <c r="AQ227" s="4">
        <f t="shared" si="100"/>
        <v>7.8638256598958686E-17</v>
      </c>
      <c r="AR227" s="4">
        <f t="shared" si="100"/>
        <v>8.02894180670326E-19</v>
      </c>
      <c r="AS227" s="4">
        <f t="shared" si="100"/>
        <v>7.5143974290726176E-21</v>
      </c>
      <c r="AT227" s="4">
        <f t="shared" si="100"/>
        <v>6.4918411277780495E-23</v>
      </c>
      <c r="AU227" s="4">
        <f t="shared" si="100"/>
        <v>5.2078312076374347E-25</v>
      </c>
      <c r="AV227" s="4">
        <f t="shared" si="100"/>
        <v>3.8992642780718542E-27</v>
      </c>
      <c r="AW227" s="4">
        <f t="shared" si="98"/>
        <v>2.7370308768146251E-29</v>
      </c>
      <c r="AX227" s="4">
        <f t="shared" si="98"/>
        <v>1.8082053990589838E-31</v>
      </c>
      <c r="AY227" s="4">
        <f t="shared" si="98"/>
        <v>1.1282159124114351E-33</v>
      </c>
      <c r="AZ227" s="4">
        <f t="shared" si="98"/>
        <v>6.6689208328353623E-36</v>
      </c>
      <c r="BA227" s="4">
        <f t="shared" si="98"/>
        <v>3.7449194971573495E-38</v>
      </c>
    </row>
    <row r="228" spans="1:53">
      <c r="A228" s="1">
        <f t="shared" si="101"/>
        <v>42154</v>
      </c>
      <c r="B228">
        <f t="shared" si="96"/>
        <v>3</v>
      </c>
      <c r="C228" s="12">
        <f t="shared" si="90"/>
        <v>5.7069967380518741E-9</v>
      </c>
      <c r="D228" s="3">
        <f t="shared" si="95"/>
        <v>19585300</v>
      </c>
      <c r="E228" s="2">
        <v>39170600</v>
      </c>
      <c r="F228">
        <v>171</v>
      </c>
      <c r="G228" s="3">
        <f t="shared" si="85"/>
        <v>13964401.099999994</v>
      </c>
      <c r="H228" s="3">
        <f t="shared" si="86"/>
        <v>21785453.465500001</v>
      </c>
      <c r="I228" s="7">
        <f t="shared" si="87"/>
        <v>-1.0805822121365656</v>
      </c>
      <c r="J228" s="8">
        <f t="shared" si="88"/>
        <v>-1.1106522062843267</v>
      </c>
      <c r="K228" s="4">
        <f t="shared" si="99"/>
        <v>0.92339813263406845</v>
      </c>
      <c r="L228" s="4">
        <f t="shared" si="99"/>
        <v>7.359002156927083E-2</v>
      </c>
      <c r="M228" s="4">
        <f t="shared" si="99"/>
        <v>2.9323704994457206E-3</v>
      </c>
      <c r="N228" s="4">
        <f t="shared" si="99"/>
        <v>7.7898207274020029E-5</v>
      </c>
      <c r="O228" s="4">
        <f t="shared" si="99"/>
        <v>1.5520200115683572E-6</v>
      </c>
      <c r="P228" s="4">
        <f t="shared" si="99"/>
        <v>2.4737575131525426E-8</v>
      </c>
      <c r="Q228" s="4">
        <f t="shared" si="99"/>
        <v>3.2857586403771634E-10</v>
      </c>
      <c r="R228" s="4">
        <f t="shared" si="99"/>
        <v>3.7408248137109704E-12</v>
      </c>
      <c r="S228" s="4">
        <f t="shared" si="99"/>
        <v>3.7265512973801994E-14</v>
      </c>
      <c r="T228" s="4">
        <f t="shared" si="99"/>
        <v>3.2998506465170304E-16</v>
      </c>
      <c r="U228" s="4">
        <f t="shared" si="99"/>
        <v>2.6298073947039321E-18</v>
      </c>
      <c r="V228" s="4">
        <f t="shared" si="99"/>
        <v>1.9052891062557595E-20</v>
      </c>
      <c r="W228" s="4">
        <f t="shared" si="99"/>
        <v>1.265345819098354E-22</v>
      </c>
      <c r="X228" s="4">
        <f t="shared" si="99"/>
        <v>7.7570295738082514E-25</v>
      </c>
      <c r="Y228" s="4">
        <f t="shared" si="99"/>
        <v>4.4156734167826026E-27</v>
      </c>
      <c r="Z228" s="4">
        <f t="shared" si="99"/>
        <v>2.3460387938989149E-29</v>
      </c>
      <c r="AA228" s="4">
        <f t="shared" si="97"/>
        <v>1.1685429468035605E-31</v>
      </c>
      <c r="AB228" s="4">
        <f t="shared" si="97"/>
        <v>5.478039982234088E-34</v>
      </c>
      <c r="AC228" s="4">
        <f t="shared" si="97"/>
        <v>2.4253929013876799E-36</v>
      </c>
      <c r="AD228" s="4">
        <f t="shared" si="97"/>
        <v>1.0173206958643729E-38</v>
      </c>
      <c r="AE228" s="4">
        <f t="shared" si="97"/>
        <v>4.0537525171796896E-41</v>
      </c>
      <c r="AF228" s="6"/>
      <c r="AG228" s="4">
        <f t="shared" si="100"/>
        <v>0.88308880672953527</v>
      </c>
      <c r="AH228" s="4">
        <f t="shared" si="100"/>
        <v>0.10979399855433995</v>
      </c>
      <c r="AI228" s="4">
        <f t="shared" si="100"/>
        <v>6.8253167027765606E-3</v>
      </c>
      <c r="AJ228" s="4">
        <f t="shared" si="100"/>
        <v>2.8286273426134226E-4</v>
      </c>
      <c r="AK228" s="4">
        <f t="shared" si="100"/>
        <v>8.7920450704388123E-6</v>
      </c>
      <c r="AL228" s="4">
        <f t="shared" si="100"/>
        <v>2.1862209081516015E-7</v>
      </c>
      <c r="AM228" s="4">
        <f t="shared" si="100"/>
        <v>4.5301951949695069E-9</v>
      </c>
      <c r="AN228" s="4">
        <f t="shared" si="100"/>
        <v>8.0462399042636296E-11</v>
      </c>
      <c r="AO228" s="4">
        <f t="shared" si="100"/>
        <v>1.2504809281711423E-12</v>
      </c>
      <c r="AP228" s="4">
        <f t="shared" si="100"/>
        <v>1.7274624874312451E-14</v>
      </c>
      <c r="AQ228" s="4">
        <f t="shared" si="100"/>
        <v>2.1477447573563821E-16</v>
      </c>
      <c r="AR228" s="4">
        <f t="shared" si="100"/>
        <v>2.4275266412576405E-18</v>
      </c>
      <c r="AS228" s="4">
        <f t="shared" si="100"/>
        <v>2.5151087102213489E-20</v>
      </c>
      <c r="AT228" s="4">
        <f t="shared" si="100"/>
        <v>2.4054004698963249E-22</v>
      </c>
      <c r="AU228" s="4">
        <f t="shared" si="100"/>
        <v>2.1361577365617461E-24</v>
      </c>
      <c r="AV228" s="4">
        <f t="shared" si="100"/>
        <v>1.7705818254575318E-26</v>
      </c>
      <c r="AW228" s="4">
        <f t="shared" si="98"/>
        <v>1.3758463691090436E-28</v>
      </c>
      <c r="AX228" s="4">
        <f t="shared" si="98"/>
        <v>1.0062245833054718E-30</v>
      </c>
      <c r="AY228" s="4">
        <f t="shared" si="98"/>
        <v>6.950183982582952E-33</v>
      </c>
      <c r="AZ228" s="4">
        <f t="shared" si="98"/>
        <v>4.5479592338263864E-35</v>
      </c>
      <c r="BA228" s="4">
        <f t="shared" si="98"/>
        <v>2.8272252475897677E-37</v>
      </c>
    </row>
    <row r="229" spans="1:53">
      <c r="A229" s="1">
        <f t="shared" si="101"/>
        <v>42158</v>
      </c>
      <c r="B229">
        <f t="shared" si="96"/>
        <v>4</v>
      </c>
      <c r="C229" s="12">
        <f t="shared" si="90"/>
        <v>5.7069967380518741E-9</v>
      </c>
      <c r="D229" s="3">
        <f t="shared" si="95"/>
        <v>19928018</v>
      </c>
      <c r="E229" s="2">
        <v>39856036</v>
      </c>
      <c r="F229">
        <v>188</v>
      </c>
      <c r="G229" s="3">
        <f t="shared" si="85"/>
        <v>17036894.399999999</v>
      </c>
      <c r="H229" s="3">
        <f t="shared" si="86"/>
        <v>24248148.512000002</v>
      </c>
      <c r="I229" s="7">
        <f t="shared" si="87"/>
        <v>-1.0023084993418871</v>
      </c>
      <c r="J229" s="8">
        <f t="shared" si="88"/>
        <v>-1.0324018658493193</v>
      </c>
      <c r="K229" s="4">
        <f t="shared" si="99"/>
        <v>0.90734774705195254</v>
      </c>
      <c r="L229" s="4">
        <f t="shared" si="99"/>
        <v>8.8220966900411396E-2</v>
      </c>
      <c r="M229" s="4">
        <f t="shared" si="99"/>
        <v>4.2888399565119148E-3</v>
      </c>
      <c r="N229" s="4">
        <f t="shared" si="99"/>
        <v>1.3900057049304215E-4</v>
      </c>
      <c r="O229" s="4">
        <f t="shared" si="99"/>
        <v>3.378738363851304E-6</v>
      </c>
      <c r="P229" s="4">
        <f t="shared" si="99"/>
        <v>6.5702592274550025E-8</v>
      </c>
      <c r="Q229" s="4">
        <f t="shared" si="99"/>
        <v>1.0647047096039318E-9</v>
      </c>
      <c r="R229" s="4">
        <f t="shared" si="99"/>
        <v>1.4788667011729632E-11</v>
      </c>
      <c r="S229" s="4">
        <f t="shared" si="99"/>
        <v>1.7973676177740126E-13</v>
      </c>
      <c r="T229" s="4">
        <f t="shared" si="99"/>
        <v>1.9417452333920034E-15</v>
      </c>
      <c r="U229" s="4">
        <f t="shared" si="99"/>
        <v>1.8879481657108725E-17</v>
      </c>
      <c r="V229" s="4">
        <f t="shared" si="99"/>
        <v>1.6687649692666293E-19</v>
      </c>
      <c r="W229" s="4">
        <f t="shared" si="99"/>
        <v>1.3521089768027862E-21</v>
      </c>
      <c r="X229" s="4">
        <f t="shared" si="99"/>
        <v>1.0112675835651136E-23</v>
      </c>
      <c r="Y229" s="4">
        <f t="shared" si="99"/>
        <v>7.0232118227096422E-26</v>
      </c>
      <c r="Z229" s="4">
        <f t="shared" si="99"/>
        <v>4.5524187068636665E-28</v>
      </c>
      <c r="AA229" s="4">
        <f t="shared" si="97"/>
        <v>2.7664312536030001E-30</v>
      </c>
      <c r="AB229" s="4">
        <f t="shared" si="97"/>
        <v>1.5822263076858415E-32</v>
      </c>
      <c r="AC229" s="4">
        <f t="shared" si="97"/>
        <v>8.5466065420758488E-35</v>
      </c>
      <c r="AD229" s="4">
        <f t="shared" si="97"/>
        <v>4.3735862874468259E-37</v>
      </c>
      <c r="AE229" s="4">
        <f t="shared" si="97"/>
        <v>2.1262056474666551E-39</v>
      </c>
      <c r="AF229" s="6"/>
      <c r="AG229" s="4">
        <f t="shared" si="100"/>
        <v>0.87076416530324319</v>
      </c>
      <c r="AH229" s="4">
        <f t="shared" si="100"/>
        <v>0.12049991735623497</v>
      </c>
      <c r="AI229" s="4">
        <f t="shared" si="100"/>
        <v>8.337636103217862E-3</v>
      </c>
      <c r="AJ229" s="4">
        <f t="shared" si="100"/>
        <v>3.8459873084285991E-4</v>
      </c>
      <c r="AK229" s="4">
        <f t="shared" si="100"/>
        <v>1.3305585885016213E-5</v>
      </c>
      <c r="AL229" s="4">
        <f t="shared" si="100"/>
        <v>3.6825625098540911E-7</v>
      </c>
      <c r="AM229" s="4">
        <f t="shared" si="100"/>
        <v>8.4934667019462867E-9</v>
      </c>
      <c r="AN229" s="4">
        <f t="shared" si="100"/>
        <v>1.6790863919738503E-10</v>
      </c>
      <c r="AO229" s="4">
        <f t="shared" si="100"/>
        <v>2.9044849501161375E-12</v>
      </c>
      <c r="AP229" s="4">
        <f t="shared" si="100"/>
        <v>4.4659378882715676E-14</v>
      </c>
      <c r="AQ229" s="4">
        <f t="shared" si="100"/>
        <v>6.1801457634417621E-16</v>
      </c>
      <c r="AR229" s="4">
        <f t="shared" si="100"/>
        <v>7.7748506458089518E-18</v>
      </c>
      <c r="AS229" s="4">
        <f t="shared" si="100"/>
        <v>8.9659603273759255E-20</v>
      </c>
      <c r="AT229" s="4">
        <f t="shared" si="100"/>
        <v>9.5441981338604612E-22</v>
      </c>
      <c r="AU229" s="4">
        <f t="shared" si="100"/>
        <v>9.43403273654648E-24</v>
      </c>
      <c r="AV229" s="4">
        <f t="shared" si="100"/>
        <v>8.7034626522314114E-26</v>
      </c>
      <c r="AW229" s="4">
        <f t="shared" si="98"/>
        <v>7.5276257576773228E-28</v>
      </c>
      <c r="AX229" s="4">
        <f t="shared" si="98"/>
        <v>6.1276649752167841E-30</v>
      </c>
      <c r="AY229" s="4">
        <f t="shared" si="98"/>
        <v>4.7109490137335998E-32</v>
      </c>
      <c r="AZ229" s="4">
        <f t="shared" si="98"/>
        <v>3.4311577181534513E-34</v>
      </c>
      <c r="BA229" s="4">
        <f t="shared" si="98"/>
        <v>2.3740865436364235E-36</v>
      </c>
    </row>
    <row r="230" spans="1:53">
      <c r="A230" s="1">
        <f t="shared" si="101"/>
        <v>42161</v>
      </c>
      <c r="B230">
        <f t="shared" si="96"/>
        <v>3</v>
      </c>
      <c r="C230" s="12">
        <f t="shared" si="90"/>
        <v>5.7069967380518741E-9</v>
      </c>
      <c r="D230" s="3">
        <f t="shared" si="95"/>
        <v>12547408</v>
      </c>
      <c r="E230" s="2">
        <v>25094816</v>
      </c>
      <c r="F230">
        <v>40</v>
      </c>
      <c r="G230" s="3">
        <f t="shared" si="85"/>
        <v>12566880</v>
      </c>
      <c r="H230" s="3">
        <f t="shared" si="86"/>
        <v>11712260.800000001</v>
      </c>
      <c r="I230" s="7">
        <f t="shared" si="87"/>
        <v>-1.7836475738544293</v>
      </c>
      <c r="J230" s="8">
        <f t="shared" si="88"/>
        <v>-1.7828583187288558</v>
      </c>
      <c r="K230" s="4">
        <f t="shared" si="99"/>
        <v>0.93079227828450484</v>
      </c>
      <c r="L230" s="4">
        <f t="shared" si="99"/>
        <v>6.6755625046454145E-2</v>
      </c>
      <c r="M230" s="4">
        <f t="shared" si="99"/>
        <v>2.3938279381454444E-3</v>
      </c>
      <c r="N230" s="4">
        <f t="shared" si="99"/>
        <v>5.7227754090282974E-5</v>
      </c>
      <c r="O230" s="4">
        <f t="shared" si="99"/>
        <v>1.0260811330956043E-6</v>
      </c>
      <c r="P230" s="4">
        <f t="shared" si="99"/>
        <v>1.4717927336510498E-8</v>
      </c>
      <c r="Q230" s="4">
        <f t="shared" si="99"/>
        <v>1.7592612063735664E-10</v>
      </c>
      <c r="R230" s="4">
        <f t="shared" si="99"/>
        <v>1.8024663829770853E-12</v>
      </c>
      <c r="S230" s="4">
        <f t="shared" si="99"/>
        <v>1.6158909163297803E-14</v>
      </c>
      <c r="T230" s="4">
        <f t="shared" si="99"/>
        <v>1.2876693206401303E-16</v>
      </c>
      <c r="U230" s="4">
        <f t="shared" si="99"/>
        <v>9.2350474747895821E-19</v>
      </c>
      <c r="V230" s="4">
        <f t="shared" si="99"/>
        <v>6.0211742612641037E-21</v>
      </c>
      <c r="W230" s="4">
        <f t="shared" si="99"/>
        <v>3.5986090279452187E-23</v>
      </c>
      <c r="X230" s="4">
        <f t="shared" si="99"/>
        <v>1.9852993161918214E-25</v>
      </c>
      <c r="Y230" s="4">
        <f t="shared" si="99"/>
        <v>1.0170272814971855E-27</v>
      </c>
      <c r="Z230" s="4">
        <f t="shared" si="99"/>
        <v>4.8626829576540187E-30</v>
      </c>
      <c r="AA230" s="4">
        <f t="shared" si="97"/>
        <v>2.1796690058666265E-32</v>
      </c>
      <c r="AB230" s="4">
        <f t="shared" si="97"/>
        <v>9.1955173736355809E-35</v>
      </c>
      <c r="AC230" s="4">
        <f t="shared" si="97"/>
        <v>3.6638541035735779E-37</v>
      </c>
      <c r="AD230" s="4">
        <f t="shared" si="97"/>
        <v>1.3829900111881042E-39</v>
      </c>
      <c r="AE230" s="4">
        <f t="shared" si="97"/>
        <v>4.9593354607998209E-42</v>
      </c>
      <c r="AF230" s="6"/>
      <c r="AG230" s="4">
        <f t="shared" si="100"/>
        <v>0.9353431330421329</v>
      </c>
      <c r="AH230" s="4">
        <f t="shared" si="100"/>
        <v>6.2520046687365785E-2</v>
      </c>
      <c r="AI230" s="4">
        <f t="shared" si="100"/>
        <v>2.0894769876298913E-3</v>
      </c>
      <c r="AJ230" s="4">
        <f t="shared" si="100"/>
        <v>4.6554813913286278E-5</v>
      </c>
      <c r="AK230" s="4">
        <f t="shared" si="100"/>
        <v>7.7795204001362811E-7</v>
      </c>
      <c r="AL230" s="4">
        <f t="shared" si="100"/>
        <v>1.0399944049016674E-8</v>
      </c>
      <c r="AM230" s="4">
        <f t="shared" si="100"/>
        <v>1.1585849922285624E-10</v>
      </c>
      <c r="AN230" s="4">
        <f t="shared" si="100"/>
        <v>1.1063128773571891E-12</v>
      </c>
      <c r="AO230" s="4">
        <f t="shared" si="100"/>
        <v>9.243491634422611E-15</v>
      </c>
      <c r="AP230" s="4">
        <f t="shared" si="100"/>
        <v>6.8650163820356901E-17</v>
      </c>
      <c r="AQ230" s="4">
        <f t="shared" si="100"/>
        <v>4.5886990532482112E-19</v>
      </c>
      <c r="AR230" s="4">
        <f t="shared" si="100"/>
        <v>2.7883343649658591E-21</v>
      </c>
      <c r="AS230" s="4">
        <f t="shared" si="100"/>
        <v>1.5531433046148865E-23</v>
      </c>
      <c r="AT230" s="4">
        <f t="shared" si="100"/>
        <v>7.9857564893959522E-26</v>
      </c>
      <c r="AU230" s="4">
        <f t="shared" si="100"/>
        <v>3.8127284656297846E-28</v>
      </c>
      <c r="AV230" s="4">
        <f t="shared" si="100"/>
        <v>1.6989962886261727E-30</v>
      </c>
      <c r="AW230" s="4">
        <f t="shared" si="98"/>
        <v>7.097742227928057E-33</v>
      </c>
      <c r="AX230" s="4">
        <f t="shared" si="98"/>
        <v>2.7907378308868284E-35</v>
      </c>
      <c r="AY230" s="4">
        <f t="shared" si="98"/>
        <v>1.0363208494611463E-37</v>
      </c>
      <c r="AZ230" s="4">
        <f t="shared" si="98"/>
        <v>3.6457618728770422E-40</v>
      </c>
      <c r="BA230" s="4">
        <f t="shared" si="98"/>
        <v>1.2184449999727731E-42</v>
      </c>
    </row>
    <row r="231" spans="1:53">
      <c r="A231" s="1">
        <f t="shared" si="101"/>
        <v>42165</v>
      </c>
      <c r="B231">
        <f t="shared" si="96"/>
        <v>4</v>
      </c>
      <c r="C231" s="12">
        <f t="shared" si="90"/>
        <v>5.7069967380518741E-9</v>
      </c>
      <c r="D231" s="3">
        <f t="shared" si="95"/>
        <v>11196995</v>
      </c>
      <c r="E231" s="2">
        <v>22393990</v>
      </c>
      <c r="F231">
        <v>50</v>
      </c>
      <c r="G231" s="3">
        <f t="shared" si="85"/>
        <v>11283150</v>
      </c>
      <c r="H231" s="3">
        <f t="shared" si="86"/>
        <v>12156357.5</v>
      </c>
      <c r="I231" s="7">
        <f t="shared" si="87"/>
        <v>-1.7280760314503862</v>
      </c>
      <c r="J231" s="8">
        <f t="shared" si="88"/>
        <v>-1.7290860519788958</v>
      </c>
      <c r="K231" s="4">
        <f t="shared" si="99"/>
        <v>0.93763652935508079</v>
      </c>
      <c r="L231" s="4">
        <f t="shared" si="99"/>
        <v>6.0377135845354986E-2</v>
      </c>
      <c r="M231" s="4">
        <f t="shared" si="99"/>
        <v>1.9439292815908095E-3</v>
      </c>
      <c r="N231" s="4">
        <f t="shared" si="99"/>
        <v>4.1725074279697605E-5</v>
      </c>
      <c r="O231" s="4">
        <f t="shared" si="99"/>
        <v>6.7169946169116344E-7</v>
      </c>
      <c r="P231" s="4">
        <f t="shared" si="99"/>
        <v>8.6505322689123844E-9</v>
      </c>
      <c r="Q231" s="4">
        <f t="shared" si="99"/>
        <v>9.2838769632329967E-11</v>
      </c>
      <c r="R231" s="4">
        <f t="shared" si="99"/>
        <v>8.5402206956179085E-13</v>
      </c>
      <c r="S231" s="4">
        <f t="shared" si="99"/>
        <v>6.8741155161017789E-15</v>
      </c>
      <c r="T231" s="4">
        <f t="shared" si="99"/>
        <v>4.9182658153592252E-17</v>
      </c>
      <c r="U231" s="4">
        <f t="shared" si="99"/>
        <v>3.1670114921724439E-19</v>
      </c>
      <c r="V231" s="4">
        <f t="shared" si="99"/>
        <v>1.8539352319333786E-21</v>
      </c>
      <c r="W231" s="4">
        <f t="shared" si="99"/>
        <v>9.9483458956136684E-24</v>
      </c>
      <c r="X231" s="4">
        <f t="shared" si="99"/>
        <v>4.9277089785560006E-26</v>
      </c>
      <c r="Y231" s="4">
        <f t="shared" si="99"/>
        <v>2.2664936350838022E-28</v>
      </c>
      <c r="Z231" s="4">
        <f t="shared" si="99"/>
        <v>9.7297278862982897E-31</v>
      </c>
      <c r="AA231" s="4">
        <f t="shared" si="97"/>
        <v>3.9157785490975577E-33</v>
      </c>
      <c r="AB231" s="4">
        <f t="shared" si="97"/>
        <v>1.4832234198529287E-35</v>
      </c>
      <c r="AC231" s="4">
        <f t="shared" si="97"/>
        <v>5.3060507977701391E-38</v>
      </c>
      <c r="AD231" s="4">
        <f t="shared" si="97"/>
        <v>1.7982708241910678E-40</v>
      </c>
      <c r="AE231" s="4">
        <f t="shared" si="97"/>
        <v>5.7897839732297691E-43</v>
      </c>
      <c r="AF231" s="6"/>
      <c r="AG231" s="4">
        <f t="shared" si="100"/>
        <v>0.93297554470293154</v>
      </c>
      <c r="AH231" s="4">
        <f t="shared" si="100"/>
        <v>6.4726382084257267E-2</v>
      </c>
      <c r="AI231" s="4">
        <f t="shared" si="100"/>
        <v>2.2452379469476715E-3</v>
      </c>
      <c r="AJ231" s="4">
        <f t="shared" si="100"/>
        <v>5.1922084539023428E-5</v>
      </c>
      <c r="AK231" s="4">
        <f t="shared" si="100"/>
        <v>9.0054017819363485E-7</v>
      </c>
      <c r="AL231" s="4">
        <f t="shared" si="100"/>
        <v>1.2495223225788402E-8</v>
      </c>
      <c r="AM231" s="4">
        <f t="shared" si="100"/>
        <v>1.444786458907363E-10</v>
      </c>
      <c r="AN231" s="4">
        <f t="shared" si="100"/>
        <v>1.4319125013336193E-12</v>
      </c>
      <c r="AO231" s="4">
        <f t="shared" si="100"/>
        <v>1.2417589993294593E-14</v>
      </c>
      <c r="AP231" s="4">
        <f t="shared" si="100"/>
        <v>9.5720639921791148E-17</v>
      </c>
      <c r="AQ231" s="4">
        <f t="shared" si="100"/>
        <v>6.6407379712501561E-19</v>
      </c>
      <c r="AR231" s="4">
        <f t="shared" si="100"/>
        <v>4.1882671387325864E-21</v>
      </c>
      <c r="AS231" s="4">
        <f t="shared" si="100"/>
        <v>2.4213847773352379E-23</v>
      </c>
      <c r="AT231" s="4">
        <f t="shared" si="100"/>
        <v>1.2922040540819829E-25</v>
      </c>
      <c r="AU231" s="4">
        <f t="shared" si="100"/>
        <v>6.4034448220135601E-28</v>
      </c>
      <c r="AV231" s="4">
        <f t="shared" si="100"/>
        <v>2.9616448950340261E-30</v>
      </c>
      <c r="AW231" s="4">
        <f t="shared" si="98"/>
        <v>1.284173012516122E-32</v>
      </c>
      <c r="AX231" s="4">
        <f t="shared" si="98"/>
        <v>5.2406495439938047E-35</v>
      </c>
      <c r="AY231" s="4">
        <f t="shared" si="98"/>
        <v>2.0198684158436806E-37</v>
      </c>
      <c r="AZ231" s="4">
        <f t="shared" si="98"/>
        <v>7.3753036722308188E-40</v>
      </c>
      <c r="BA231" s="4">
        <f t="shared" si="98"/>
        <v>2.5583520386034942E-42</v>
      </c>
    </row>
    <row r="232" spans="1:53">
      <c r="A232" s="1">
        <f t="shared" si="101"/>
        <v>42168</v>
      </c>
      <c r="B232">
        <f t="shared" si="96"/>
        <v>3</v>
      </c>
      <c r="C232" s="12">
        <f t="shared" si="90"/>
        <v>5.7069967380518741E-9</v>
      </c>
      <c r="D232" s="3">
        <f t="shared" si="95"/>
        <v>12602085</v>
      </c>
      <c r="E232" s="2">
        <v>25204170</v>
      </c>
      <c r="F232">
        <v>60</v>
      </c>
      <c r="G232" s="3">
        <f t="shared" si="85"/>
        <v>10229240</v>
      </c>
      <c r="H232" s="3">
        <f t="shared" si="86"/>
        <v>12623456.800000001</v>
      </c>
      <c r="I232" s="7">
        <f t="shared" si="87"/>
        <v>-1.6722218569960019</v>
      </c>
      <c r="J232" s="8">
        <f t="shared" si="88"/>
        <v>-1.6755495905856745</v>
      </c>
      <c r="K232" s="4">
        <f t="shared" si="99"/>
        <v>0.9432930892651874</v>
      </c>
      <c r="L232" s="4">
        <f t="shared" si="99"/>
        <v>5.5067790021457813E-2</v>
      </c>
      <c r="M232" s="4">
        <f t="shared" si="99"/>
        <v>1.6073801641859232E-3</v>
      </c>
      <c r="N232" s="4">
        <f t="shared" si="99"/>
        <v>3.1278668693435979E-5</v>
      </c>
      <c r="O232" s="4">
        <f t="shared" si="99"/>
        <v>4.56498270317194E-7</v>
      </c>
      <c r="P232" s="4">
        <f t="shared" si="99"/>
        <v>5.3299110003171702E-9</v>
      </c>
      <c r="Q232" s="4">
        <f t="shared" si="99"/>
        <v>5.1858444929830911E-11</v>
      </c>
      <c r="R232" s="4">
        <f t="shared" si="99"/>
        <v>4.3248613572032177E-13</v>
      </c>
      <c r="S232" s="4">
        <f t="shared" si="99"/>
        <v>3.1559702496546641E-15</v>
      </c>
      <c r="T232" s="4">
        <f t="shared" si="99"/>
        <v>2.0471093717869098E-17</v>
      </c>
      <c r="U232" s="4">
        <f t="shared" si="99"/>
        <v>1.195065363419528E-19</v>
      </c>
      <c r="V232" s="4">
        <f t="shared" si="99"/>
        <v>6.3423403614449906E-22</v>
      </c>
      <c r="W232" s="4">
        <f t="shared" si="99"/>
        <v>3.0854522281959319E-24</v>
      </c>
      <c r="X232" s="4">
        <f t="shared" si="99"/>
        <v>1.385561986843477E-26</v>
      </c>
      <c r="Y232" s="4">
        <f t="shared" si="99"/>
        <v>5.7776119225746922E-29</v>
      </c>
      <c r="Z232" s="4">
        <f t="shared" si="99"/>
        <v>2.2485756785185606E-31</v>
      </c>
      <c r="AA232" s="4">
        <f t="shared" si="97"/>
        <v>8.2042310833323658E-34</v>
      </c>
      <c r="AB232" s="4">
        <f t="shared" si="97"/>
        <v>2.8173401126406489E-36</v>
      </c>
      <c r="AC232" s="4">
        <f t="shared" si="97"/>
        <v>9.1372823846899659E-39</v>
      </c>
      <c r="AD232" s="4">
        <f t="shared" si="97"/>
        <v>2.8074606427888586E-41</v>
      </c>
      <c r="AE232" s="4">
        <f t="shared" si="97"/>
        <v>8.1947152889994211E-44</v>
      </c>
      <c r="AF232" s="6"/>
      <c r="AG232" s="4">
        <f t="shared" si="100"/>
        <v>0.93049179347219468</v>
      </c>
      <c r="AH232" s="4">
        <f t="shared" si="100"/>
        <v>6.7034510838710273E-2</v>
      </c>
      <c r="AI232" s="4">
        <f t="shared" si="100"/>
        <v>2.4146506820025807E-3</v>
      </c>
      <c r="AJ232" s="4">
        <f t="shared" si="100"/>
        <v>5.798543050203793E-5</v>
      </c>
      <c r="AK232" s="4">
        <f t="shared" si="100"/>
        <v>1.044346675860776E-6</v>
      </c>
      <c r="AL232" s="4">
        <f t="shared" si="100"/>
        <v>1.5047364602301236E-8</v>
      </c>
      <c r="AM232" s="4">
        <f t="shared" si="100"/>
        <v>1.8067369196093789E-10</v>
      </c>
      <c r="AN232" s="4">
        <f t="shared" si="100"/>
        <v>1.8594417167947365E-12</v>
      </c>
      <c r="AO232" s="4">
        <f t="shared" si="100"/>
        <v>1.6744733493802232E-14</v>
      </c>
      <c r="AP232" s="4">
        <f t="shared" si="100"/>
        <v>1.3403596719234781E-16</v>
      </c>
      <c r="AQ232" s="4">
        <f t="shared" si="100"/>
        <v>9.6562152966949274E-19</v>
      </c>
      <c r="AR232" s="4">
        <f t="shared" si="100"/>
        <v>6.32411572551765E-21</v>
      </c>
      <c r="AS232" s="4">
        <f t="shared" si="100"/>
        <v>3.7966807598244743E-23</v>
      </c>
      <c r="AT232" s="4">
        <f t="shared" si="100"/>
        <v>2.1040023168581102E-25</v>
      </c>
      <c r="AU232" s="4">
        <f t="shared" si="100"/>
        <v>1.0826887601320048E-27</v>
      </c>
      <c r="AV232" s="4">
        <f t="shared" si="100"/>
        <v>5.1999334433213101E-30</v>
      </c>
      <c r="AW232" s="4">
        <f t="shared" si="98"/>
        <v>2.3413329852364949E-32</v>
      </c>
      <c r="AX232" s="4">
        <f t="shared" si="98"/>
        <v>9.9220088297606113E-35</v>
      </c>
      <c r="AY232" s="4">
        <f t="shared" si="98"/>
        <v>3.9711145665944786E-37</v>
      </c>
      <c r="AZ232" s="4">
        <f t="shared" si="98"/>
        <v>1.5057195658994259E-39</v>
      </c>
      <c r="BA232" s="4">
        <f t="shared" si="98"/>
        <v>5.4237459882732625E-42</v>
      </c>
    </row>
    <row r="233" spans="1:53">
      <c r="A233" s="1">
        <f t="shared" si="101"/>
        <v>42172</v>
      </c>
      <c r="B233">
        <f t="shared" si="96"/>
        <v>4</v>
      </c>
      <c r="C233" s="12">
        <f t="shared" si="90"/>
        <v>5.7069967380518741E-9</v>
      </c>
      <c r="D233" s="3">
        <f t="shared" si="95"/>
        <v>11771172</v>
      </c>
      <c r="E233" s="2">
        <v>23542344</v>
      </c>
      <c r="F233">
        <v>70</v>
      </c>
      <c r="G233" s="3">
        <f t="shared" si="85"/>
        <v>9405150</v>
      </c>
      <c r="H233" s="3">
        <f t="shared" si="86"/>
        <v>13121853.699999999</v>
      </c>
      <c r="I233" s="7">
        <f t="shared" si="87"/>
        <v>-1.6162458591323556</v>
      </c>
      <c r="J233" s="8">
        <f t="shared" si="88"/>
        <v>-1.6222772851078502</v>
      </c>
      <c r="K233" s="4">
        <f t="shared" si="99"/>
        <v>0.94773991984302752</v>
      </c>
      <c r="L233" s="4">
        <f t="shared" si="99"/>
        <v>5.0870092477783013E-2</v>
      </c>
      <c r="M233" s="4">
        <f t="shared" si="99"/>
        <v>1.3652300485471061E-3</v>
      </c>
      <c r="N233" s="4">
        <f t="shared" si="99"/>
        <v>2.442630887813253E-5</v>
      </c>
      <c r="O233" s="4">
        <f t="shared" si="99"/>
        <v>3.2777140889559864E-7</v>
      </c>
      <c r="P233" s="4">
        <f t="shared" si="99"/>
        <v>3.5186351111012265E-9</v>
      </c>
      <c r="Q233" s="4">
        <f t="shared" si="99"/>
        <v>3.1477200758107274E-11</v>
      </c>
      <c r="R233" s="4">
        <f t="shared" si="99"/>
        <v>2.4136324721694018E-13</v>
      </c>
      <c r="S233" s="4">
        <f t="shared" si="99"/>
        <v>1.6194001792160277E-15</v>
      </c>
      <c r="T233" s="4">
        <f t="shared" si="99"/>
        <v>9.6579434316481897E-18</v>
      </c>
      <c r="U233" s="4">
        <f t="shared" si="99"/>
        <v>5.1839116944447952E-20</v>
      </c>
      <c r="V233" s="4">
        <f t="shared" si="99"/>
        <v>2.5295181571830082E-22</v>
      </c>
      <c r="W233" s="4">
        <f t="shared" si="99"/>
        <v>1.1314344560604422E-24</v>
      </c>
      <c r="X233" s="4">
        <f t="shared" si="99"/>
        <v>4.6715268261281361E-27</v>
      </c>
      <c r="Y233" s="4">
        <f t="shared" si="99"/>
        <v>1.7910329029663284E-29</v>
      </c>
      <c r="Z233" s="4">
        <f t="shared" si="99"/>
        <v>6.4089223830017313E-32</v>
      </c>
      <c r="AA233" s="4">
        <f t="shared" si="97"/>
        <v>2.1499961877494278E-34</v>
      </c>
      <c r="AB233" s="4">
        <f t="shared" si="97"/>
        <v>6.788305559559171E-37</v>
      </c>
      <c r="AC233" s="4">
        <f t="shared" si="97"/>
        <v>2.0242374057839199E-39</v>
      </c>
      <c r="AD233" s="4">
        <f t="shared" si="97"/>
        <v>5.7184768453991143E-42</v>
      </c>
      <c r="AE233" s="4">
        <f t="shared" si="97"/>
        <v>1.5346977171723329E-44</v>
      </c>
      <c r="AF233" s="6"/>
      <c r="AG233" s="4">
        <f t="shared" si="100"/>
        <v>0.92784890950772603</v>
      </c>
      <c r="AH233" s="4">
        <f t="shared" si="100"/>
        <v>6.9483239242576142E-2</v>
      </c>
      <c r="AI233" s="4">
        <f t="shared" si="100"/>
        <v>2.6016736767372818E-3</v>
      </c>
      <c r="AJ233" s="4">
        <f t="shared" si="100"/>
        <v>6.4943291630973932E-5</v>
      </c>
      <c r="AK233" s="4">
        <f t="shared" si="100"/>
        <v>1.2158416073152222E-6</v>
      </c>
      <c r="AL233" s="4">
        <f t="shared" si="100"/>
        <v>1.8209987997795033E-8</v>
      </c>
      <c r="AM233" s="4">
        <f t="shared" si="100"/>
        <v>2.2727990472717849E-10</v>
      </c>
      <c r="AN233" s="4">
        <f t="shared" si="100"/>
        <v>2.4314514098713748E-12</v>
      </c>
      <c r="AO233" s="4">
        <f t="shared" si="100"/>
        <v>2.2760309917100602E-14</v>
      </c>
      <c r="AP233" s="4">
        <f t="shared" si="100"/>
        <v>1.8938177910829038E-16</v>
      </c>
      <c r="AQ233" s="4">
        <f t="shared" si="100"/>
        <v>1.4182104764843164E-18</v>
      </c>
      <c r="AR233" s="4">
        <f t="shared" si="100"/>
        <v>9.6549597605040457E-21</v>
      </c>
      <c r="AS233" s="4">
        <f t="shared" si="100"/>
        <v>6.0252025739732949E-23</v>
      </c>
      <c r="AT233" s="4">
        <f t="shared" si="100"/>
        <v>3.4708088683934101E-25</v>
      </c>
      <c r="AU233" s="4">
        <f t="shared" si="100"/>
        <v>1.8565430640783553E-27</v>
      </c>
      <c r="AV233" s="4">
        <f t="shared" si="100"/>
        <v>9.2686418325307537E-30</v>
      </c>
      <c r="AW233" s="4">
        <f t="shared" si="98"/>
        <v>4.3380885825689531E-32</v>
      </c>
      <c r="AX233" s="4">
        <f t="shared" si="98"/>
        <v>1.910960719184367E-34</v>
      </c>
      <c r="AY233" s="4">
        <f t="shared" si="98"/>
        <v>7.9502628457805609E-37</v>
      </c>
      <c r="AZ233" s="4">
        <f t="shared" si="98"/>
        <v>3.1335027884139179E-39</v>
      </c>
      <c r="BA233" s="4">
        <f t="shared" si="98"/>
        <v>1.1732815894042842E-41</v>
      </c>
    </row>
    <row r="234" spans="1:53">
      <c r="A234" s="1">
        <f t="shared" si="101"/>
        <v>42175</v>
      </c>
      <c r="B234">
        <f t="shared" si="96"/>
        <v>3</v>
      </c>
      <c r="C234" s="12">
        <f t="shared" si="90"/>
        <v>5.7069967380518741E-9</v>
      </c>
      <c r="D234" s="3">
        <f t="shared" si="95"/>
        <v>13371246</v>
      </c>
      <c r="E234" s="2">
        <v>26742492</v>
      </c>
      <c r="F234">
        <v>80</v>
      </c>
      <c r="G234" s="3">
        <f t="shared" si="85"/>
        <v>8810880</v>
      </c>
      <c r="H234" s="3">
        <f t="shared" si="86"/>
        <v>13659843.199999999</v>
      </c>
      <c r="I234" s="7">
        <f t="shared" si="87"/>
        <v>-1.560310635682276</v>
      </c>
      <c r="J234" s="8">
        <f t="shared" si="88"/>
        <v>-1.5693048340199043</v>
      </c>
      <c r="K234" s="4">
        <f t="shared" si="99"/>
        <v>0.95095963363979907</v>
      </c>
      <c r="L234" s="4">
        <f t="shared" si="99"/>
        <v>4.7817734416243401E-2</v>
      </c>
      <c r="M234" s="4">
        <f t="shared" si="99"/>
        <v>1.2022253018447891E-3</v>
      </c>
      <c r="N234" s="4">
        <f t="shared" si="99"/>
        <v>2.0150759685006269E-5</v>
      </c>
      <c r="O234" s="4">
        <f t="shared" si="99"/>
        <v>2.5331341960676781E-7</v>
      </c>
      <c r="P234" s="4">
        <f t="shared" si="99"/>
        <v>2.547504204234607E-9</v>
      </c>
      <c r="Q234" s="4">
        <f t="shared" si="99"/>
        <v>2.1349628667202642E-11</v>
      </c>
      <c r="R234" s="4">
        <f t="shared" si="99"/>
        <v>1.5336240244331166E-13</v>
      </c>
      <c r="S234" s="4">
        <f t="shared" si="99"/>
        <v>9.639521678730056E-16</v>
      </c>
      <c r="T234" s="4">
        <f t="shared" si="99"/>
        <v>5.3856669586826379E-18</v>
      </c>
      <c r="U234" s="4">
        <f t="shared" si="99"/>
        <v>2.7081078956086193E-20</v>
      </c>
      <c r="V234" s="4">
        <f t="shared" si="99"/>
        <v>1.2379402922874993E-22</v>
      </c>
      <c r="W234" s="4">
        <f t="shared" si="99"/>
        <v>5.1873413026478448E-25</v>
      </c>
      <c r="X234" s="4">
        <f t="shared" si="99"/>
        <v>2.0064474641741717E-27</v>
      </c>
      <c r="Y234" s="4">
        <f t="shared" si="99"/>
        <v>7.2065271909074216E-30</v>
      </c>
      <c r="Z234" s="4">
        <f t="shared" si="99"/>
        <v>2.4158000931424045E-32</v>
      </c>
      <c r="AA234" s="4">
        <f t="shared" si="97"/>
        <v>7.5921920413035761E-35</v>
      </c>
      <c r="AB234" s="4">
        <f t="shared" si="97"/>
        <v>2.2456619890645799E-37</v>
      </c>
      <c r="AC234" s="4">
        <f t="shared" si="97"/>
        <v>6.2733274658036758E-40</v>
      </c>
      <c r="AD234" s="4">
        <f t="shared" si="97"/>
        <v>1.6602381272458758E-42</v>
      </c>
      <c r="AE234" s="4">
        <f t="shared" si="97"/>
        <v>4.1741337819183251E-45</v>
      </c>
      <c r="AF234" s="6"/>
      <c r="AG234" s="4">
        <f t="shared" si="100"/>
        <v>0.92500449717959687</v>
      </c>
      <c r="AH234" s="4">
        <f t="shared" si="100"/>
        <v>7.2110279481774536E-2</v>
      </c>
      <c r="AI234" s="4">
        <f t="shared" si="100"/>
        <v>2.8107387813380716E-3</v>
      </c>
      <c r="AJ234" s="4">
        <f t="shared" si="100"/>
        <v>7.3038610448121876E-5</v>
      </c>
      <c r="AK234" s="4">
        <f t="shared" si="100"/>
        <v>1.4234615809224451E-6</v>
      </c>
      <c r="AL234" s="4">
        <f t="shared" si="100"/>
        <v>2.2193661260471698E-8</v>
      </c>
      <c r="AM234" s="4">
        <f t="shared" si="100"/>
        <v>2.8835725218899176E-10</v>
      </c>
      <c r="AN234" s="4">
        <f t="shared" si="100"/>
        <v>3.2113377326306671E-12</v>
      </c>
      <c r="AO234" s="4">
        <f t="shared" si="100"/>
        <v>3.1293137418240643E-14</v>
      </c>
      <c r="AP234" s="4">
        <f t="shared" si="100"/>
        <v>2.7105640752139373E-16</v>
      </c>
      <c r="AQ234" s="4">
        <f t="shared" si="100"/>
        <v>2.1130643670528055E-18</v>
      </c>
      <c r="AR234" s="4">
        <f t="shared" si="100"/>
        <v>1.497521471390731E-20</v>
      </c>
      <c r="AS234" s="4">
        <f t="shared" si="100"/>
        <v>9.7284756634217189E-23</v>
      </c>
      <c r="AT234" s="4">
        <f t="shared" si="100"/>
        <v>5.8338384372995967E-25</v>
      </c>
      <c r="AU234" s="4">
        <f t="shared" si="100"/>
        <v>3.2484731625569707E-27</v>
      </c>
      <c r="AV234" s="4">
        <f t="shared" si="100"/>
        <v>1.6882661527500051E-29</v>
      </c>
      <c r="AW234" s="4">
        <f t="shared" si="98"/>
        <v>8.2257174695043819E-32</v>
      </c>
      <c r="AX234" s="4">
        <f t="shared" si="98"/>
        <v>3.7720521912625298E-34</v>
      </c>
      <c r="AY234" s="4">
        <f t="shared" si="98"/>
        <v>1.6336461068628313E-36</v>
      </c>
      <c r="AZ234" s="4">
        <f t="shared" si="98"/>
        <v>6.7028136202880175E-39</v>
      </c>
      <c r="BA234" s="4">
        <f t="shared" si="98"/>
        <v>2.6126418447064307E-41</v>
      </c>
    </row>
    <row r="235" spans="1:53">
      <c r="A235" s="1">
        <f t="shared" si="101"/>
        <v>42179</v>
      </c>
      <c r="B235">
        <f t="shared" si="96"/>
        <v>4</v>
      </c>
      <c r="C235" s="12">
        <f t="shared" si="90"/>
        <v>5.7069967380518741E-9</v>
      </c>
      <c r="D235" s="3">
        <f t="shared" si="95"/>
        <v>10430158</v>
      </c>
      <c r="E235" s="2">
        <v>20860316</v>
      </c>
      <c r="F235">
        <v>40</v>
      </c>
      <c r="G235" s="3">
        <f t="shared" si="85"/>
        <v>12566880</v>
      </c>
      <c r="H235" s="3">
        <f t="shared" si="86"/>
        <v>11712260.800000001</v>
      </c>
      <c r="I235" s="7">
        <f t="shared" si="87"/>
        <v>-1.7836475738544293</v>
      </c>
      <c r="J235" s="8">
        <f t="shared" si="88"/>
        <v>-1.7828583187288558</v>
      </c>
      <c r="K235" s="4">
        <f t="shared" si="99"/>
        <v>0.93079227828450484</v>
      </c>
      <c r="L235" s="4">
        <f t="shared" si="99"/>
        <v>6.6755625046454145E-2</v>
      </c>
      <c r="M235" s="4">
        <f t="shared" si="99"/>
        <v>2.3938279381454444E-3</v>
      </c>
      <c r="N235" s="4">
        <f t="shared" si="99"/>
        <v>5.7227754090282974E-5</v>
      </c>
      <c r="O235" s="4">
        <f t="shared" si="99"/>
        <v>1.0260811330956043E-6</v>
      </c>
      <c r="P235" s="4">
        <f t="shared" si="99"/>
        <v>1.4717927336510498E-8</v>
      </c>
      <c r="Q235" s="4">
        <f t="shared" si="99"/>
        <v>1.7592612063735664E-10</v>
      </c>
      <c r="R235" s="4">
        <f t="shared" si="99"/>
        <v>1.8024663829770853E-12</v>
      </c>
      <c r="S235" s="4">
        <f t="shared" si="99"/>
        <v>1.6158909163297803E-14</v>
      </c>
      <c r="T235" s="4">
        <f t="shared" si="99"/>
        <v>1.2876693206401303E-16</v>
      </c>
      <c r="U235" s="4">
        <f t="shared" si="99"/>
        <v>9.2350474747895821E-19</v>
      </c>
      <c r="V235" s="4">
        <f t="shared" si="99"/>
        <v>6.0211742612641037E-21</v>
      </c>
      <c r="W235" s="4">
        <f t="shared" si="99"/>
        <v>3.5986090279452187E-23</v>
      </c>
      <c r="X235" s="4">
        <f t="shared" si="99"/>
        <v>1.9852993161918214E-25</v>
      </c>
      <c r="Y235" s="4">
        <f t="shared" si="99"/>
        <v>1.0170272814971855E-27</v>
      </c>
      <c r="Z235" s="4">
        <f t="shared" si="99"/>
        <v>4.8626829576540187E-30</v>
      </c>
      <c r="AA235" s="4">
        <f t="shared" si="97"/>
        <v>2.1796690058666265E-32</v>
      </c>
      <c r="AB235" s="4">
        <f t="shared" si="97"/>
        <v>9.1955173736355809E-35</v>
      </c>
      <c r="AC235" s="4">
        <f t="shared" si="97"/>
        <v>3.6638541035735779E-37</v>
      </c>
      <c r="AD235" s="4">
        <f t="shared" si="97"/>
        <v>1.3829900111881042E-39</v>
      </c>
      <c r="AE235" s="4">
        <f t="shared" si="97"/>
        <v>4.9593354607998209E-42</v>
      </c>
      <c r="AF235" s="6"/>
      <c r="AG235" s="4">
        <f t="shared" si="100"/>
        <v>0.9353431330421329</v>
      </c>
      <c r="AH235" s="4">
        <f t="shared" si="100"/>
        <v>6.2520046687365785E-2</v>
      </c>
      <c r="AI235" s="4">
        <f t="shared" si="100"/>
        <v>2.0894769876298913E-3</v>
      </c>
      <c r="AJ235" s="4">
        <f t="shared" si="100"/>
        <v>4.6554813913286278E-5</v>
      </c>
      <c r="AK235" s="4">
        <f t="shared" si="100"/>
        <v>7.7795204001362811E-7</v>
      </c>
      <c r="AL235" s="4">
        <f t="shared" si="100"/>
        <v>1.0399944049016674E-8</v>
      </c>
      <c r="AM235" s="4">
        <f t="shared" si="100"/>
        <v>1.1585849922285624E-10</v>
      </c>
      <c r="AN235" s="4">
        <f t="shared" si="100"/>
        <v>1.1063128773571891E-12</v>
      </c>
      <c r="AO235" s="4">
        <f t="shared" si="100"/>
        <v>9.243491634422611E-15</v>
      </c>
      <c r="AP235" s="4">
        <f t="shared" si="100"/>
        <v>6.8650163820356901E-17</v>
      </c>
      <c r="AQ235" s="4">
        <f t="shared" si="100"/>
        <v>4.5886990532482112E-19</v>
      </c>
      <c r="AR235" s="4">
        <f t="shared" si="100"/>
        <v>2.7883343649658591E-21</v>
      </c>
      <c r="AS235" s="4">
        <f t="shared" si="100"/>
        <v>1.5531433046148865E-23</v>
      </c>
      <c r="AT235" s="4">
        <f t="shared" si="100"/>
        <v>7.9857564893959522E-26</v>
      </c>
      <c r="AU235" s="4">
        <f t="shared" si="100"/>
        <v>3.8127284656297846E-28</v>
      </c>
      <c r="AV235" s="4">
        <f t="shared" si="100"/>
        <v>1.6989962886261727E-30</v>
      </c>
      <c r="AW235" s="4">
        <f t="shared" si="98"/>
        <v>7.097742227928057E-33</v>
      </c>
      <c r="AX235" s="4">
        <f t="shared" si="98"/>
        <v>2.7907378308868284E-35</v>
      </c>
      <c r="AY235" s="4">
        <f t="shared" si="98"/>
        <v>1.0363208494611463E-37</v>
      </c>
      <c r="AZ235" s="4">
        <f t="shared" si="98"/>
        <v>3.6457618728770422E-40</v>
      </c>
      <c r="BA235" s="4">
        <f t="shared" si="98"/>
        <v>1.2184449999727731E-42</v>
      </c>
    </row>
    <row r="236" spans="1:53">
      <c r="A236" s="1">
        <f t="shared" si="101"/>
        <v>42182</v>
      </c>
      <c r="B236">
        <f t="shared" si="96"/>
        <v>3</v>
      </c>
      <c r="C236" s="12">
        <f t="shared" si="90"/>
        <v>5.7069967380518741E-9</v>
      </c>
      <c r="D236" s="3">
        <f t="shared" si="95"/>
        <v>11750196</v>
      </c>
      <c r="E236" s="2">
        <v>23500392</v>
      </c>
      <c r="F236">
        <v>50</v>
      </c>
      <c r="G236" s="3">
        <f t="shared" si="85"/>
        <v>11283150</v>
      </c>
      <c r="H236" s="3">
        <f t="shared" si="86"/>
        <v>12156357.5</v>
      </c>
      <c r="I236" s="7">
        <f t="shared" si="87"/>
        <v>-1.7280760314503862</v>
      </c>
      <c r="J236" s="8">
        <f t="shared" si="88"/>
        <v>-1.7290860519788958</v>
      </c>
      <c r="K236" s="4">
        <f t="shared" si="99"/>
        <v>0.93763652935508079</v>
      </c>
      <c r="L236" s="4">
        <f t="shared" si="99"/>
        <v>6.0377135845354986E-2</v>
      </c>
      <c r="M236" s="4">
        <f t="shared" si="99"/>
        <v>1.9439292815908095E-3</v>
      </c>
      <c r="N236" s="4">
        <f t="shared" si="99"/>
        <v>4.1725074279697605E-5</v>
      </c>
      <c r="O236" s="4">
        <f t="shared" si="99"/>
        <v>6.7169946169116344E-7</v>
      </c>
      <c r="P236" s="4">
        <f t="shared" si="99"/>
        <v>8.6505322689123844E-9</v>
      </c>
      <c r="Q236" s="4">
        <f t="shared" si="99"/>
        <v>9.2838769632329967E-11</v>
      </c>
      <c r="R236" s="4">
        <f t="shared" si="99"/>
        <v>8.5402206956179085E-13</v>
      </c>
      <c r="S236" s="4">
        <f t="shared" si="99"/>
        <v>6.8741155161017789E-15</v>
      </c>
      <c r="T236" s="4">
        <f t="shared" si="99"/>
        <v>4.9182658153592252E-17</v>
      </c>
      <c r="U236" s="4">
        <f t="shared" si="99"/>
        <v>3.1670114921724439E-19</v>
      </c>
      <c r="V236" s="4">
        <f t="shared" si="99"/>
        <v>1.8539352319333786E-21</v>
      </c>
      <c r="W236" s="4">
        <f t="shared" si="99"/>
        <v>9.9483458956136684E-24</v>
      </c>
      <c r="X236" s="4">
        <f t="shared" si="99"/>
        <v>4.9277089785560006E-26</v>
      </c>
      <c r="Y236" s="4">
        <f t="shared" si="99"/>
        <v>2.2664936350838022E-28</v>
      </c>
      <c r="Z236" s="4">
        <f t="shared" si="99"/>
        <v>9.7297278862982897E-31</v>
      </c>
      <c r="AA236" s="4">
        <f t="shared" si="97"/>
        <v>3.9157785490975577E-33</v>
      </c>
      <c r="AB236" s="4">
        <f t="shared" si="97"/>
        <v>1.4832234198529287E-35</v>
      </c>
      <c r="AC236" s="4">
        <f t="shared" si="97"/>
        <v>5.3060507977701391E-38</v>
      </c>
      <c r="AD236" s="4">
        <f t="shared" si="97"/>
        <v>1.7982708241910678E-40</v>
      </c>
      <c r="AE236" s="4">
        <f t="shared" si="97"/>
        <v>5.7897839732297691E-43</v>
      </c>
      <c r="AF236" s="6"/>
      <c r="AG236" s="4">
        <f t="shared" si="100"/>
        <v>0.93297554470293154</v>
      </c>
      <c r="AH236" s="4">
        <f t="shared" si="100"/>
        <v>6.4726382084257267E-2</v>
      </c>
      <c r="AI236" s="4">
        <f t="shared" si="100"/>
        <v>2.2452379469476715E-3</v>
      </c>
      <c r="AJ236" s="4">
        <f t="shared" si="100"/>
        <v>5.1922084539023428E-5</v>
      </c>
      <c r="AK236" s="4">
        <f t="shared" si="100"/>
        <v>9.0054017819363485E-7</v>
      </c>
      <c r="AL236" s="4">
        <f t="shared" si="100"/>
        <v>1.2495223225788402E-8</v>
      </c>
      <c r="AM236" s="4">
        <f t="shared" si="100"/>
        <v>1.444786458907363E-10</v>
      </c>
      <c r="AN236" s="4">
        <f t="shared" si="100"/>
        <v>1.4319125013336193E-12</v>
      </c>
      <c r="AO236" s="4">
        <f t="shared" si="100"/>
        <v>1.2417589993294593E-14</v>
      </c>
      <c r="AP236" s="4">
        <f t="shared" si="100"/>
        <v>9.5720639921791148E-17</v>
      </c>
      <c r="AQ236" s="4">
        <f t="shared" si="100"/>
        <v>6.6407379712501561E-19</v>
      </c>
      <c r="AR236" s="4">
        <f t="shared" si="100"/>
        <v>4.1882671387325864E-21</v>
      </c>
      <c r="AS236" s="4">
        <f t="shared" si="100"/>
        <v>2.4213847773352379E-23</v>
      </c>
      <c r="AT236" s="4">
        <f t="shared" si="100"/>
        <v>1.2922040540819829E-25</v>
      </c>
      <c r="AU236" s="4">
        <f t="shared" si="100"/>
        <v>6.4034448220135601E-28</v>
      </c>
      <c r="AV236" s="4">
        <f t="shared" si="100"/>
        <v>2.9616448950340261E-30</v>
      </c>
      <c r="AW236" s="4">
        <f t="shared" si="98"/>
        <v>1.284173012516122E-32</v>
      </c>
      <c r="AX236" s="4">
        <f t="shared" si="98"/>
        <v>5.2406495439938047E-35</v>
      </c>
      <c r="AY236" s="4">
        <f t="shared" si="98"/>
        <v>2.0198684158436806E-37</v>
      </c>
      <c r="AZ236" s="4">
        <f t="shared" si="98"/>
        <v>7.3753036722308188E-40</v>
      </c>
      <c r="BA236" s="4">
        <f t="shared" si="98"/>
        <v>2.5583520386034942E-42</v>
      </c>
    </row>
    <row r="237" spans="1:53">
      <c r="A237" s="1">
        <f t="shared" si="101"/>
        <v>42186</v>
      </c>
      <c r="B237">
        <f t="shared" si="96"/>
        <v>4</v>
      </c>
      <c r="C237" s="12">
        <f t="shared" si="90"/>
        <v>5.7069967380518741E-9</v>
      </c>
      <c r="D237" s="3">
        <f t="shared" si="95"/>
        <v>10987919</v>
      </c>
      <c r="E237" s="2">
        <v>21975838</v>
      </c>
      <c r="F237">
        <v>60</v>
      </c>
      <c r="G237" s="3">
        <f t="shared" si="85"/>
        <v>10229240</v>
      </c>
      <c r="H237" s="3">
        <f t="shared" si="86"/>
        <v>12623456.800000001</v>
      </c>
      <c r="I237" s="7">
        <f t="shared" si="87"/>
        <v>-1.6722218569960019</v>
      </c>
      <c r="J237" s="8">
        <f t="shared" si="88"/>
        <v>-1.6755495905856745</v>
      </c>
      <c r="K237" s="4">
        <f t="shared" si="99"/>
        <v>0.9432930892651874</v>
      </c>
      <c r="L237" s="4">
        <f t="shared" si="99"/>
        <v>5.5067790021457813E-2</v>
      </c>
      <c r="M237" s="4">
        <f t="shared" si="99"/>
        <v>1.6073801641859232E-3</v>
      </c>
      <c r="N237" s="4">
        <f t="shared" si="99"/>
        <v>3.1278668693435979E-5</v>
      </c>
      <c r="O237" s="4">
        <f t="shared" si="99"/>
        <v>4.56498270317194E-7</v>
      </c>
      <c r="P237" s="4">
        <f t="shared" si="99"/>
        <v>5.3299110003171702E-9</v>
      </c>
      <c r="Q237" s="4">
        <f t="shared" si="99"/>
        <v>5.1858444929830911E-11</v>
      </c>
      <c r="R237" s="4">
        <f t="shared" si="99"/>
        <v>4.3248613572032177E-13</v>
      </c>
      <c r="S237" s="4">
        <f t="shared" si="99"/>
        <v>3.1559702496546641E-15</v>
      </c>
      <c r="T237" s="4">
        <f t="shared" si="99"/>
        <v>2.0471093717869098E-17</v>
      </c>
      <c r="U237" s="4">
        <f t="shared" si="99"/>
        <v>1.195065363419528E-19</v>
      </c>
      <c r="V237" s="4">
        <f t="shared" si="99"/>
        <v>6.3423403614449906E-22</v>
      </c>
      <c r="W237" s="4">
        <f t="shared" si="99"/>
        <v>3.0854522281959319E-24</v>
      </c>
      <c r="X237" s="4">
        <f t="shared" si="99"/>
        <v>1.385561986843477E-26</v>
      </c>
      <c r="Y237" s="4">
        <f t="shared" si="99"/>
        <v>5.7776119225746922E-29</v>
      </c>
      <c r="Z237" s="4">
        <f t="shared" si="99"/>
        <v>2.2485756785185606E-31</v>
      </c>
      <c r="AA237" s="4">
        <f t="shared" si="97"/>
        <v>8.2042310833323658E-34</v>
      </c>
      <c r="AB237" s="4">
        <f t="shared" si="97"/>
        <v>2.8173401126406489E-36</v>
      </c>
      <c r="AC237" s="4">
        <f t="shared" si="97"/>
        <v>9.1372823846899659E-39</v>
      </c>
      <c r="AD237" s="4">
        <f t="shared" si="97"/>
        <v>2.8074606427888586E-41</v>
      </c>
      <c r="AE237" s="4">
        <f t="shared" si="97"/>
        <v>8.1947152889994211E-44</v>
      </c>
      <c r="AF237" s="6"/>
      <c r="AG237" s="4">
        <f t="shared" si="100"/>
        <v>0.93049179347219468</v>
      </c>
      <c r="AH237" s="4">
        <f t="shared" si="100"/>
        <v>6.7034510838710273E-2</v>
      </c>
      <c r="AI237" s="4">
        <f t="shared" si="100"/>
        <v>2.4146506820025807E-3</v>
      </c>
      <c r="AJ237" s="4">
        <f t="shared" si="100"/>
        <v>5.798543050203793E-5</v>
      </c>
      <c r="AK237" s="4">
        <f t="shared" si="100"/>
        <v>1.044346675860776E-6</v>
      </c>
      <c r="AL237" s="4">
        <f t="shared" si="100"/>
        <v>1.5047364602301236E-8</v>
      </c>
      <c r="AM237" s="4">
        <f t="shared" si="100"/>
        <v>1.8067369196093789E-10</v>
      </c>
      <c r="AN237" s="4">
        <f t="shared" si="100"/>
        <v>1.8594417167947365E-12</v>
      </c>
      <c r="AO237" s="4">
        <f t="shared" si="100"/>
        <v>1.6744733493802232E-14</v>
      </c>
      <c r="AP237" s="4">
        <f t="shared" si="100"/>
        <v>1.3403596719234781E-16</v>
      </c>
      <c r="AQ237" s="4">
        <f t="shared" si="100"/>
        <v>9.6562152966949274E-19</v>
      </c>
      <c r="AR237" s="4">
        <f t="shared" si="100"/>
        <v>6.32411572551765E-21</v>
      </c>
      <c r="AS237" s="4">
        <f t="shared" si="100"/>
        <v>3.7966807598244743E-23</v>
      </c>
      <c r="AT237" s="4">
        <f t="shared" si="100"/>
        <v>2.1040023168581102E-25</v>
      </c>
      <c r="AU237" s="4">
        <f t="shared" si="100"/>
        <v>1.0826887601320048E-27</v>
      </c>
      <c r="AV237" s="4">
        <f t="shared" si="100"/>
        <v>5.1999334433213101E-30</v>
      </c>
      <c r="AW237" s="4">
        <f t="shared" si="98"/>
        <v>2.3413329852364949E-32</v>
      </c>
      <c r="AX237" s="4">
        <f t="shared" si="98"/>
        <v>9.9220088297606113E-35</v>
      </c>
      <c r="AY237" s="4">
        <f t="shared" si="98"/>
        <v>3.9711145665944786E-37</v>
      </c>
      <c r="AZ237" s="4">
        <f t="shared" si="98"/>
        <v>1.5057195658994259E-39</v>
      </c>
      <c r="BA237" s="4">
        <f t="shared" si="98"/>
        <v>5.4237459882732625E-42</v>
      </c>
    </row>
    <row r="238" spans="1:53">
      <c r="A238" s="1">
        <f t="shared" si="101"/>
        <v>42189</v>
      </c>
      <c r="B238">
        <f t="shared" si="96"/>
        <v>3</v>
      </c>
      <c r="C238" s="12">
        <f t="shared" si="90"/>
        <v>5.7069967380518741E-9</v>
      </c>
      <c r="D238" s="3">
        <f t="shared" si="95"/>
        <v>12236284</v>
      </c>
      <c r="E238" s="2">
        <v>24472568</v>
      </c>
      <c r="F238">
        <v>70</v>
      </c>
      <c r="G238" s="3">
        <f t="shared" si="85"/>
        <v>9405150</v>
      </c>
      <c r="H238" s="3">
        <f t="shared" si="86"/>
        <v>13121853.699999999</v>
      </c>
      <c r="I238" s="7">
        <f t="shared" si="87"/>
        <v>-1.6162458591323556</v>
      </c>
      <c r="J238" s="8">
        <f t="shared" si="88"/>
        <v>-1.6222772851078502</v>
      </c>
      <c r="K238" s="4">
        <f t="shared" si="99"/>
        <v>0.94773991984302752</v>
      </c>
      <c r="L238" s="4">
        <f t="shared" si="99"/>
        <v>5.0870092477783013E-2</v>
      </c>
      <c r="M238" s="4">
        <f t="shared" si="99"/>
        <v>1.3652300485471061E-3</v>
      </c>
      <c r="N238" s="4">
        <f t="shared" si="99"/>
        <v>2.442630887813253E-5</v>
      </c>
      <c r="O238" s="4">
        <f t="shared" si="99"/>
        <v>3.2777140889559864E-7</v>
      </c>
      <c r="P238" s="4">
        <f t="shared" si="99"/>
        <v>3.5186351111012265E-9</v>
      </c>
      <c r="Q238" s="4">
        <f t="shared" si="99"/>
        <v>3.1477200758107274E-11</v>
      </c>
      <c r="R238" s="4">
        <f t="shared" si="99"/>
        <v>2.4136324721694018E-13</v>
      </c>
      <c r="S238" s="4">
        <f t="shared" si="99"/>
        <v>1.6194001792160277E-15</v>
      </c>
      <c r="T238" s="4">
        <f t="shared" si="99"/>
        <v>9.6579434316481897E-18</v>
      </c>
      <c r="U238" s="4">
        <f t="shared" si="99"/>
        <v>5.1839116944447952E-20</v>
      </c>
      <c r="V238" s="4">
        <f t="shared" si="99"/>
        <v>2.5295181571830082E-22</v>
      </c>
      <c r="W238" s="4">
        <f t="shared" si="99"/>
        <v>1.1314344560604422E-24</v>
      </c>
      <c r="X238" s="4">
        <f t="shared" si="99"/>
        <v>4.6715268261281361E-27</v>
      </c>
      <c r="Y238" s="4">
        <f t="shared" si="99"/>
        <v>1.7910329029663284E-29</v>
      </c>
      <c r="Z238" s="4">
        <f t="shared" si="99"/>
        <v>6.4089223830017313E-32</v>
      </c>
      <c r="AA238" s="4">
        <f t="shared" si="97"/>
        <v>2.1499961877494278E-34</v>
      </c>
      <c r="AB238" s="4">
        <f t="shared" si="97"/>
        <v>6.788305559559171E-37</v>
      </c>
      <c r="AC238" s="4">
        <f t="shared" si="97"/>
        <v>2.0242374057839199E-39</v>
      </c>
      <c r="AD238" s="4">
        <f t="shared" si="97"/>
        <v>5.7184768453991143E-42</v>
      </c>
      <c r="AE238" s="4">
        <f t="shared" si="97"/>
        <v>1.5346977171723329E-44</v>
      </c>
      <c r="AF238" s="6"/>
      <c r="AG238" s="4">
        <f t="shared" si="100"/>
        <v>0.92784890950772603</v>
      </c>
      <c r="AH238" s="4">
        <f t="shared" si="100"/>
        <v>6.9483239242576142E-2</v>
      </c>
      <c r="AI238" s="4">
        <f t="shared" si="100"/>
        <v>2.6016736767372818E-3</v>
      </c>
      <c r="AJ238" s="4">
        <f t="shared" si="100"/>
        <v>6.4943291630973932E-5</v>
      </c>
      <c r="AK238" s="4">
        <f t="shared" si="100"/>
        <v>1.2158416073152222E-6</v>
      </c>
      <c r="AL238" s="4">
        <f t="shared" si="100"/>
        <v>1.8209987997795033E-8</v>
      </c>
      <c r="AM238" s="4">
        <f t="shared" si="100"/>
        <v>2.2727990472717849E-10</v>
      </c>
      <c r="AN238" s="4">
        <f t="shared" si="100"/>
        <v>2.4314514098713748E-12</v>
      </c>
      <c r="AO238" s="4">
        <f t="shared" si="100"/>
        <v>2.2760309917100602E-14</v>
      </c>
      <c r="AP238" s="4">
        <f t="shared" si="100"/>
        <v>1.8938177910829038E-16</v>
      </c>
      <c r="AQ238" s="4">
        <f t="shared" si="100"/>
        <v>1.4182104764843164E-18</v>
      </c>
      <c r="AR238" s="4">
        <f t="shared" si="100"/>
        <v>9.6549597605040457E-21</v>
      </c>
      <c r="AS238" s="4">
        <f t="shared" si="100"/>
        <v>6.0252025739732949E-23</v>
      </c>
      <c r="AT238" s="4">
        <f t="shared" si="100"/>
        <v>3.4708088683934101E-25</v>
      </c>
      <c r="AU238" s="4">
        <f t="shared" si="100"/>
        <v>1.8565430640783553E-27</v>
      </c>
      <c r="AV238" s="4">
        <f t="shared" si="100"/>
        <v>9.2686418325307537E-30</v>
      </c>
      <c r="AW238" s="4">
        <f t="shared" si="98"/>
        <v>4.3380885825689531E-32</v>
      </c>
      <c r="AX238" s="4">
        <f t="shared" si="98"/>
        <v>1.910960719184367E-34</v>
      </c>
      <c r="AY238" s="4">
        <f t="shared" si="98"/>
        <v>7.9502628457805609E-37</v>
      </c>
      <c r="AZ238" s="4">
        <f t="shared" si="98"/>
        <v>3.1335027884139179E-39</v>
      </c>
      <c r="BA238" s="4">
        <f t="shared" si="98"/>
        <v>1.1732815894042842E-41</v>
      </c>
    </row>
    <row r="239" spans="1:53">
      <c r="A239" s="1">
        <f t="shared" si="101"/>
        <v>42193</v>
      </c>
      <c r="B239">
        <f t="shared" si="96"/>
        <v>4</v>
      </c>
      <c r="C239" s="12">
        <f t="shared" si="90"/>
        <v>5.7069967380518741E-9</v>
      </c>
      <c r="D239" s="3">
        <f t="shared" si="95"/>
        <v>10283048</v>
      </c>
      <c r="E239" s="2">
        <v>20566096</v>
      </c>
      <c r="F239">
        <v>40</v>
      </c>
      <c r="G239" s="3">
        <f t="shared" si="85"/>
        <v>12566880</v>
      </c>
      <c r="H239" s="3">
        <f t="shared" si="86"/>
        <v>11712260.800000001</v>
      </c>
      <c r="I239" s="7">
        <f t="shared" si="87"/>
        <v>-1.7836475738544293</v>
      </c>
      <c r="J239" s="8">
        <f t="shared" si="88"/>
        <v>-1.7828583187288558</v>
      </c>
      <c r="K239" s="4">
        <f t="shared" si="99"/>
        <v>0.93079227828450484</v>
      </c>
      <c r="L239" s="4">
        <f t="shared" si="99"/>
        <v>6.6755625046454145E-2</v>
      </c>
      <c r="M239" s="4">
        <f t="shared" si="99"/>
        <v>2.3938279381454444E-3</v>
      </c>
      <c r="N239" s="4">
        <f t="shared" si="99"/>
        <v>5.7227754090282974E-5</v>
      </c>
      <c r="O239" s="4">
        <f t="shared" si="99"/>
        <v>1.0260811330956043E-6</v>
      </c>
      <c r="P239" s="4">
        <f t="shared" si="99"/>
        <v>1.4717927336510498E-8</v>
      </c>
      <c r="Q239" s="4">
        <f t="shared" si="99"/>
        <v>1.7592612063735664E-10</v>
      </c>
      <c r="R239" s="4">
        <f t="shared" si="99"/>
        <v>1.8024663829770853E-12</v>
      </c>
      <c r="S239" s="4">
        <f t="shared" si="99"/>
        <v>1.6158909163297803E-14</v>
      </c>
      <c r="T239" s="4">
        <f t="shared" si="99"/>
        <v>1.2876693206401303E-16</v>
      </c>
      <c r="U239" s="4">
        <f t="shared" si="99"/>
        <v>9.2350474747895821E-19</v>
      </c>
      <c r="V239" s="4">
        <f t="shared" si="99"/>
        <v>6.0211742612641037E-21</v>
      </c>
      <c r="W239" s="4">
        <f t="shared" si="99"/>
        <v>3.5986090279452187E-23</v>
      </c>
      <c r="X239" s="4">
        <f t="shared" si="99"/>
        <v>1.9852993161918214E-25</v>
      </c>
      <c r="Y239" s="4">
        <f t="shared" si="99"/>
        <v>1.0170272814971855E-27</v>
      </c>
      <c r="Z239" s="4">
        <f t="shared" si="99"/>
        <v>4.8626829576540187E-30</v>
      </c>
      <c r="AA239" s="4">
        <f t="shared" si="97"/>
        <v>2.1796690058666265E-32</v>
      </c>
      <c r="AB239" s="4">
        <f t="shared" si="97"/>
        <v>9.1955173736355809E-35</v>
      </c>
      <c r="AC239" s="4">
        <f t="shared" si="97"/>
        <v>3.6638541035735779E-37</v>
      </c>
      <c r="AD239" s="4">
        <f t="shared" si="97"/>
        <v>1.3829900111881042E-39</v>
      </c>
      <c r="AE239" s="4">
        <f t="shared" si="97"/>
        <v>4.9593354607998209E-42</v>
      </c>
      <c r="AF239" s="6"/>
      <c r="AG239" s="4">
        <f t="shared" si="100"/>
        <v>0.9353431330421329</v>
      </c>
      <c r="AH239" s="4">
        <f t="shared" si="100"/>
        <v>6.2520046687365785E-2</v>
      </c>
      <c r="AI239" s="4">
        <f t="shared" si="100"/>
        <v>2.0894769876298913E-3</v>
      </c>
      <c r="AJ239" s="4">
        <f t="shared" si="100"/>
        <v>4.6554813913286278E-5</v>
      </c>
      <c r="AK239" s="4">
        <f t="shared" si="100"/>
        <v>7.7795204001362811E-7</v>
      </c>
      <c r="AL239" s="4">
        <f t="shared" si="100"/>
        <v>1.0399944049016674E-8</v>
      </c>
      <c r="AM239" s="4">
        <f t="shared" si="100"/>
        <v>1.1585849922285624E-10</v>
      </c>
      <c r="AN239" s="4">
        <f t="shared" si="100"/>
        <v>1.1063128773571891E-12</v>
      </c>
      <c r="AO239" s="4">
        <f t="shared" si="100"/>
        <v>9.243491634422611E-15</v>
      </c>
      <c r="AP239" s="4">
        <f t="shared" si="100"/>
        <v>6.8650163820356901E-17</v>
      </c>
      <c r="AQ239" s="4">
        <f t="shared" si="100"/>
        <v>4.5886990532482112E-19</v>
      </c>
      <c r="AR239" s="4">
        <f t="shared" si="100"/>
        <v>2.7883343649658591E-21</v>
      </c>
      <c r="AS239" s="4">
        <f t="shared" si="100"/>
        <v>1.5531433046148865E-23</v>
      </c>
      <c r="AT239" s="4">
        <f t="shared" si="100"/>
        <v>7.9857564893959522E-26</v>
      </c>
      <c r="AU239" s="4">
        <f t="shared" si="100"/>
        <v>3.8127284656297846E-28</v>
      </c>
      <c r="AV239" s="4">
        <f t="shared" si="100"/>
        <v>1.6989962886261727E-30</v>
      </c>
      <c r="AW239" s="4">
        <f t="shared" si="98"/>
        <v>7.097742227928057E-33</v>
      </c>
      <c r="AX239" s="4">
        <f t="shared" si="98"/>
        <v>2.7907378308868284E-35</v>
      </c>
      <c r="AY239" s="4">
        <f t="shared" si="98"/>
        <v>1.0363208494611463E-37</v>
      </c>
      <c r="AZ239" s="4">
        <f t="shared" si="98"/>
        <v>3.6457618728770422E-40</v>
      </c>
      <c r="BA239" s="4">
        <f t="shared" si="98"/>
        <v>1.2184449999727731E-42</v>
      </c>
    </row>
    <row r="240" spans="1:53">
      <c r="A240" s="1">
        <f t="shared" si="101"/>
        <v>42196</v>
      </c>
      <c r="B240">
        <f t="shared" si="96"/>
        <v>3</v>
      </c>
      <c r="C240" s="12">
        <f t="shared" si="90"/>
        <v>5.7069967380518741E-9</v>
      </c>
      <c r="D240" s="3">
        <f t="shared" si="95"/>
        <v>11568109</v>
      </c>
      <c r="E240" s="2">
        <v>23136218</v>
      </c>
      <c r="F240">
        <v>50</v>
      </c>
      <c r="G240" s="3">
        <f t="shared" si="85"/>
        <v>11283150</v>
      </c>
      <c r="H240" s="3">
        <f t="shared" si="86"/>
        <v>12156357.5</v>
      </c>
      <c r="I240" s="7">
        <f t="shared" si="87"/>
        <v>-1.7280760314503862</v>
      </c>
      <c r="J240" s="8">
        <f t="shared" si="88"/>
        <v>-1.7290860519788958</v>
      </c>
      <c r="K240" s="4">
        <f t="shared" si="99"/>
        <v>0.93763652935508079</v>
      </c>
      <c r="L240" s="4">
        <f t="shared" si="99"/>
        <v>6.0377135845354986E-2</v>
      </c>
      <c r="M240" s="4">
        <f t="shared" si="99"/>
        <v>1.9439292815908095E-3</v>
      </c>
      <c r="N240" s="4">
        <f t="shared" si="99"/>
        <v>4.1725074279697605E-5</v>
      </c>
      <c r="O240" s="4">
        <f t="shared" si="99"/>
        <v>6.7169946169116344E-7</v>
      </c>
      <c r="P240" s="4">
        <f t="shared" si="99"/>
        <v>8.6505322689123844E-9</v>
      </c>
      <c r="Q240" s="4">
        <f t="shared" si="99"/>
        <v>9.2838769632329967E-11</v>
      </c>
      <c r="R240" s="4">
        <f t="shared" si="99"/>
        <v>8.5402206956179085E-13</v>
      </c>
      <c r="S240" s="4">
        <f t="shared" si="99"/>
        <v>6.8741155161017789E-15</v>
      </c>
      <c r="T240" s="4">
        <f t="shared" si="99"/>
        <v>4.9182658153592252E-17</v>
      </c>
      <c r="U240" s="4">
        <f t="shared" si="99"/>
        <v>3.1670114921724439E-19</v>
      </c>
      <c r="V240" s="4">
        <f t="shared" si="99"/>
        <v>1.8539352319333786E-21</v>
      </c>
      <c r="W240" s="4">
        <f t="shared" si="99"/>
        <v>9.9483458956136684E-24</v>
      </c>
      <c r="X240" s="4">
        <f t="shared" si="99"/>
        <v>4.9277089785560006E-26</v>
      </c>
      <c r="Y240" s="4">
        <f t="shared" si="99"/>
        <v>2.2664936350838022E-28</v>
      </c>
      <c r="Z240" s="4">
        <f t="shared" si="99"/>
        <v>9.7297278862982897E-31</v>
      </c>
      <c r="AA240" s="4">
        <f t="shared" si="97"/>
        <v>3.9157785490975577E-33</v>
      </c>
      <c r="AB240" s="4">
        <f t="shared" si="97"/>
        <v>1.4832234198529287E-35</v>
      </c>
      <c r="AC240" s="4">
        <f t="shared" si="97"/>
        <v>5.3060507977701391E-38</v>
      </c>
      <c r="AD240" s="4">
        <f t="shared" si="97"/>
        <v>1.7982708241910678E-40</v>
      </c>
      <c r="AE240" s="4">
        <f t="shared" si="97"/>
        <v>5.7897839732297691E-43</v>
      </c>
      <c r="AF240" s="6"/>
      <c r="AG240" s="4">
        <f t="shared" si="100"/>
        <v>0.93297554470293154</v>
      </c>
      <c r="AH240" s="4">
        <f t="shared" si="100"/>
        <v>6.4726382084257267E-2</v>
      </c>
      <c r="AI240" s="4">
        <f t="shared" si="100"/>
        <v>2.2452379469476715E-3</v>
      </c>
      <c r="AJ240" s="4">
        <f t="shared" si="100"/>
        <v>5.1922084539023428E-5</v>
      </c>
      <c r="AK240" s="4">
        <f t="shared" si="100"/>
        <v>9.0054017819363485E-7</v>
      </c>
      <c r="AL240" s="4">
        <f t="shared" si="100"/>
        <v>1.2495223225788402E-8</v>
      </c>
      <c r="AM240" s="4">
        <f t="shared" si="100"/>
        <v>1.444786458907363E-10</v>
      </c>
      <c r="AN240" s="4">
        <f t="shared" si="100"/>
        <v>1.4319125013336193E-12</v>
      </c>
      <c r="AO240" s="4">
        <f t="shared" si="100"/>
        <v>1.2417589993294593E-14</v>
      </c>
      <c r="AP240" s="4">
        <f t="shared" si="100"/>
        <v>9.5720639921791148E-17</v>
      </c>
      <c r="AQ240" s="4">
        <f t="shared" si="100"/>
        <v>6.6407379712501561E-19</v>
      </c>
      <c r="AR240" s="4">
        <f t="shared" si="100"/>
        <v>4.1882671387325864E-21</v>
      </c>
      <c r="AS240" s="4">
        <f t="shared" si="100"/>
        <v>2.4213847773352379E-23</v>
      </c>
      <c r="AT240" s="4">
        <f t="shared" si="100"/>
        <v>1.2922040540819829E-25</v>
      </c>
      <c r="AU240" s="4">
        <f t="shared" si="100"/>
        <v>6.4034448220135601E-28</v>
      </c>
      <c r="AV240" s="4">
        <f t="shared" si="100"/>
        <v>2.9616448950340261E-30</v>
      </c>
      <c r="AW240" s="4">
        <f t="shared" si="98"/>
        <v>1.284173012516122E-32</v>
      </c>
      <c r="AX240" s="4">
        <f t="shared" si="98"/>
        <v>5.2406495439938047E-35</v>
      </c>
      <c r="AY240" s="4">
        <f t="shared" si="98"/>
        <v>2.0198684158436806E-37</v>
      </c>
      <c r="AZ240" s="4">
        <f t="shared" si="98"/>
        <v>7.3753036722308188E-40</v>
      </c>
      <c r="BA240" s="4">
        <f t="shared" si="98"/>
        <v>2.5583520386034942E-42</v>
      </c>
    </row>
    <row r="241" spans="1:53">
      <c r="A241" s="1">
        <f t="shared" si="101"/>
        <v>42200</v>
      </c>
      <c r="B241">
        <f t="shared" si="96"/>
        <v>4</v>
      </c>
      <c r="C241" s="12">
        <f t="shared" si="90"/>
        <v>5.7069967380518741E-9</v>
      </c>
      <c r="D241" s="3">
        <f t="shared" si="95"/>
        <v>10621641</v>
      </c>
      <c r="E241" s="2">
        <v>21243282</v>
      </c>
      <c r="F241">
        <v>60</v>
      </c>
      <c r="G241" s="3">
        <f t="shared" si="85"/>
        <v>10229240</v>
      </c>
      <c r="H241" s="3">
        <f t="shared" si="86"/>
        <v>12623456.800000001</v>
      </c>
      <c r="I241" s="7">
        <f t="shared" si="87"/>
        <v>-1.6722218569960019</v>
      </c>
      <c r="J241" s="8">
        <f t="shared" si="88"/>
        <v>-1.6755495905856745</v>
      </c>
      <c r="K241" s="4">
        <f t="shared" si="99"/>
        <v>0.9432930892651874</v>
      </c>
      <c r="L241" s="4">
        <f t="shared" si="99"/>
        <v>5.5067790021457813E-2</v>
      </c>
      <c r="M241" s="4">
        <f t="shared" si="99"/>
        <v>1.6073801641859232E-3</v>
      </c>
      <c r="N241" s="4">
        <f t="shared" si="99"/>
        <v>3.1278668693435979E-5</v>
      </c>
      <c r="O241" s="4">
        <f t="shared" si="99"/>
        <v>4.56498270317194E-7</v>
      </c>
      <c r="P241" s="4">
        <f t="shared" si="99"/>
        <v>5.3299110003171702E-9</v>
      </c>
      <c r="Q241" s="4">
        <f t="shared" si="99"/>
        <v>5.1858444929830911E-11</v>
      </c>
      <c r="R241" s="4">
        <f t="shared" si="99"/>
        <v>4.3248613572032177E-13</v>
      </c>
      <c r="S241" s="4">
        <f t="shared" si="99"/>
        <v>3.1559702496546641E-15</v>
      </c>
      <c r="T241" s="4">
        <f t="shared" si="99"/>
        <v>2.0471093717869098E-17</v>
      </c>
      <c r="U241" s="4">
        <f t="shared" si="99"/>
        <v>1.195065363419528E-19</v>
      </c>
      <c r="V241" s="4">
        <f t="shared" si="99"/>
        <v>6.3423403614449906E-22</v>
      </c>
      <c r="W241" s="4">
        <f t="shared" si="99"/>
        <v>3.0854522281959319E-24</v>
      </c>
      <c r="X241" s="4">
        <f t="shared" si="99"/>
        <v>1.385561986843477E-26</v>
      </c>
      <c r="Y241" s="4">
        <f t="shared" si="99"/>
        <v>5.7776119225746922E-29</v>
      </c>
      <c r="Z241" s="4">
        <f t="shared" ref="Z241:AE293" si="102">_xlfn.BINOM.DIST(Z$4,$G241,$C241,FALSE)</f>
        <v>2.2485756785185606E-31</v>
      </c>
      <c r="AA241" s="4">
        <f t="shared" si="102"/>
        <v>8.2042310833323658E-34</v>
      </c>
      <c r="AB241" s="4">
        <f t="shared" si="102"/>
        <v>2.8173401126406489E-36</v>
      </c>
      <c r="AC241" s="4">
        <f t="shared" si="102"/>
        <v>9.1372823846899659E-39</v>
      </c>
      <c r="AD241" s="4">
        <f t="shared" si="102"/>
        <v>2.8074606427888586E-41</v>
      </c>
      <c r="AE241" s="4">
        <f t="shared" si="102"/>
        <v>8.1947152889994211E-44</v>
      </c>
      <c r="AF241" s="6"/>
      <c r="AG241" s="4">
        <f t="shared" si="100"/>
        <v>0.93049179347219468</v>
      </c>
      <c r="AH241" s="4">
        <f t="shared" si="100"/>
        <v>6.7034510838710273E-2</v>
      </c>
      <c r="AI241" s="4">
        <f t="shared" si="100"/>
        <v>2.4146506820025807E-3</v>
      </c>
      <c r="AJ241" s="4">
        <f t="shared" si="100"/>
        <v>5.798543050203793E-5</v>
      </c>
      <c r="AK241" s="4">
        <f t="shared" si="100"/>
        <v>1.044346675860776E-6</v>
      </c>
      <c r="AL241" s="4">
        <f t="shared" si="100"/>
        <v>1.5047364602301236E-8</v>
      </c>
      <c r="AM241" s="4">
        <f t="shared" si="100"/>
        <v>1.8067369196093789E-10</v>
      </c>
      <c r="AN241" s="4">
        <f t="shared" si="100"/>
        <v>1.8594417167947365E-12</v>
      </c>
      <c r="AO241" s="4">
        <f t="shared" si="100"/>
        <v>1.6744733493802232E-14</v>
      </c>
      <c r="AP241" s="4">
        <f t="shared" si="100"/>
        <v>1.3403596719234781E-16</v>
      </c>
      <c r="AQ241" s="4">
        <f t="shared" si="100"/>
        <v>9.6562152966949274E-19</v>
      </c>
      <c r="AR241" s="4">
        <f t="shared" si="100"/>
        <v>6.32411572551765E-21</v>
      </c>
      <c r="AS241" s="4">
        <f t="shared" si="100"/>
        <v>3.7966807598244743E-23</v>
      </c>
      <c r="AT241" s="4">
        <f t="shared" si="100"/>
        <v>2.1040023168581102E-25</v>
      </c>
      <c r="AU241" s="4">
        <f t="shared" si="100"/>
        <v>1.0826887601320048E-27</v>
      </c>
      <c r="AV241" s="4">
        <f t="shared" ref="AV241:BA293" si="103">_xlfn.BINOM.DIST(AV$4,$H241,$C241,FALSE)</f>
        <v>5.1999334433213101E-30</v>
      </c>
      <c r="AW241" s="4">
        <f t="shared" si="103"/>
        <v>2.3413329852364949E-32</v>
      </c>
      <c r="AX241" s="4">
        <f t="shared" si="103"/>
        <v>9.9220088297606113E-35</v>
      </c>
      <c r="AY241" s="4">
        <f t="shared" si="103"/>
        <v>3.9711145665944786E-37</v>
      </c>
      <c r="AZ241" s="4">
        <f t="shared" si="103"/>
        <v>1.5057195658994259E-39</v>
      </c>
      <c r="BA241" s="4">
        <f t="shared" si="103"/>
        <v>5.4237459882732625E-42</v>
      </c>
    </row>
    <row r="242" spans="1:53">
      <c r="A242" s="1">
        <f t="shared" si="101"/>
        <v>42203</v>
      </c>
      <c r="B242">
        <f t="shared" si="96"/>
        <v>3</v>
      </c>
      <c r="C242" s="12">
        <f t="shared" si="90"/>
        <v>5.7069967380518741E-9</v>
      </c>
      <c r="D242" s="3">
        <f t="shared" si="95"/>
        <v>12032160</v>
      </c>
      <c r="E242" s="2">
        <v>24064320</v>
      </c>
      <c r="F242">
        <v>70</v>
      </c>
      <c r="G242" s="3">
        <f t="shared" si="85"/>
        <v>9405150</v>
      </c>
      <c r="H242" s="3">
        <f t="shared" si="86"/>
        <v>13121853.699999999</v>
      </c>
      <c r="I242" s="7">
        <f t="shared" si="87"/>
        <v>-1.6162458591323556</v>
      </c>
      <c r="J242" s="8">
        <f t="shared" si="88"/>
        <v>-1.6222772851078502</v>
      </c>
      <c r="K242" s="4">
        <f t="shared" ref="K242:Z273" si="104">_xlfn.BINOM.DIST(K$4,$G242,$C242,FALSE)</f>
        <v>0.94773991984302752</v>
      </c>
      <c r="L242" s="4">
        <f t="shared" si="104"/>
        <v>5.0870092477783013E-2</v>
      </c>
      <c r="M242" s="4">
        <f t="shared" si="104"/>
        <v>1.3652300485471061E-3</v>
      </c>
      <c r="N242" s="4">
        <f t="shared" si="104"/>
        <v>2.442630887813253E-5</v>
      </c>
      <c r="O242" s="4">
        <f t="shared" si="104"/>
        <v>3.2777140889559864E-7</v>
      </c>
      <c r="P242" s="4">
        <f t="shared" si="104"/>
        <v>3.5186351111012265E-9</v>
      </c>
      <c r="Q242" s="4">
        <f t="shared" si="104"/>
        <v>3.1477200758107274E-11</v>
      </c>
      <c r="R242" s="4">
        <f t="shared" si="104"/>
        <v>2.4136324721694018E-13</v>
      </c>
      <c r="S242" s="4">
        <f t="shared" si="104"/>
        <v>1.6194001792160277E-15</v>
      </c>
      <c r="T242" s="4">
        <f t="shared" si="104"/>
        <v>9.6579434316481897E-18</v>
      </c>
      <c r="U242" s="4">
        <f t="shared" si="104"/>
        <v>5.1839116944447952E-20</v>
      </c>
      <c r="V242" s="4">
        <f t="shared" si="104"/>
        <v>2.5295181571830082E-22</v>
      </c>
      <c r="W242" s="4">
        <f t="shared" si="104"/>
        <v>1.1314344560604422E-24</v>
      </c>
      <c r="X242" s="4">
        <f t="shared" si="104"/>
        <v>4.6715268261281361E-27</v>
      </c>
      <c r="Y242" s="4">
        <f t="shared" si="104"/>
        <v>1.7910329029663284E-29</v>
      </c>
      <c r="Z242" s="4">
        <f t="shared" si="104"/>
        <v>6.4089223830017313E-32</v>
      </c>
      <c r="AA242" s="4">
        <f t="shared" si="102"/>
        <v>2.1499961877494278E-34</v>
      </c>
      <c r="AB242" s="4">
        <f t="shared" si="102"/>
        <v>6.788305559559171E-37</v>
      </c>
      <c r="AC242" s="4">
        <f t="shared" si="102"/>
        <v>2.0242374057839199E-39</v>
      </c>
      <c r="AD242" s="4">
        <f t="shared" si="102"/>
        <v>5.7184768453991143E-42</v>
      </c>
      <c r="AE242" s="4">
        <f t="shared" si="102"/>
        <v>1.5346977171723329E-44</v>
      </c>
      <c r="AF242" s="6"/>
      <c r="AG242" s="4">
        <f t="shared" ref="AG242:AV273" si="105">_xlfn.BINOM.DIST(AG$4,$H242,$C242,FALSE)</f>
        <v>0.92784890950772603</v>
      </c>
      <c r="AH242" s="4">
        <f t="shared" si="105"/>
        <v>6.9483239242576142E-2</v>
      </c>
      <c r="AI242" s="4">
        <f t="shared" si="105"/>
        <v>2.6016736767372818E-3</v>
      </c>
      <c r="AJ242" s="4">
        <f t="shared" si="105"/>
        <v>6.4943291630973932E-5</v>
      </c>
      <c r="AK242" s="4">
        <f t="shared" si="105"/>
        <v>1.2158416073152222E-6</v>
      </c>
      <c r="AL242" s="4">
        <f t="shared" si="105"/>
        <v>1.8209987997795033E-8</v>
      </c>
      <c r="AM242" s="4">
        <f t="shared" si="105"/>
        <v>2.2727990472717849E-10</v>
      </c>
      <c r="AN242" s="4">
        <f t="shared" si="105"/>
        <v>2.4314514098713748E-12</v>
      </c>
      <c r="AO242" s="4">
        <f t="shared" si="105"/>
        <v>2.2760309917100602E-14</v>
      </c>
      <c r="AP242" s="4">
        <f t="shared" si="105"/>
        <v>1.8938177910829038E-16</v>
      </c>
      <c r="AQ242" s="4">
        <f t="shared" si="105"/>
        <v>1.4182104764843164E-18</v>
      </c>
      <c r="AR242" s="4">
        <f t="shared" si="105"/>
        <v>9.6549597605040457E-21</v>
      </c>
      <c r="AS242" s="4">
        <f t="shared" si="105"/>
        <v>6.0252025739732949E-23</v>
      </c>
      <c r="AT242" s="4">
        <f t="shared" si="105"/>
        <v>3.4708088683934101E-25</v>
      </c>
      <c r="AU242" s="4">
        <f t="shared" si="105"/>
        <v>1.8565430640783553E-27</v>
      </c>
      <c r="AV242" s="4">
        <f t="shared" si="105"/>
        <v>9.2686418325307537E-30</v>
      </c>
      <c r="AW242" s="4">
        <f t="shared" si="103"/>
        <v>4.3380885825689531E-32</v>
      </c>
      <c r="AX242" s="4">
        <f t="shared" si="103"/>
        <v>1.910960719184367E-34</v>
      </c>
      <c r="AY242" s="4">
        <f t="shared" si="103"/>
        <v>7.9502628457805609E-37</v>
      </c>
      <c r="AZ242" s="4">
        <f t="shared" si="103"/>
        <v>3.1335027884139179E-39</v>
      </c>
      <c r="BA242" s="4">
        <f t="shared" si="103"/>
        <v>1.1732815894042842E-41</v>
      </c>
    </row>
    <row r="243" spans="1:53">
      <c r="A243" s="1">
        <f t="shared" si="101"/>
        <v>42207</v>
      </c>
      <c r="B243">
        <f t="shared" si="96"/>
        <v>4</v>
      </c>
      <c r="C243" s="12">
        <f t="shared" si="90"/>
        <v>5.7069967380518741E-9</v>
      </c>
      <c r="D243" s="3">
        <f t="shared" si="95"/>
        <v>11233613</v>
      </c>
      <c r="E243" s="2">
        <v>22467226</v>
      </c>
      <c r="F243">
        <v>80</v>
      </c>
      <c r="G243" s="3">
        <f t="shared" si="85"/>
        <v>8810880</v>
      </c>
      <c r="H243" s="3">
        <f t="shared" si="86"/>
        <v>13659843.199999999</v>
      </c>
      <c r="I243" s="7">
        <f t="shared" si="87"/>
        <v>-1.560310635682276</v>
      </c>
      <c r="J243" s="8">
        <f t="shared" si="88"/>
        <v>-1.5693048340199043</v>
      </c>
      <c r="K243" s="4">
        <f t="shared" si="104"/>
        <v>0.95095963363979907</v>
      </c>
      <c r="L243" s="4">
        <f t="shared" si="104"/>
        <v>4.7817734416243401E-2</v>
      </c>
      <c r="M243" s="4">
        <f t="shared" si="104"/>
        <v>1.2022253018447891E-3</v>
      </c>
      <c r="N243" s="4">
        <f t="shared" si="104"/>
        <v>2.0150759685006269E-5</v>
      </c>
      <c r="O243" s="4">
        <f t="shared" si="104"/>
        <v>2.5331341960676781E-7</v>
      </c>
      <c r="P243" s="4">
        <f t="shared" si="104"/>
        <v>2.547504204234607E-9</v>
      </c>
      <c r="Q243" s="4">
        <f t="shared" si="104"/>
        <v>2.1349628667202642E-11</v>
      </c>
      <c r="R243" s="4">
        <f t="shared" si="104"/>
        <v>1.5336240244331166E-13</v>
      </c>
      <c r="S243" s="4">
        <f t="shared" si="104"/>
        <v>9.639521678730056E-16</v>
      </c>
      <c r="T243" s="4">
        <f t="shared" si="104"/>
        <v>5.3856669586826379E-18</v>
      </c>
      <c r="U243" s="4">
        <f t="shared" si="104"/>
        <v>2.7081078956086193E-20</v>
      </c>
      <c r="V243" s="4">
        <f t="shared" si="104"/>
        <v>1.2379402922874993E-22</v>
      </c>
      <c r="W243" s="4">
        <f t="shared" si="104"/>
        <v>5.1873413026478448E-25</v>
      </c>
      <c r="X243" s="4">
        <f t="shared" si="104"/>
        <v>2.0064474641741717E-27</v>
      </c>
      <c r="Y243" s="4">
        <f t="shared" si="104"/>
        <v>7.2065271909074216E-30</v>
      </c>
      <c r="Z243" s="4">
        <f t="shared" si="104"/>
        <v>2.4158000931424045E-32</v>
      </c>
      <c r="AA243" s="4">
        <f t="shared" si="102"/>
        <v>7.5921920413035761E-35</v>
      </c>
      <c r="AB243" s="4">
        <f t="shared" si="102"/>
        <v>2.2456619890645799E-37</v>
      </c>
      <c r="AC243" s="4">
        <f t="shared" si="102"/>
        <v>6.2733274658036758E-40</v>
      </c>
      <c r="AD243" s="4">
        <f t="shared" si="102"/>
        <v>1.6602381272458758E-42</v>
      </c>
      <c r="AE243" s="4">
        <f t="shared" si="102"/>
        <v>4.1741337819183251E-45</v>
      </c>
      <c r="AF243" s="6"/>
      <c r="AG243" s="4">
        <f t="shared" si="105"/>
        <v>0.92500449717959687</v>
      </c>
      <c r="AH243" s="4">
        <f t="shared" si="105"/>
        <v>7.2110279481774536E-2</v>
      </c>
      <c r="AI243" s="4">
        <f t="shared" si="105"/>
        <v>2.8107387813380716E-3</v>
      </c>
      <c r="AJ243" s="4">
        <f t="shared" si="105"/>
        <v>7.3038610448121876E-5</v>
      </c>
      <c r="AK243" s="4">
        <f t="shared" si="105"/>
        <v>1.4234615809224451E-6</v>
      </c>
      <c r="AL243" s="4">
        <f t="shared" si="105"/>
        <v>2.2193661260471698E-8</v>
      </c>
      <c r="AM243" s="4">
        <f t="shared" si="105"/>
        <v>2.8835725218899176E-10</v>
      </c>
      <c r="AN243" s="4">
        <f t="shared" si="105"/>
        <v>3.2113377326306671E-12</v>
      </c>
      <c r="AO243" s="4">
        <f t="shared" si="105"/>
        <v>3.1293137418240643E-14</v>
      </c>
      <c r="AP243" s="4">
        <f t="shared" si="105"/>
        <v>2.7105640752139373E-16</v>
      </c>
      <c r="AQ243" s="4">
        <f t="shared" si="105"/>
        <v>2.1130643670528055E-18</v>
      </c>
      <c r="AR243" s="4">
        <f t="shared" si="105"/>
        <v>1.497521471390731E-20</v>
      </c>
      <c r="AS243" s="4">
        <f t="shared" si="105"/>
        <v>9.7284756634217189E-23</v>
      </c>
      <c r="AT243" s="4">
        <f t="shared" si="105"/>
        <v>5.8338384372995967E-25</v>
      </c>
      <c r="AU243" s="4">
        <f t="shared" si="105"/>
        <v>3.2484731625569707E-27</v>
      </c>
      <c r="AV243" s="4">
        <f t="shared" si="105"/>
        <v>1.6882661527500051E-29</v>
      </c>
      <c r="AW243" s="4">
        <f t="shared" si="103"/>
        <v>8.2257174695043819E-32</v>
      </c>
      <c r="AX243" s="4">
        <f t="shared" si="103"/>
        <v>3.7720521912625298E-34</v>
      </c>
      <c r="AY243" s="4">
        <f t="shared" si="103"/>
        <v>1.6336461068628313E-36</v>
      </c>
      <c r="AZ243" s="4">
        <f t="shared" si="103"/>
        <v>6.7028136202880175E-39</v>
      </c>
      <c r="BA243" s="4">
        <f t="shared" si="103"/>
        <v>2.6126418447064307E-41</v>
      </c>
    </row>
    <row r="244" spans="1:53">
      <c r="A244" s="1">
        <f t="shared" si="101"/>
        <v>42210</v>
      </c>
      <c r="B244">
        <f t="shared" si="96"/>
        <v>3</v>
      </c>
      <c r="C244" s="12">
        <f t="shared" si="90"/>
        <v>5.7069967380518741E-9</v>
      </c>
      <c r="D244" s="3">
        <f t="shared" si="95"/>
        <v>13179129</v>
      </c>
      <c r="E244" s="2">
        <v>26358258</v>
      </c>
      <c r="F244">
        <v>90</v>
      </c>
      <c r="G244" s="3">
        <f t="shared" si="85"/>
        <v>8446430</v>
      </c>
      <c r="H244" s="3">
        <f t="shared" si="86"/>
        <v>14245720.300000001</v>
      </c>
      <c r="I244" s="7">
        <f t="shared" si="87"/>
        <v>-1.5045797193684487</v>
      </c>
      <c r="J244" s="8">
        <f t="shared" si="88"/>
        <v>-1.5166751707087793</v>
      </c>
      <c r="K244" s="4">
        <f t="shared" si="104"/>
        <v>0.9529396071894537</v>
      </c>
      <c r="L244" s="4">
        <f t="shared" si="104"/>
        <v>4.5935261382952952E-2</v>
      </c>
      <c r="M244" s="4">
        <f t="shared" si="104"/>
        <v>1.1071257677745575E-3</v>
      </c>
      <c r="N244" s="4">
        <f t="shared" si="104"/>
        <v>1.7789199896406792E-5</v>
      </c>
      <c r="O244" s="4">
        <f t="shared" si="104"/>
        <v>2.1437645435095081E-7</v>
      </c>
      <c r="P244" s="4">
        <f t="shared" si="104"/>
        <v>2.0667487692164488E-9</v>
      </c>
      <c r="Q244" s="4">
        <f t="shared" si="104"/>
        <v>1.6604163231914556E-11</v>
      </c>
      <c r="R244" s="4">
        <f t="shared" si="104"/>
        <v>1.1434033482831034E-13</v>
      </c>
      <c r="S244" s="4">
        <f t="shared" si="104"/>
        <v>6.8895352529546326E-16</v>
      </c>
      <c r="T244" s="4">
        <f t="shared" si="104"/>
        <v>3.6900123519341728E-18</v>
      </c>
      <c r="U244" s="4">
        <f t="shared" si="104"/>
        <v>1.7787223870534449E-20</v>
      </c>
      <c r="V244" s="4">
        <f t="shared" si="104"/>
        <v>7.7946350454690337E-23</v>
      </c>
      <c r="W244" s="4">
        <f t="shared" si="104"/>
        <v>3.1310844989657986E-25</v>
      </c>
      <c r="X244" s="4">
        <f t="shared" si="104"/>
        <v>1.1609984309365732E-27</v>
      </c>
      <c r="Y244" s="4">
        <f t="shared" si="104"/>
        <v>3.9974564649296417E-30</v>
      </c>
      <c r="Z244" s="4">
        <f t="shared" si="104"/>
        <v>1.2846137841273906E-32</v>
      </c>
      <c r="AA244" s="4">
        <f t="shared" si="102"/>
        <v>3.8701931312553878E-35</v>
      </c>
      <c r="AB244" s="4">
        <f t="shared" si="102"/>
        <v>1.0973968461966458E-37</v>
      </c>
      <c r="AC244" s="4">
        <f t="shared" si="102"/>
        <v>2.9388075203597819E-40</v>
      </c>
      <c r="AD244" s="4">
        <f t="shared" si="102"/>
        <v>7.4558545997436832E-43</v>
      </c>
      <c r="AE244" s="4">
        <f t="shared" si="102"/>
        <v>1.7969966662885171E-45</v>
      </c>
      <c r="AF244" s="6"/>
      <c r="AG244" s="4">
        <f t="shared" si="105"/>
        <v>0.92191681872027198</v>
      </c>
      <c r="AH244" s="4">
        <f t="shared" si="105"/>
        <v>7.4952093687267574E-2</v>
      </c>
      <c r="AI244" s="4">
        <f t="shared" si="105"/>
        <v>3.0468128141712043E-3</v>
      </c>
      <c r="AJ244" s="4">
        <f t="shared" si="105"/>
        <v>8.2568898045656176E-5</v>
      </c>
      <c r="AK244" s="4">
        <f t="shared" si="105"/>
        <v>1.6782182386272607E-6</v>
      </c>
      <c r="AL244" s="4">
        <f t="shared" si="105"/>
        <v>2.7287914218752663E-8</v>
      </c>
      <c r="AM244" s="4">
        <f t="shared" si="105"/>
        <v>3.6975237238742518E-10</v>
      </c>
      <c r="AN244" s="4">
        <f t="shared" si="105"/>
        <v>4.2944225740302843E-12</v>
      </c>
      <c r="AO244" s="4">
        <f t="shared" si="105"/>
        <v>4.3642197213928462E-14</v>
      </c>
      <c r="AP244" s="4">
        <f t="shared" si="105"/>
        <v>3.942356416701714E-16</v>
      </c>
      <c r="AQ244" s="4">
        <f t="shared" si="105"/>
        <v>3.205144703004892E-18</v>
      </c>
      <c r="AR244" s="4">
        <f t="shared" si="105"/>
        <v>2.3688997507252701E-20</v>
      </c>
      <c r="AS244" s="4">
        <f t="shared" si="105"/>
        <v>1.6049338304925076E-22</v>
      </c>
      <c r="AT244" s="4">
        <f t="shared" si="105"/>
        <v>1.0037035133452376E-24</v>
      </c>
      <c r="AU244" s="4">
        <f t="shared" si="105"/>
        <v>5.8286643024379849E-27</v>
      </c>
      <c r="AV244" s="4">
        <f t="shared" si="105"/>
        <v>3.1591437510905274E-29</v>
      </c>
      <c r="AW244" s="4">
        <f t="shared" si="103"/>
        <v>1.6052437179900944E-31</v>
      </c>
      <c r="AX244" s="4">
        <f t="shared" si="103"/>
        <v>7.6768596475819495E-34</v>
      </c>
      <c r="AY244" s="4">
        <f t="shared" si="103"/>
        <v>3.4673893276924183E-36</v>
      </c>
      <c r="AZ244" s="4">
        <f t="shared" si="103"/>
        <v>1.4836808431935835E-38</v>
      </c>
      <c r="BA244" s="4">
        <f t="shared" si="103"/>
        <v>6.0311752093617762E-41</v>
      </c>
    </row>
    <row r="245" spans="1:53">
      <c r="A245" s="1">
        <f t="shared" si="101"/>
        <v>42214</v>
      </c>
      <c r="B245">
        <f t="shared" si="96"/>
        <v>4</v>
      </c>
      <c r="C245" s="12">
        <f t="shared" si="90"/>
        <v>5.7069967380518741E-9</v>
      </c>
      <c r="D245" s="3">
        <f t="shared" si="95"/>
        <v>14035061</v>
      </c>
      <c r="E245" s="2">
        <v>28070122</v>
      </c>
      <c r="F245">
        <v>100</v>
      </c>
      <c r="G245" s="3">
        <f t="shared" si="85"/>
        <v>8311800</v>
      </c>
      <c r="H245" s="3">
        <f t="shared" si="86"/>
        <v>14887780</v>
      </c>
      <c r="I245" s="7">
        <f t="shared" si="87"/>
        <v>-1.4492167124241597</v>
      </c>
      <c r="J245" s="8">
        <f t="shared" si="88"/>
        <v>-1.4644382196155332</v>
      </c>
      <c r="K245" s="4">
        <f t="shared" si="104"/>
        <v>0.95367206346008881</v>
      </c>
      <c r="L245" s="4">
        <f t="shared" si="104"/>
        <v>4.5237830827069947E-2</v>
      </c>
      <c r="M245" s="4">
        <f t="shared" si="104"/>
        <v>1.0729375275511941E-3</v>
      </c>
      <c r="N245" s="4">
        <f t="shared" si="104"/>
        <v>1.6965075151768907E-5</v>
      </c>
      <c r="O245" s="4">
        <f t="shared" si="104"/>
        <v>2.0118627568297294E-7</v>
      </c>
      <c r="P245" s="4">
        <f t="shared" si="104"/>
        <v>1.9086700078316879E-9</v>
      </c>
      <c r="Q245" s="4">
        <f t="shared" si="104"/>
        <v>1.5089750150425891E-11</v>
      </c>
      <c r="R245" s="4">
        <f t="shared" si="104"/>
        <v>1.0225543648109582E-13</v>
      </c>
      <c r="S245" s="4">
        <f t="shared" si="104"/>
        <v>6.0631563225022963E-16</v>
      </c>
      <c r="T245" s="4">
        <f t="shared" si="104"/>
        <v>3.1956451571628566E-18</v>
      </c>
      <c r="U245" s="4">
        <f t="shared" si="104"/>
        <v>1.5158659250740132E-20</v>
      </c>
      <c r="V245" s="4">
        <f t="shared" si="104"/>
        <v>6.536876716266535E-23</v>
      </c>
      <c r="W245" s="4">
        <f t="shared" si="104"/>
        <v>2.5839921202496987E-25</v>
      </c>
      <c r="X245" s="4">
        <f t="shared" si="104"/>
        <v>9.4286587367356017E-28</v>
      </c>
      <c r="Y245" s="4">
        <f t="shared" si="104"/>
        <v>3.1946546264045127E-30</v>
      </c>
      <c r="Z245" s="4">
        <f t="shared" si="104"/>
        <v>1.0102634344034295E-32</v>
      </c>
      <c r="AA245" s="4">
        <f t="shared" si="102"/>
        <v>2.9951362220333036E-35</v>
      </c>
      <c r="AB245" s="4">
        <f t="shared" si="102"/>
        <v>8.3573681442608936E-38</v>
      </c>
      <c r="AC245" s="4">
        <f t="shared" si="102"/>
        <v>2.2024134541282048E-40</v>
      </c>
      <c r="AD245" s="4">
        <f t="shared" si="102"/>
        <v>5.4985353485634676E-43</v>
      </c>
      <c r="AE245" s="4">
        <f t="shared" si="102"/>
        <v>1.3041235704855683E-45</v>
      </c>
      <c r="AF245" s="6"/>
      <c r="AG245" s="4">
        <f t="shared" si="105"/>
        <v>0.9185448810158644</v>
      </c>
      <c r="AH245" s="4">
        <f t="shared" si="105"/>
        <v>7.8043717916243607E-2</v>
      </c>
      <c r="AI245" s="4">
        <f t="shared" si="105"/>
        <v>3.3154729959076899E-3</v>
      </c>
      <c r="AJ245" s="4">
        <f t="shared" si="105"/>
        <v>9.3899169523096736E-5</v>
      </c>
      <c r="AK245" s="4">
        <f t="shared" si="105"/>
        <v>1.9945238859830421E-6</v>
      </c>
      <c r="AL245" s="4">
        <f t="shared" si="105"/>
        <v>3.3892740775057885E-8</v>
      </c>
      <c r="AM245" s="4">
        <f t="shared" si="105"/>
        <v>4.7994653768403385E-10</v>
      </c>
      <c r="AN245" s="4">
        <f t="shared" si="105"/>
        <v>5.8254867299002557E-12</v>
      </c>
      <c r="AO245" s="4">
        <f t="shared" si="105"/>
        <v>6.1869925833744276E-14</v>
      </c>
      <c r="AP245" s="4">
        <f t="shared" si="105"/>
        <v>5.8408280609177068E-16</v>
      </c>
      <c r="AQ245" s="4">
        <f t="shared" si="105"/>
        <v>4.9626280809908757E-18</v>
      </c>
      <c r="AR245" s="4">
        <f t="shared" si="105"/>
        <v>3.8331544710566258E-20</v>
      </c>
      <c r="AS245" s="4">
        <f t="shared" si="105"/>
        <v>2.7140154990280076E-22</v>
      </c>
      <c r="AT245" s="4">
        <f t="shared" si="105"/>
        <v>1.7738062892679243E-24</v>
      </c>
      <c r="AU245" s="4">
        <f t="shared" si="105"/>
        <v>1.0765032487635647E-26</v>
      </c>
      <c r="AV245" s="4">
        <f t="shared" si="105"/>
        <v>6.0976325065422038E-29</v>
      </c>
      <c r="AW245" s="4">
        <f t="shared" si="103"/>
        <v>3.238011566336111E-31</v>
      </c>
      <c r="AX245" s="4">
        <f t="shared" si="103"/>
        <v>1.6183281067705359E-33</v>
      </c>
      <c r="AY245" s="4">
        <f t="shared" si="103"/>
        <v>7.6389056364953324E-36</v>
      </c>
      <c r="AZ245" s="4">
        <f t="shared" si="103"/>
        <v>3.415974251689842E-38</v>
      </c>
      <c r="BA245" s="4">
        <f t="shared" si="103"/>
        <v>1.4511810809961668E-40</v>
      </c>
    </row>
    <row r="246" spans="1:53">
      <c r="A246" s="1">
        <f t="shared" si="101"/>
        <v>42217</v>
      </c>
      <c r="B246">
        <f t="shared" si="96"/>
        <v>3</v>
      </c>
      <c r="C246" s="12">
        <f t="shared" si="90"/>
        <v>5.7069967380518741E-9</v>
      </c>
      <c r="D246" s="3">
        <f t="shared" si="95"/>
        <v>15950761</v>
      </c>
      <c r="E246" s="2">
        <v>31901522</v>
      </c>
      <c r="F246">
        <v>110</v>
      </c>
      <c r="G246" s="3">
        <f t="shared" si="85"/>
        <v>8406989.9999999981</v>
      </c>
      <c r="H246" s="3">
        <f t="shared" si="86"/>
        <v>15594317.300000001</v>
      </c>
      <c r="I246" s="7">
        <f t="shared" si="87"/>
        <v>-1.3943844862529182</v>
      </c>
      <c r="J246" s="8">
        <f t="shared" si="88"/>
        <v>-1.4126508376134874</v>
      </c>
      <c r="K246" s="4">
        <f t="shared" si="104"/>
        <v>0.95315412818299483</v>
      </c>
      <c r="L246" s="4">
        <f t="shared" si="104"/>
        <v>4.5731056960735976E-2</v>
      </c>
      <c r="M246" s="4">
        <f t="shared" si="104"/>
        <v>1.0970572650049579E-3</v>
      </c>
      <c r="N246" s="4">
        <f t="shared" si="104"/>
        <v>1.7545107993380472E-5</v>
      </c>
      <c r="O246" s="4">
        <f t="shared" si="104"/>
        <v>2.1044761360879657E-7</v>
      </c>
      <c r="P246" s="4">
        <f t="shared" si="104"/>
        <v>2.0193979004209345E-9</v>
      </c>
      <c r="Q246" s="4">
        <f t="shared" si="104"/>
        <v>1.6147990962476442E-11</v>
      </c>
      <c r="R246" s="4">
        <f t="shared" si="104"/>
        <v>1.1067977145341059E-13</v>
      </c>
      <c r="S246" s="4">
        <f t="shared" si="104"/>
        <v>6.6378282492115187E-16</v>
      </c>
      <c r="T246" s="4">
        <f t="shared" si="104"/>
        <v>3.5385977277984926E-18</v>
      </c>
      <c r="U246" s="4">
        <f t="shared" si="104"/>
        <v>1.6977699222795005E-20</v>
      </c>
      <c r="V246" s="4">
        <f t="shared" si="104"/>
        <v>7.405147944988637E-23</v>
      </c>
      <c r="W246" s="4">
        <f t="shared" si="104"/>
        <v>2.9607383647487884E-25</v>
      </c>
      <c r="X246" s="4">
        <f t="shared" si="104"/>
        <v>1.0927081065036377E-27</v>
      </c>
      <c r="Y246" s="4">
        <f t="shared" si="104"/>
        <v>3.7447563314208977E-30</v>
      </c>
      <c r="Z246" s="4">
        <f t="shared" si="104"/>
        <v>1.1977872542718024E-32</v>
      </c>
      <c r="AA246" s="4">
        <f t="shared" si="102"/>
        <v>3.5917577361845425E-35</v>
      </c>
      <c r="AB246" s="4">
        <f t="shared" si="102"/>
        <v>1.0136905407597055E-37</v>
      </c>
      <c r="AC246" s="4">
        <f t="shared" si="102"/>
        <v>2.7019674730060921E-40</v>
      </c>
      <c r="AD246" s="4">
        <f t="shared" si="102"/>
        <v>6.8229736133317134E-43</v>
      </c>
      <c r="AE246" s="4">
        <f t="shared" si="102"/>
        <v>1.6367819251374616E-45</v>
      </c>
      <c r="AF246" s="6"/>
      <c r="AG246" s="4">
        <f t="shared" si="105"/>
        <v>0.9148485774701598</v>
      </c>
      <c r="AH246" s="4">
        <f t="shared" si="105"/>
        <v>8.1418519726532315E-2</v>
      </c>
      <c r="AI246" s="4">
        <f t="shared" si="105"/>
        <v>3.6229902371940821E-3</v>
      </c>
      <c r="AJ246" s="4">
        <f t="shared" si="105"/>
        <v>1.0747806486919356E-4</v>
      </c>
      <c r="AK246" s="4">
        <f t="shared" si="105"/>
        <v>2.3912982642109061E-6</v>
      </c>
      <c r="AL246" s="4">
        <f t="shared" si="105"/>
        <v>4.2563527943572357E-8</v>
      </c>
      <c r="AM246" s="4">
        <f t="shared" si="105"/>
        <v>6.313355043517477E-10</v>
      </c>
      <c r="AN246" s="4">
        <f t="shared" si="105"/>
        <v>8.0266807775066524E-12</v>
      </c>
      <c r="AO246" s="4">
        <f t="shared" si="105"/>
        <v>8.9293489376674582E-14</v>
      </c>
      <c r="AP246" s="4">
        <f t="shared" si="105"/>
        <v>8.8298036730021815E-16</v>
      </c>
      <c r="AQ246" s="4">
        <f t="shared" si="105"/>
        <v>7.8582308299925037E-18</v>
      </c>
      <c r="AR246" s="4">
        <f t="shared" si="105"/>
        <v>6.3577844994100477E-20</v>
      </c>
      <c r="AS246" s="4">
        <f t="shared" si="105"/>
        <v>4.7151795598889053E-22</v>
      </c>
      <c r="AT246" s="4">
        <f t="shared" si="105"/>
        <v>3.227962898810168E-24</v>
      </c>
      <c r="AU246" s="4">
        <f t="shared" si="105"/>
        <v>2.0519847166319738E-26</v>
      </c>
      <c r="AV246" s="4">
        <f t="shared" si="105"/>
        <v>1.2174649244707448E-28</v>
      </c>
      <c r="AW246" s="4">
        <f t="shared" si="103"/>
        <v>6.7718923016361126E-31</v>
      </c>
      <c r="AX246" s="4">
        <f t="shared" si="103"/>
        <v>3.5451503690401213E-33</v>
      </c>
      <c r="AY246" s="4">
        <f t="shared" si="103"/>
        <v>1.7528133295275398E-35</v>
      </c>
      <c r="AZ246" s="4">
        <f t="shared" si="103"/>
        <v>8.2102342821079766E-38</v>
      </c>
      <c r="BA246" s="4">
        <f t="shared" si="103"/>
        <v>3.6534150233519533E-40</v>
      </c>
    </row>
    <row r="247" spans="1:53">
      <c r="A247" s="1">
        <f t="shared" si="101"/>
        <v>42221</v>
      </c>
      <c r="B247">
        <f t="shared" si="96"/>
        <v>4</v>
      </c>
      <c r="C247" s="12">
        <f t="shared" si="90"/>
        <v>5.7069967380518741E-9</v>
      </c>
      <c r="D247" s="3">
        <f t="shared" si="95"/>
        <v>10529100</v>
      </c>
      <c r="E247" s="2">
        <v>21058200</v>
      </c>
      <c r="F247">
        <v>40</v>
      </c>
      <c r="G247" s="3">
        <f t="shared" si="85"/>
        <v>12566880</v>
      </c>
      <c r="H247" s="3">
        <f t="shared" si="86"/>
        <v>11712260.800000001</v>
      </c>
      <c r="I247" s="7">
        <f t="shared" si="87"/>
        <v>-1.7836475738544293</v>
      </c>
      <c r="J247" s="8">
        <f t="shared" si="88"/>
        <v>-1.7828583187288558</v>
      </c>
      <c r="K247" s="4">
        <f t="shared" si="104"/>
        <v>0.93079227828450484</v>
      </c>
      <c r="L247" s="4">
        <f t="shared" si="104"/>
        <v>6.6755625046454145E-2</v>
      </c>
      <c r="M247" s="4">
        <f t="shared" si="104"/>
        <v>2.3938279381454444E-3</v>
      </c>
      <c r="N247" s="4">
        <f t="shared" si="104"/>
        <v>5.7227754090282974E-5</v>
      </c>
      <c r="O247" s="4">
        <f t="shared" si="104"/>
        <v>1.0260811330956043E-6</v>
      </c>
      <c r="P247" s="4">
        <f t="shared" si="104"/>
        <v>1.4717927336510498E-8</v>
      </c>
      <c r="Q247" s="4">
        <f t="shared" si="104"/>
        <v>1.7592612063735664E-10</v>
      </c>
      <c r="R247" s="4">
        <f t="shared" si="104"/>
        <v>1.8024663829770853E-12</v>
      </c>
      <c r="S247" s="4">
        <f t="shared" si="104"/>
        <v>1.6158909163297803E-14</v>
      </c>
      <c r="T247" s="4">
        <f t="shared" si="104"/>
        <v>1.2876693206401303E-16</v>
      </c>
      <c r="U247" s="4">
        <f t="shared" si="104"/>
        <v>9.2350474747895821E-19</v>
      </c>
      <c r="V247" s="4">
        <f t="shared" si="104"/>
        <v>6.0211742612641037E-21</v>
      </c>
      <c r="W247" s="4">
        <f t="shared" si="104"/>
        <v>3.5986090279452187E-23</v>
      </c>
      <c r="X247" s="4">
        <f t="shared" si="104"/>
        <v>1.9852993161918214E-25</v>
      </c>
      <c r="Y247" s="4">
        <f t="shared" si="104"/>
        <v>1.0170272814971855E-27</v>
      </c>
      <c r="Z247" s="4">
        <f t="shared" si="104"/>
        <v>4.8626829576540187E-30</v>
      </c>
      <c r="AA247" s="4">
        <f t="shared" si="102"/>
        <v>2.1796690058666265E-32</v>
      </c>
      <c r="AB247" s="4">
        <f t="shared" si="102"/>
        <v>9.1955173736355809E-35</v>
      </c>
      <c r="AC247" s="4">
        <f t="shared" si="102"/>
        <v>3.6638541035735779E-37</v>
      </c>
      <c r="AD247" s="4">
        <f t="shared" si="102"/>
        <v>1.3829900111881042E-39</v>
      </c>
      <c r="AE247" s="4">
        <f t="shared" si="102"/>
        <v>4.9593354607998209E-42</v>
      </c>
      <c r="AF247" s="6"/>
      <c r="AG247" s="4">
        <f t="shared" si="105"/>
        <v>0.9353431330421329</v>
      </c>
      <c r="AH247" s="4">
        <f t="shared" si="105"/>
        <v>6.2520046687365785E-2</v>
      </c>
      <c r="AI247" s="4">
        <f t="shared" si="105"/>
        <v>2.0894769876298913E-3</v>
      </c>
      <c r="AJ247" s="4">
        <f t="shared" si="105"/>
        <v>4.6554813913286278E-5</v>
      </c>
      <c r="AK247" s="4">
        <f t="shared" si="105"/>
        <v>7.7795204001362811E-7</v>
      </c>
      <c r="AL247" s="4">
        <f t="shared" si="105"/>
        <v>1.0399944049016674E-8</v>
      </c>
      <c r="AM247" s="4">
        <f t="shared" si="105"/>
        <v>1.1585849922285624E-10</v>
      </c>
      <c r="AN247" s="4">
        <f t="shared" si="105"/>
        <v>1.1063128773571891E-12</v>
      </c>
      <c r="AO247" s="4">
        <f t="shared" si="105"/>
        <v>9.243491634422611E-15</v>
      </c>
      <c r="AP247" s="4">
        <f t="shared" si="105"/>
        <v>6.8650163820356901E-17</v>
      </c>
      <c r="AQ247" s="4">
        <f t="shared" si="105"/>
        <v>4.5886990532482112E-19</v>
      </c>
      <c r="AR247" s="4">
        <f t="shared" si="105"/>
        <v>2.7883343649658591E-21</v>
      </c>
      <c r="AS247" s="4">
        <f t="shared" si="105"/>
        <v>1.5531433046148865E-23</v>
      </c>
      <c r="AT247" s="4">
        <f t="shared" si="105"/>
        <v>7.9857564893959522E-26</v>
      </c>
      <c r="AU247" s="4">
        <f t="shared" si="105"/>
        <v>3.8127284656297846E-28</v>
      </c>
      <c r="AV247" s="4">
        <f t="shared" si="105"/>
        <v>1.6989962886261727E-30</v>
      </c>
      <c r="AW247" s="4">
        <f t="shared" si="103"/>
        <v>7.097742227928057E-33</v>
      </c>
      <c r="AX247" s="4">
        <f t="shared" si="103"/>
        <v>2.7907378308868284E-35</v>
      </c>
      <c r="AY247" s="4">
        <f t="shared" si="103"/>
        <v>1.0363208494611463E-37</v>
      </c>
      <c r="AZ247" s="4">
        <f t="shared" si="103"/>
        <v>3.6457618728770422E-40</v>
      </c>
      <c r="BA247" s="4">
        <f t="shared" si="103"/>
        <v>1.2184449999727731E-42</v>
      </c>
    </row>
    <row r="248" spans="1:53">
      <c r="A248" s="1">
        <f t="shared" si="101"/>
        <v>42224</v>
      </c>
      <c r="B248">
        <f t="shared" si="96"/>
        <v>3</v>
      </c>
      <c r="C248" s="12">
        <f t="shared" si="90"/>
        <v>5.7069967380518741E-9</v>
      </c>
      <c r="D248" s="3">
        <f t="shared" si="95"/>
        <v>11844767</v>
      </c>
      <c r="E248" s="2">
        <v>23689534</v>
      </c>
      <c r="F248">
        <v>50</v>
      </c>
      <c r="G248" s="3">
        <f t="shared" si="85"/>
        <v>11283150</v>
      </c>
      <c r="H248" s="3">
        <f t="shared" si="86"/>
        <v>12156357.5</v>
      </c>
      <c r="I248" s="7">
        <f t="shared" si="87"/>
        <v>-1.7280760314503862</v>
      </c>
      <c r="J248" s="8">
        <f t="shared" si="88"/>
        <v>-1.7290860519788958</v>
      </c>
      <c r="K248" s="4">
        <f t="shared" si="104"/>
        <v>0.93763652935508079</v>
      </c>
      <c r="L248" s="4">
        <f t="shared" si="104"/>
        <v>6.0377135845354986E-2</v>
      </c>
      <c r="M248" s="4">
        <f t="shared" si="104"/>
        <v>1.9439292815908095E-3</v>
      </c>
      <c r="N248" s="4">
        <f t="shared" si="104"/>
        <v>4.1725074279697605E-5</v>
      </c>
      <c r="O248" s="4">
        <f t="shared" si="104"/>
        <v>6.7169946169116344E-7</v>
      </c>
      <c r="P248" s="4">
        <f t="shared" si="104"/>
        <v>8.6505322689123844E-9</v>
      </c>
      <c r="Q248" s="4">
        <f t="shared" si="104"/>
        <v>9.2838769632329967E-11</v>
      </c>
      <c r="R248" s="4">
        <f t="shared" si="104"/>
        <v>8.5402206956179085E-13</v>
      </c>
      <c r="S248" s="4">
        <f t="shared" si="104"/>
        <v>6.8741155161017789E-15</v>
      </c>
      <c r="T248" s="4">
        <f t="shared" si="104"/>
        <v>4.9182658153592252E-17</v>
      </c>
      <c r="U248" s="4">
        <f t="shared" si="104"/>
        <v>3.1670114921724439E-19</v>
      </c>
      <c r="V248" s="4">
        <f t="shared" si="104"/>
        <v>1.8539352319333786E-21</v>
      </c>
      <c r="W248" s="4">
        <f t="shared" si="104"/>
        <v>9.9483458956136684E-24</v>
      </c>
      <c r="X248" s="4">
        <f t="shared" si="104"/>
        <v>4.9277089785560006E-26</v>
      </c>
      <c r="Y248" s="4">
        <f t="shared" si="104"/>
        <v>2.2664936350838022E-28</v>
      </c>
      <c r="Z248" s="4">
        <f t="shared" si="104"/>
        <v>9.7297278862982897E-31</v>
      </c>
      <c r="AA248" s="4">
        <f t="shared" si="102"/>
        <v>3.9157785490975577E-33</v>
      </c>
      <c r="AB248" s="4">
        <f t="shared" si="102"/>
        <v>1.4832234198529287E-35</v>
      </c>
      <c r="AC248" s="4">
        <f t="shared" si="102"/>
        <v>5.3060507977701391E-38</v>
      </c>
      <c r="AD248" s="4">
        <f t="shared" si="102"/>
        <v>1.7982708241910678E-40</v>
      </c>
      <c r="AE248" s="4">
        <f t="shared" si="102"/>
        <v>5.7897839732297691E-43</v>
      </c>
      <c r="AF248" s="6"/>
      <c r="AG248" s="4">
        <f t="shared" si="105"/>
        <v>0.93297554470293154</v>
      </c>
      <c r="AH248" s="4">
        <f t="shared" si="105"/>
        <v>6.4726382084257267E-2</v>
      </c>
      <c r="AI248" s="4">
        <f t="shared" si="105"/>
        <v>2.2452379469476715E-3</v>
      </c>
      <c r="AJ248" s="4">
        <f t="shared" si="105"/>
        <v>5.1922084539023428E-5</v>
      </c>
      <c r="AK248" s="4">
        <f t="shared" si="105"/>
        <v>9.0054017819363485E-7</v>
      </c>
      <c r="AL248" s="4">
        <f t="shared" si="105"/>
        <v>1.2495223225788402E-8</v>
      </c>
      <c r="AM248" s="4">
        <f t="shared" si="105"/>
        <v>1.444786458907363E-10</v>
      </c>
      <c r="AN248" s="4">
        <f t="shared" si="105"/>
        <v>1.4319125013336193E-12</v>
      </c>
      <c r="AO248" s="4">
        <f t="shared" si="105"/>
        <v>1.2417589993294593E-14</v>
      </c>
      <c r="AP248" s="4">
        <f t="shared" si="105"/>
        <v>9.5720639921791148E-17</v>
      </c>
      <c r="AQ248" s="4">
        <f t="shared" si="105"/>
        <v>6.6407379712501561E-19</v>
      </c>
      <c r="AR248" s="4">
        <f t="shared" si="105"/>
        <v>4.1882671387325864E-21</v>
      </c>
      <c r="AS248" s="4">
        <f t="shared" si="105"/>
        <v>2.4213847773352379E-23</v>
      </c>
      <c r="AT248" s="4">
        <f t="shared" si="105"/>
        <v>1.2922040540819829E-25</v>
      </c>
      <c r="AU248" s="4">
        <f t="shared" si="105"/>
        <v>6.4034448220135601E-28</v>
      </c>
      <c r="AV248" s="4">
        <f t="shared" si="105"/>
        <v>2.9616448950340261E-30</v>
      </c>
      <c r="AW248" s="4">
        <f t="shared" si="103"/>
        <v>1.284173012516122E-32</v>
      </c>
      <c r="AX248" s="4">
        <f t="shared" si="103"/>
        <v>5.2406495439938047E-35</v>
      </c>
      <c r="AY248" s="4">
        <f t="shared" si="103"/>
        <v>2.0198684158436806E-37</v>
      </c>
      <c r="AZ248" s="4">
        <f t="shared" si="103"/>
        <v>7.3753036722308188E-40</v>
      </c>
      <c r="BA248" s="4">
        <f t="shared" si="103"/>
        <v>2.5583520386034942E-42</v>
      </c>
    </row>
    <row r="249" spans="1:53">
      <c r="A249" s="1">
        <f t="shared" si="101"/>
        <v>42228</v>
      </c>
      <c r="B249">
        <f t="shared" si="96"/>
        <v>4</v>
      </c>
      <c r="C249" s="12">
        <f t="shared" si="90"/>
        <v>5.7069967380518741E-9</v>
      </c>
      <c r="D249" s="3">
        <f t="shared" si="95"/>
        <v>11116078</v>
      </c>
      <c r="E249" s="2">
        <v>22232156</v>
      </c>
      <c r="F249">
        <v>60</v>
      </c>
      <c r="G249" s="3">
        <f t="shared" si="85"/>
        <v>10229240</v>
      </c>
      <c r="H249" s="3">
        <f t="shared" si="86"/>
        <v>12623456.800000001</v>
      </c>
      <c r="I249" s="7">
        <f t="shared" si="87"/>
        <v>-1.6722218569960019</v>
      </c>
      <c r="J249" s="8">
        <f t="shared" si="88"/>
        <v>-1.6755495905856745</v>
      </c>
      <c r="K249" s="4">
        <f t="shared" si="104"/>
        <v>0.9432930892651874</v>
      </c>
      <c r="L249" s="4">
        <f t="shared" si="104"/>
        <v>5.5067790021457813E-2</v>
      </c>
      <c r="M249" s="4">
        <f t="shared" si="104"/>
        <v>1.6073801641859232E-3</v>
      </c>
      <c r="N249" s="4">
        <f t="shared" si="104"/>
        <v>3.1278668693435979E-5</v>
      </c>
      <c r="O249" s="4">
        <f t="shared" si="104"/>
        <v>4.56498270317194E-7</v>
      </c>
      <c r="P249" s="4">
        <f t="shared" si="104"/>
        <v>5.3299110003171702E-9</v>
      </c>
      <c r="Q249" s="4">
        <f t="shared" si="104"/>
        <v>5.1858444929830911E-11</v>
      </c>
      <c r="R249" s="4">
        <f t="shared" si="104"/>
        <v>4.3248613572032177E-13</v>
      </c>
      <c r="S249" s="4">
        <f t="shared" si="104"/>
        <v>3.1559702496546641E-15</v>
      </c>
      <c r="T249" s="4">
        <f t="shared" si="104"/>
        <v>2.0471093717869098E-17</v>
      </c>
      <c r="U249" s="4">
        <f t="shared" si="104"/>
        <v>1.195065363419528E-19</v>
      </c>
      <c r="V249" s="4">
        <f t="shared" si="104"/>
        <v>6.3423403614449906E-22</v>
      </c>
      <c r="W249" s="4">
        <f t="shared" si="104"/>
        <v>3.0854522281959319E-24</v>
      </c>
      <c r="X249" s="4">
        <f t="shared" si="104"/>
        <v>1.385561986843477E-26</v>
      </c>
      <c r="Y249" s="4">
        <f t="shared" si="104"/>
        <v>5.7776119225746922E-29</v>
      </c>
      <c r="Z249" s="4">
        <f t="shared" si="104"/>
        <v>2.2485756785185606E-31</v>
      </c>
      <c r="AA249" s="4">
        <f t="shared" si="102"/>
        <v>8.2042310833323658E-34</v>
      </c>
      <c r="AB249" s="4">
        <f t="shared" si="102"/>
        <v>2.8173401126406489E-36</v>
      </c>
      <c r="AC249" s="4">
        <f t="shared" si="102"/>
        <v>9.1372823846899659E-39</v>
      </c>
      <c r="AD249" s="4">
        <f t="shared" si="102"/>
        <v>2.8074606427888586E-41</v>
      </c>
      <c r="AE249" s="4">
        <f t="shared" si="102"/>
        <v>8.1947152889994211E-44</v>
      </c>
      <c r="AF249" s="6"/>
      <c r="AG249" s="4">
        <f t="shared" si="105"/>
        <v>0.93049179347219468</v>
      </c>
      <c r="AH249" s="4">
        <f t="shared" si="105"/>
        <v>6.7034510838710273E-2</v>
      </c>
      <c r="AI249" s="4">
        <f t="shared" si="105"/>
        <v>2.4146506820025807E-3</v>
      </c>
      <c r="AJ249" s="4">
        <f t="shared" si="105"/>
        <v>5.798543050203793E-5</v>
      </c>
      <c r="AK249" s="4">
        <f t="shared" si="105"/>
        <v>1.044346675860776E-6</v>
      </c>
      <c r="AL249" s="4">
        <f t="shared" si="105"/>
        <v>1.5047364602301236E-8</v>
      </c>
      <c r="AM249" s="4">
        <f t="shared" si="105"/>
        <v>1.8067369196093789E-10</v>
      </c>
      <c r="AN249" s="4">
        <f t="shared" si="105"/>
        <v>1.8594417167947365E-12</v>
      </c>
      <c r="AO249" s="4">
        <f t="shared" si="105"/>
        <v>1.6744733493802232E-14</v>
      </c>
      <c r="AP249" s="4">
        <f t="shared" si="105"/>
        <v>1.3403596719234781E-16</v>
      </c>
      <c r="AQ249" s="4">
        <f t="shared" si="105"/>
        <v>9.6562152966949274E-19</v>
      </c>
      <c r="AR249" s="4">
        <f t="shared" si="105"/>
        <v>6.32411572551765E-21</v>
      </c>
      <c r="AS249" s="4">
        <f t="shared" si="105"/>
        <v>3.7966807598244743E-23</v>
      </c>
      <c r="AT249" s="4">
        <f t="shared" si="105"/>
        <v>2.1040023168581102E-25</v>
      </c>
      <c r="AU249" s="4">
        <f t="shared" si="105"/>
        <v>1.0826887601320048E-27</v>
      </c>
      <c r="AV249" s="4">
        <f t="shared" si="105"/>
        <v>5.1999334433213101E-30</v>
      </c>
      <c r="AW249" s="4">
        <f t="shared" si="103"/>
        <v>2.3413329852364949E-32</v>
      </c>
      <c r="AX249" s="4">
        <f t="shared" si="103"/>
        <v>9.9220088297606113E-35</v>
      </c>
      <c r="AY249" s="4">
        <f t="shared" si="103"/>
        <v>3.9711145665944786E-37</v>
      </c>
      <c r="AZ249" s="4">
        <f t="shared" si="103"/>
        <v>1.5057195658994259E-39</v>
      </c>
      <c r="BA249" s="4">
        <f t="shared" si="103"/>
        <v>5.4237459882732625E-42</v>
      </c>
    </row>
    <row r="250" spans="1:53">
      <c r="A250" s="1">
        <f t="shared" si="101"/>
        <v>42231</v>
      </c>
      <c r="B250">
        <f t="shared" si="96"/>
        <v>3</v>
      </c>
      <c r="C250" s="12">
        <f t="shared" si="90"/>
        <v>5.7069967380518741E-9</v>
      </c>
      <c r="D250" s="3">
        <f t="shared" si="95"/>
        <v>12721410</v>
      </c>
      <c r="E250" s="2">
        <v>25442820</v>
      </c>
      <c r="F250">
        <v>70</v>
      </c>
      <c r="G250" s="3">
        <f t="shared" si="85"/>
        <v>9405150</v>
      </c>
      <c r="H250" s="3">
        <f t="shared" si="86"/>
        <v>13121853.699999999</v>
      </c>
      <c r="I250" s="7">
        <f t="shared" si="87"/>
        <v>-1.6162458591323556</v>
      </c>
      <c r="J250" s="8">
        <f t="shared" si="88"/>
        <v>-1.6222772851078502</v>
      </c>
      <c r="K250" s="4">
        <f t="shared" si="104"/>
        <v>0.94773991984302752</v>
      </c>
      <c r="L250" s="4">
        <f t="shared" si="104"/>
        <v>5.0870092477783013E-2</v>
      </c>
      <c r="M250" s="4">
        <f t="shared" si="104"/>
        <v>1.3652300485471061E-3</v>
      </c>
      <c r="N250" s="4">
        <f t="shared" si="104"/>
        <v>2.442630887813253E-5</v>
      </c>
      <c r="O250" s="4">
        <f t="shared" si="104"/>
        <v>3.2777140889559864E-7</v>
      </c>
      <c r="P250" s="4">
        <f t="shared" si="104"/>
        <v>3.5186351111012265E-9</v>
      </c>
      <c r="Q250" s="4">
        <f t="shared" si="104"/>
        <v>3.1477200758107274E-11</v>
      </c>
      <c r="R250" s="4">
        <f t="shared" si="104"/>
        <v>2.4136324721694018E-13</v>
      </c>
      <c r="S250" s="4">
        <f t="shared" si="104"/>
        <v>1.6194001792160277E-15</v>
      </c>
      <c r="T250" s="4">
        <f t="shared" si="104"/>
        <v>9.6579434316481897E-18</v>
      </c>
      <c r="U250" s="4">
        <f t="shared" si="104"/>
        <v>5.1839116944447952E-20</v>
      </c>
      <c r="V250" s="4">
        <f t="shared" si="104"/>
        <v>2.5295181571830082E-22</v>
      </c>
      <c r="W250" s="4">
        <f t="shared" si="104"/>
        <v>1.1314344560604422E-24</v>
      </c>
      <c r="X250" s="4">
        <f t="shared" si="104"/>
        <v>4.6715268261281361E-27</v>
      </c>
      <c r="Y250" s="4">
        <f t="shared" si="104"/>
        <v>1.7910329029663284E-29</v>
      </c>
      <c r="Z250" s="4">
        <f t="shared" si="104"/>
        <v>6.4089223830017313E-32</v>
      </c>
      <c r="AA250" s="4">
        <f t="shared" si="102"/>
        <v>2.1499961877494278E-34</v>
      </c>
      <c r="AB250" s="4">
        <f t="shared" si="102"/>
        <v>6.788305559559171E-37</v>
      </c>
      <c r="AC250" s="4">
        <f t="shared" si="102"/>
        <v>2.0242374057839199E-39</v>
      </c>
      <c r="AD250" s="4">
        <f t="shared" si="102"/>
        <v>5.7184768453991143E-42</v>
      </c>
      <c r="AE250" s="4">
        <f t="shared" si="102"/>
        <v>1.5346977171723329E-44</v>
      </c>
      <c r="AF250" s="6"/>
      <c r="AG250" s="4">
        <f t="shared" si="105"/>
        <v>0.92784890950772603</v>
      </c>
      <c r="AH250" s="4">
        <f t="shared" si="105"/>
        <v>6.9483239242576142E-2</v>
      </c>
      <c r="AI250" s="4">
        <f t="shared" si="105"/>
        <v>2.6016736767372818E-3</v>
      </c>
      <c r="AJ250" s="4">
        <f t="shared" si="105"/>
        <v>6.4943291630973932E-5</v>
      </c>
      <c r="AK250" s="4">
        <f t="shared" si="105"/>
        <v>1.2158416073152222E-6</v>
      </c>
      <c r="AL250" s="4">
        <f t="shared" si="105"/>
        <v>1.8209987997795033E-8</v>
      </c>
      <c r="AM250" s="4">
        <f t="shared" si="105"/>
        <v>2.2727990472717849E-10</v>
      </c>
      <c r="AN250" s="4">
        <f t="shared" si="105"/>
        <v>2.4314514098713748E-12</v>
      </c>
      <c r="AO250" s="4">
        <f t="shared" si="105"/>
        <v>2.2760309917100602E-14</v>
      </c>
      <c r="AP250" s="4">
        <f t="shared" si="105"/>
        <v>1.8938177910829038E-16</v>
      </c>
      <c r="AQ250" s="4">
        <f t="shared" si="105"/>
        <v>1.4182104764843164E-18</v>
      </c>
      <c r="AR250" s="4">
        <f t="shared" si="105"/>
        <v>9.6549597605040457E-21</v>
      </c>
      <c r="AS250" s="4">
        <f t="shared" si="105"/>
        <v>6.0252025739732949E-23</v>
      </c>
      <c r="AT250" s="4">
        <f t="shared" si="105"/>
        <v>3.4708088683934101E-25</v>
      </c>
      <c r="AU250" s="4">
        <f t="shared" si="105"/>
        <v>1.8565430640783553E-27</v>
      </c>
      <c r="AV250" s="4">
        <f t="shared" si="105"/>
        <v>9.2686418325307537E-30</v>
      </c>
      <c r="AW250" s="4">
        <f t="shared" si="103"/>
        <v>4.3380885825689531E-32</v>
      </c>
      <c r="AX250" s="4">
        <f t="shared" si="103"/>
        <v>1.910960719184367E-34</v>
      </c>
      <c r="AY250" s="4">
        <f t="shared" si="103"/>
        <v>7.9502628457805609E-37</v>
      </c>
      <c r="AZ250" s="4">
        <f t="shared" si="103"/>
        <v>3.1335027884139179E-39</v>
      </c>
      <c r="BA250" s="4">
        <f t="shared" si="103"/>
        <v>1.1732815894042842E-41</v>
      </c>
    </row>
    <row r="251" spans="1:53">
      <c r="A251" s="1">
        <f t="shared" si="101"/>
        <v>42235</v>
      </c>
      <c r="B251">
        <f t="shared" si="96"/>
        <v>4</v>
      </c>
      <c r="C251" s="12">
        <f t="shared" si="90"/>
        <v>5.7069967380518741E-9</v>
      </c>
      <c r="D251" s="3">
        <f t="shared" si="95"/>
        <v>11871417</v>
      </c>
      <c r="E251" s="2">
        <v>23742834</v>
      </c>
      <c r="F251">
        <v>80</v>
      </c>
      <c r="G251" s="3">
        <f t="shared" si="85"/>
        <v>8810880</v>
      </c>
      <c r="H251" s="3">
        <f t="shared" si="86"/>
        <v>13659843.199999999</v>
      </c>
      <c r="I251" s="7">
        <f t="shared" si="87"/>
        <v>-1.560310635682276</v>
      </c>
      <c r="J251" s="8">
        <f t="shared" si="88"/>
        <v>-1.5693048340199043</v>
      </c>
      <c r="K251" s="4">
        <f t="shared" si="104"/>
        <v>0.95095963363979907</v>
      </c>
      <c r="L251" s="4">
        <f t="shared" si="104"/>
        <v>4.7817734416243401E-2</v>
      </c>
      <c r="M251" s="4">
        <f t="shared" si="104"/>
        <v>1.2022253018447891E-3</v>
      </c>
      <c r="N251" s="4">
        <f t="shared" si="104"/>
        <v>2.0150759685006269E-5</v>
      </c>
      <c r="O251" s="4">
        <f t="shared" si="104"/>
        <v>2.5331341960676781E-7</v>
      </c>
      <c r="P251" s="4">
        <f t="shared" si="104"/>
        <v>2.547504204234607E-9</v>
      </c>
      <c r="Q251" s="4">
        <f t="shared" si="104"/>
        <v>2.1349628667202642E-11</v>
      </c>
      <c r="R251" s="4">
        <f t="shared" si="104"/>
        <v>1.5336240244331166E-13</v>
      </c>
      <c r="S251" s="4">
        <f t="shared" si="104"/>
        <v>9.639521678730056E-16</v>
      </c>
      <c r="T251" s="4">
        <f t="shared" si="104"/>
        <v>5.3856669586826379E-18</v>
      </c>
      <c r="U251" s="4">
        <f t="shared" si="104"/>
        <v>2.7081078956086193E-20</v>
      </c>
      <c r="V251" s="4">
        <f t="shared" si="104"/>
        <v>1.2379402922874993E-22</v>
      </c>
      <c r="W251" s="4">
        <f t="shared" si="104"/>
        <v>5.1873413026478448E-25</v>
      </c>
      <c r="X251" s="4">
        <f t="shared" si="104"/>
        <v>2.0064474641741717E-27</v>
      </c>
      <c r="Y251" s="4">
        <f t="shared" si="104"/>
        <v>7.2065271909074216E-30</v>
      </c>
      <c r="Z251" s="4">
        <f t="shared" si="104"/>
        <v>2.4158000931424045E-32</v>
      </c>
      <c r="AA251" s="4">
        <f t="shared" si="102"/>
        <v>7.5921920413035761E-35</v>
      </c>
      <c r="AB251" s="4">
        <f t="shared" si="102"/>
        <v>2.2456619890645799E-37</v>
      </c>
      <c r="AC251" s="4">
        <f t="shared" si="102"/>
        <v>6.2733274658036758E-40</v>
      </c>
      <c r="AD251" s="4">
        <f t="shared" si="102"/>
        <v>1.6602381272458758E-42</v>
      </c>
      <c r="AE251" s="4">
        <f t="shared" si="102"/>
        <v>4.1741337819183251E-45</v>
      </c>
      <c r="AF251" s="6"/>
      <c r="AG251" s="4">
        <f t="shared" si="105"/>
        <v>0.92500449717959687</v>
      </c>
      <c r="AH251" s="4">
        <f t="shared" si="105"/>
        <v>7.2110279481774536E-2</v>
      </c>
      <c r="AI251" s="4">
        <f t="shared" si="105"/>
        <v>2.8107387813380716E-3</v>
      </c>
      <c r="AJ251" s="4">
        <f t="shared" si="105"/>
        <v>7.3038610448121876E-5</v>
      </c>
      <c r="AK251" s="4">
        <f t="shared" si="105"/>
        <v>1.4234615809224451E-6</v>
      </c>
      <c r="AL251" s="4">
        <f t="shared" si="105"/>
        <v>2.2193661260471698E-8</v>
      </c>
      <c r="AM251" s="4">
        <f t="shared" si="105"/>
        <v>2.8835725218899176E-10</v>
      </c>
      <c r="AN251" s="4">
        <f t="shared" si="105"/>
        <v>3.2113377326306671E-12</v>
      </c>
      <c r="AO251" s="4">
        <f t="shared" si="105"/>
        <v>3.1293137418240643E-14</v>
      </c>
      <c r="AP251" s="4">
        <f t="shared" si="105"/>
        <v>2.7105640752139373E-16</v>
      </c>
      <c r="AQ251" s="4">
        <f t="shared" si="105"/>
        <v>2.1130643670528055E-18</v>
      </c>
      <c r="AR251" s="4">
        <f t="shared" si="105"/>
        <v>1.497521471390731E-20</v>
      </c>
      <c r="AS251" s="4">
        <f t="shared" si="105"/>
        <v>9.7284756634217189E-23</v>
      </c>
      <c r="AT251" s="4">
        <f t="shared" si="105"/>
        <v>5.8338384372995967E-25</v>
      </c>
      <c r="AU251" s="4">
        <f t="shared" si="105"/>
        <v>3.2484731625569707E-27</v>
      </c>
      <c r="AV251" s="4">
        <f t="shared" si="105"/>
        <v>1.6882661527500051E-29</v>
      </c>
      <c r="AW251" s="4">
        <f t="shared" si="103"/>
        <v>8.2257174695043819E-32</v>
      </c>
      <c r="AX251" s="4">
        <f t="shared" si="103"/>
        <v>3.7720521912625298E-34</v>
      </c>
      <c r="AY251" s="4">
        <f t="shared" si="103"/>
        <v>1.6336461068628313E-36</v>
      </c>
      <c r="AZ251" s="4">
        <f t="shared" si="103"/>
        <v>6.7028136202880175E-39</v>
      </c>
      <c r="BA251" s="4">
        <f t="shared" si="103"/>
        <v>2.6126418447064307E-41</v>
      </c>
    </row>
    <row r="252" spans="1:53">
      <c r="A252" s="1">
        <f t="shared" si="101"/>
        <v>42238</v>
      </c>
      <c r="B252">
        <f t="shared" si="96"/>
        <v>3</v>
      </c>
      <c r="C252" s="12">
        <f t="shared" si="90"/>
        <v>5.7069967380518741E-9</v>
      </c>
      <c r="D252" s="3">
        <f t="shared" si="95"/>
        <v>13566294</v>
      </c>
      <c r="E252" s="2">
        <v>27132588</v>
      </c>
      <c r="F252">
        <v>90</v>
      </c>
      <c r="G252" s="3">
        <f t="shared" si="85"/>
        <v>8446430</v>
      </c>
      <c r="H252" s="3">
        <f t="shared" si="86"/>
        <v>14245720.300000001</v>
      </c>
      <c r="I252" s="7">
        <f t="shared" si="87"/>
        <v>-1.5045797193684487</v>
      </c>
      <c r="J252" s="8">
        <f t="shared" si="88"/>
        <v>-1.5166751707087793</v>
      </c>
      <c r="K252" s="4">
        <f t="shared" si="104"/>
        <v>0.9529396071894537</v>
      </c>
      <c r="L252" s="4">
        <f t="shared" si="104"/>
        <v>4.5935261382952952E-2</v>
      </c>
      <c r="M252" s="4">
        <f t="shared" si="104"/>
        <v>1.1071257677745575E-3</v>
      </c>
      <c r="N252" s="4">
        <f t="shared" si="104"/>
        <v>1.7789199896406792E-5</v>
      </c>
      <c r="O252" s="4">
        <f t="shared" si="104"/>
        <v>2.1437645435095081E-7</v>
      </c>
      <c r="P252" s="4">
        <f t="shared" si="104"/>
        <v>2.0667487692164488E-9</v>
      </c>
      <c r="Q252" s="4">
        <f t="shared" si="104"/>
        <v>1.6604163231914556E-11</v>
      </c>
      <c r="R252" s="4">
        <f t="shared" si="104"/>
        <v>1.1434033482831034E-13</v>
      </c>
      <c r="S252" s="4">
        <f t="shared" si="104"/>
        <v>6.8895352529546326E-16</v>
      </c>
      <c r="T252" s="4">
        <f t="shared" si="104"/>
        <v>3.6900123519341728E-18</v>
      </c>
      <c r="U252" s="4">
        <f t="shared" si="104"/>
        <v>1.7787223870534449E-20</v>
      </c>
      <c r="V252" s="4">
        <f t="shared" si="104"/>
        <v>7.7946350454690337E-23</v>
      </c>
      <c r="W252" s="4">
        <f t="shared" si="104"/>
        <v>3.1310844989657986E-25</v>
      </c>
      <c r="X252" s="4">
        <f t="shared" si="104"/>
        <v>1.1609984309365732E-27</v>
      </c>
      <c r="Y252" s="4">
        <f t="shared" si="104"/>
        <v>3.9974564649296417E-30</v>
      </c>
      <c r="Z252" s="4">
        <f t="shared" si="104"/>
        <v>1.2846137841273906E-32</v>
      </c>
      <c r="AA252" s="4">
        <f t="shared" si="102"/>
        <v>3.8701931312553878E-35</v>
      </c>
      <c r="AB252" s="4">
        <f t="shared" si="102"/>
        <v>1.0973968461966458E-37</v>
      </c>
      <c r="AC252" s="4">
        <f t="shared" si="102"/>
        <v>2.9388075203597819E-40</v>
      </c>
      <c r="AD252" s="4">
        <f t="shared" si="102"/>
        <v>7.4558545997436832E-43</v>
      </c>
      <c r="AE252" s="4">
        <f t="shared" si="102"/>
        <v>1.7969966662885171E-45</v>
      </c>
      <c r="AF252" s="6"/>
      <c r="AG252" s="4">
        <f t="shared" si="105"/>
        <v>0.92191681872027198</v>
      </c>
      <c r="AH252" s="4">
        <f t="shared" si="105"/>
        <v>7.4952093687267574E-2</v>
      </c>
      <c r="AI252" s="4">
        <f t="shared" si="105"/>
        <v>3.0468128141712043E-3</v>
      </c>
      <c r="AJ252" s="4">
        <f t="shared" si="105"/>
        <v>8.2568898045656176E-5</v>
      </c>
      <c r="AK252" s="4">
        <f t="shared" si="105"/>
        <v>1.6782182386272607E-6</v>
      </c>
      <c r="AL252" s="4">
        <f t="shared" si="105"/>
        <v>2.7287914218752663E-8</v>
      </c>
      <c r="AM252" s="4">
        <f t="shared" si="105"/>
        <v>3.6975237238742518E-10</v>
      </c>
      <c r="AN252" s="4">
        <f t="shared" si="105"/>
        <v>4.2944225740302843E-12</v>
      </c>
      <c r="AO252" s="4">
        <f t="shared" si="105"/>
        <v>4.3642197213928462E-14</v>
      </c>
      <c r="AP252" s="4">
        <f t="shared" si="105"/>
        <v>3.942356416701714E-16</v>
      </c>
      <c r="AQ252" s="4">
        <f t="shared" si="105"/>
        <v>3.205144703004892E-18</v>
      </c>
      <c r="AR252" s="4">
        <f t="shared" si="105"/>
        <v>2.3688997507252701E-20</v>
      </c>
      <c r="AS252" s="4">
        <f t="shared" si="105"/>
        <v>1.6049338304925076E-22</v>
      </c>
      <c r="AT252" s="4">
        <f t="shared" si="105"/>
        <v>1.0037035133452376E-24</v>
      </c>
      <c r="AU252" s="4">
        <f t="shared" si="105"/>
        <v>5.8286643024379849E-27</v>
      </c>
      <c r="AV252" s="4">
        <f t="shared" si="105"/>
        <v>3.1591437510905274E-29</v>
      </c>
      <c r="AW252" s="4">
        <f t="shared" si="103"/>
        <v>1.6052437179900944E-31</v>
      </c>
      <c r="AX252" s="4">
        <f t="shared" si="103"/>
        <v>7.6768596475819495E-34</v>
      </c>
      <c r="AY252" s="4">
        <f t="shared" si="103"/>
        <v>3.4673893276924183E-36</v>
      </c>
      <c r="AZ252" s="4">
        <f t="shared" si="103"/>
        <v>1.4836808431935835E-38</v>
      </c>
      <c r="BA252" s="4">
        <f t="shared" si="103"/>
        <v>6.0311752093617762E-41</v>
      </c>
    </row>
    <row r="253" spans="1:53">
      <c r="A253" s="1">
        <f t="shared" si="101"/>
        <v>42242</v>
      </c>
      <c r="B253">
        <f t="shared" si="96"/>
        <v>4</v>
      </c>
      <c r="C253" s="12">
        <f t="shared" si="90"/>
        <v>5.7069967380518741E-9</v>
      </c>
      <c r="D253" s="3">
        <f t="shared" si="95"/>
        <v>14313691</v>
      </c>
      <c r="E253" s="2">
        <v>28627382</v>
      </c>
      <c r="F253">
        <v>100</v>
      </c>
      <c r="G253" s="3">
        <f t="shared" si="85"/>
        <v>8311800</v>
      </c>
      <c r="H253" s="3">
        <f t="shared" si="86"/>
        <v>14887780</v>
      </c>
      <c r="I253" s="7">
        <f t="shared" si="87"/>
        <v>-1.4492167124241597</v>
      </c>
      <c r="J253" s="8">
        <f t="shared" si="88"/>
        <v>-1.4644382196155332</v>
      </c>
      <c r="K253" s="4">
        <f t="shared" si="104"/>
        <v>0.95367206346008881</v>
      </c>
      <c r="L253" s="4">
        <f t="shared" si="104"/>
        <v>4.5237830827069947E-2</v>
      </c>
      <c r="M253" s="4">
        <f t="shared" si="104"/>
        <v>1.0729375275511941E-3</v>
      </c>
      <c r="N253" s="4">
        <f t="shared" si="104"/>
        <v>1.6965075151768907E-5</v>
      </c>
      <c r="O253" s="4">
        <f t="shared" si="104"/>
        <v>2.0118627568297294E-7</v>
      </c>
      <c r="P253" s="4">
        <f t="shared" si="104"/>
        <v>1.9086700078316879E-9</v>
      </c>
      <c r="Q253" s="4">
        <f t="shared" si="104"/>
        <v>1.5089750150425891E-11</v>
      </c>
      <c r="R253" s="4">
        <f t="shared" si="104"/>
        <v>1.0225543648109582E-13</v>
      </c>
      <c r="S253" s="4">
        <f t="shared" si="104"/>
        <v>6.0631563225022963E-16</v>
      </c>
      <c r="T253" s="4">
        <f t="shared" si="104"/>
        <v>3.1956451571628566E-18</v>
      </c>
      <c r="U253" s="4">
        <f t="shared" si="104"/>
        <v>1.5158659250740132E-20</v>
      </c>
      <c r="V253" s="4">
        <f t="shared" si="104"/>
        <v>6.536876716266535E-23</v>
      </c>
      <c r="W253" s="4">
        <f t="shared" si="104"/>
        <v>2.5839921202496987E-25</v>
      </c>
      <c r="X253" s="4">
        <f t="shared" si="104"/>
        <v>9.4286587367356017E-28</v>
      </c>
      <c r="Y253" s="4">
        <f t="shared" si="104"/>
        <v>3.1946546264045127E-30</v>
      </c>
      <c r="Z253" s="4">
        <f t="shared" si="104"/>
        <v>1.0102634344034295E-32</v>
      </c>
      <c r="AA253" s="4">
        <f t="shared" si="102"/>
        <v>2.9951362220333036E-35</v>
      </c>
      <c r="AB253" s="4">
        <f t="shared" si="102"/>
        <v>8.3573681442608936E-38</v>
      </c>
      <c r="AC253" s="4">
        <f t="shared" si="102"/>
        <v>2.2024134541282048E-40</v>
      </c>
      <c r="AD253" s="4">
        <f t="shared" si="102"/>
        <v>5.4985353485634676E-43</v>
      </c>
      <c r="AE253" s="4">
        <f t="shared" si="102"/>
        <v>1.3041235704855683E-45</v>
      </c>
      <c r="AF253" s="6"/>
      <c r="AG253" s="4">
        <f t="shared" si="105"/>
        <v>0.9185448810158644</v>
      </c>
      <c r="AH253" s="4">
        <f t="shared" si="105"/>
        <v>7.8043717916243607E-2</v>
      </c>
      <c r="AI253" s="4">
        <f t="shared" si="105"/>
        <v>3.3154729959076899E-3</v>
      </c>
      <c r="AJ253" s="4">
        <f t="shared" si="105"/>
        <v>9.3899169523096736E-5</v>
      </c>
      <c r="AK253" s="4">
        <f t="shared" si="105"/>
        <v>1.9945238859830421E-6</v>
      </c>
      <c r="AL253" s="4">
        <f t="shared" si="105"/>
        <v>3.3892740775057885E-8</v>
      </c>
      <c r="AM253" s="4">
        <f t="shared" si="105"/>
        <v>4.7994653768403385E-10</v>
      </c>
      <c r="AN253" s="4">
        <f t="shared" si="105"/>
        <v>5.8254867299002557E-12</v>
      </c>
      <c r="AO253" s="4">
        <f t="shared" si="105"/>
        <v>6.1869925833744276E-14</v>
      </c>
      <c r="AP253" s="4">
        <f t="shared" si="105"/>
        <v>5.8408280609177068E-16</v>
      </c>
      <c r="AQ253" s="4">
        <f t="shared" si="105"/>
        <v>4.9626280809908757E-18</v>
      </c>
      <c r="AR253" s="4">
        <f t="shared" si="105"/>
        <v>3.8331544710566258E-20</v>
      </c>
      <c r="AS253" s="4">
        <f t="shared" si="105"/>
        <v>2.7140154990280076E-22</v>
      </c>
      <c r="AT253" s="4">
        <f t="shared" si="105"/>
        <v>1.7738062892679243E-24</v>
      </c>
      <c r="AU253" s="4">
        <f t="shared" si="105"/>
        <v>1.0765032487635647E-26</v>
      </c>
      <c r="AV253" s="4">
        <f t="shared" si="105"/>
        <v>6.0976325065422038E-29</v>
      </c>
      <c r="AW253" s="4">
        <f t="shared" si="103"/>
        <v>3.238011566336111E-31</v>
      </c>
      <c r="AX253" s="4">
        <f t="shared" si="103"/>
        <v>1.6183281067705359E-33</v>
      </c>
      <c r="AY253" s="4">
        <f t="shared" si="103"/>
        <v>7.6389056364953324E-36</v>
      </c>
      <c r="AZ253" s="4">
        <f t="shared" si="103"/>
        <v>3.415974251689842E-38</v>
      </c>
      <c r="BA253" s="4">
        <f t="shared" si="103"/>
        <v>1.4511810809961668E-40</v>
      </c>
    </row>
    <row r="254" spans="1:53">
      <c r="A254" s="1">
        <f t="shared" si="101"/>
        <v>42245</v>
      </c>
      <c r="B254">
        <f t="shared" si="96"/>
        <v>3</v>
      </c>
      <c r="C254" s="12">
        <f t="shared" si="90"/>
        <v>5.7069967380518741E-9</v>
      </c>
      <c r="D254" s="3">
        <f t="shared" si="95"/>
        <v>15767859</v>
      </c>
      <c r="E254" s="2">
        <v>31535718</v>
      </c>
      <c r="F254">
        <v>110</v>
      </c>
      <c r="G254" s="3">
        <f t="shared" si="85"/>
        <v>8406989.9999999981</v>
      </c>
      <c r="H254" s="3">
        <f t="shared" si="86"/>
        <v>15594317.300000001</v>
      </c>
      <c r="I254" s="7">
        <f t="shared" si="87"/>
        <v>-1.3943844862529182</v>
      </c>
      <c r="J254" s="8">
        <f t="shared" si="88"/>
        <v>-1.4126508376134874</v>
      </c>
      <c r="K254" s="4">
        <f t="shared" si="104"/>
        <v>0.95315412818299483</v>
      </c>
      <c r="L254" s="4">
        <f t="shared" si="104"/>
        <v>4.5731056960735976E-2</v>
      </c>
      <c r="M254" s="4">
        <f t="shared" si="104"/>
        <v>1.0970572650049579E-3</v>
      </c>
      <c r="N254" s="4">
        <f t="shared" si="104"/>
        <v>1.7545107993380472E-5</v>
      </c>
      <c r="O254" s="4">
        <f t="shared" si="104"/>
        <v>2.1044761360879657E-7</v>
      </c>
      <c r="P254" s="4">
        <f t="shared" si="104"/>
        <v>2.0193979004209345E-9</v>
      </c>
      <c r="Q254" s="4">
        <f t="shared" si="104"/>
        <v>1.6147990962476442E-11</v>
      </c>
      <c r="R254" s="4">
        <f t="shared" si="104"/>
        <v>1.1067977145341059E-13</v>
      </c>
      <c r="S254" s="4">
        <f t="shared" si="104"/>
        <v>6.6378282492115187E-16</v>
      </c>
      <c r="T254" s="4">
        <f t="shared" si="104"/>
        <v>3.5385977277984926E-18</v>
      </c>
      <c r="U254" s="4">
        <f t="shared" si="104"/>
        <v>1.6977699222795005E-20</v>
      </c>
      <c r="V254" s="4">
        <f t="shared" si="104"/>
        <v>7.405147944988637E-23</v>
      </c>
      <c r="W254" s="4">
        <f t="shared" si="104"/>
        <v>2.9607383647487884E-25</v>
      </c>
      <c r="X254" s="4">
        <f t="shared" si="104"/>
        <v>1.0927081065036377E-27</v>
      </c>
      <c r="Y254" s="4">
        <f t="shared" si="104"/>
        <v>3.7447563314208977E-30</v>
      </c>
      <c r="Z254" s="4">
        <f t="shared" si="104"/>
        <v>1.1977872542718024E-32</v>
      </c>
      <c r="AA254" s="4">
        <f t="shared" si="102"/>
        <v>3.5917577361845425E-35</v>
      </c>
      <c r="AB254" s="4">
        <f t="shared" si="102"/>
        <v>1.0136905407597055E-37</v>
      </c>
      <c r="AC254" s="4">
        <f t="shared" si="102"/>
        <v>2.7019674730060921E-40</v>
      </c>
      <c r="AD254" s="4">
        <f t="shared" si="102"/>
        <v>6.8229736133317134E-43</v>
      </c>
      <c r="AE254" s="4">
        <f t="shared" si="102"/>
        <v>1.6367819251374616E-45</v>
      </c>
      <c r="AF254" s="6"/>
      <c r="AG254" s="4">
        <f t="shared" si="105"/>
        <v>0.9148485774701598</v>
      </c>
      <c r="AH254" s="4">
        <f t="shared" si="105"/>
        <v>8.1418519726532315E-2</v>
      </c>
      <c r="AI254" s="4">
        <f t="shared" si="105"/>
        <v>3.6229902371940821E-3</v>
      </c>
      <c r="AJ254" s="4">
        <f t="shared" si="105"/>
        <v>1.0747806486919356E-4</v>
      </c>
      <c r="AK254" s="4">
        <f t="shared" si="105"/>
        <v>2.3912982642109061E-6</v>
      </c>
      <c r="AL254" s="4">
        <f t="shared" si="105"/>
        <v>4.2563527943572357E-8</v>
      </c>
      <c r="AM254" s="4">
        <f t="shared" si="105"/>
        <v>6.313355043517477E-10</v>
      </c>
      <c r="AN254" s="4">
        <f t="shared" si="105"/>
        <v>8.0266807775066524E-12</v>
      </c>
      <c r="AO254" s="4">
        <f t="shared" si="105"/>
        <v>8.9293489376674582E-14</v>
      </c>
      <c r="AP254" s="4">
        <f t="shared" si="105"/>
        <v>8.8298036730021815E-16</v>
      </c>
      <c r="AQ254" s="4">
        <f t="shared" si="105"/>
        <v>7.8582308299925037E-18</v>
      </c>
      <c r="AR254" s="4">
        <f t="shared" si="105"/>
        <v>6.3577844994100477E-20</v>
      </c>
      <c r="AS254" s="4">
        <f t="shared" si="105"/>
        <v>4.7151795598889053E-22</v>
      </c>
      <c r="AT254" s="4">
        <f t="shared" si="105"/>
        <v>3.227962898810168E-24</v>
      </c>
      <c r="AU254" s="4">
        <f t="shared" si="105"/>
        <v>2.0519847166319738E-26</v>
      </c>
      <c r="AV254" s="4">
        <f t="shared" si="105"/>
        <v>1.2174649244707448E-28</v>
      </c>
      <c r="AW254" s="4">
        <f t="shared" si="103"/>
        <v>6.7718923016361126E-31</v>
      </c>
      <c r="AX254" s="4">
        <f t="shared" si="103"/>
        <v>3.5451503690401213E-33</v>
      </c>
      <c r="AY254" s="4">
        <f t="shared" si="103"/>
        <v>1.7528133295275398E-35</v>
      </c>
      <c r="AZ254" s="4">
        <f t="shared" si="103"/>
        <v>8.2102342821079766E-38</v>
      </c>
      <c r="BA254" s="4">
        <f t="shared" si="103"/>
        <v>3.6534150233519533E-40</v>
      </c>
    </row>
    <row r="255" spans="1:53">
      <c r="A255" s="1">
        <f t="shared" si="101"/>
        <v>42249</v>
      </c>
      <c r="B255">
        <f t="shared" si="96"/>
        <v>4</v>
      </c>
      <c r="C255" s="12">
        <f t="shared" si="90"/>
        <v>5.7069967380518741E-9</v>
      </c>
      <c r="D255" s="3">
        <f t="shared" si="95"/>
        <v>15369214</v>
      </c>
      <c r="E255" s="2">
        <v>30738428</v>
      </c>
      <c r="F255">
        <v>120</v>
      </c>
      <c r="G255" s="3">
        <f t="shared" si="85"/>
        <v>8731999.9999999981</v>
      </c>
      <c r="H255" s="3">
        <f t="shared" si="86"/>
        <v>16373627.199999999</v>
      </c>
      <c r="I255" s="7">
        <f t="shared" si="87"/>
        <v>-1.3402440394774917</v>
      </c>
      <c r="J255" s="8">
        <f t="shared" si="88"/>
        <v>-1.3613764691251595</v>
      </c>
      <c r="K255" s="4">
        <f t="shared" si="104"/>
        <v>0.95138782694540169</v>
      </c>
      <c r="L255" s="4">
        <f t="shared" si="104"/>
        <v>4.7410975849704183E-2</v>
      </c>
      <c r="M255" s="4">
        <f t="shared" si="104"/>
        <v>1.1813270623911121E-3</v>
      </c>
      <c r="N255" s="4">
        <f t="shared" si="104"/>
        <v>1.9623212325955671E-5</v>
      </c>
      <c r="O255" s="4">
        <f t="shared" si="104"/>
        <v>2.4447320527263825E-7</v>
      </c>
      <c r="P255" s="4">
        <f t="shared" si="104"/>
        <v>2.4365894944777484E-9</v>
      </c>
      <c r="Q255" s="4">
        <f t="shared" si="104"/>
        <v>2.0237281484722437E-11</v>
      </c>
      <c r="R255" s="4">
        <f t="shared" si="104"/>
        <v>1.4407052477646498E-13</v>
      </c>
      <c r="S255" s="4">
        <f t="shared" si="104"/>
        <v>8.9744141422820135E-16</v>
      </c>
      <c r="T255" s="4">
        <f t="shared" si="104"/>
        <v>4.969177428043148E-18</v>
      </c>
      <c r="U255" s="4">
        <f t="shared" si="104"/>
        <v>2.4763119890435785E-20</v>
      </c>
      <c r="V255" s="4">
        <f t="shared" si="104"/>
        <v>1.1218466150253545E-22</v>
      </c>
      <c r="W255" s="4">
        <f t="shared" si="104"/>
        <v>4.6587884792341583E-25</v>
      </c>
      <c r="X255" s="4">
        <f t="shared" si="104"/>
        <v>1.7858720806000093E-27</v>
      </c>
      <c r="Y255" s="4">
        <f t="shared" si="104"/>
        <v>6.3568647244499314E-30</v>
      </c>
      <c r="Z255" s="4">
        <f t="shared" si="104"/>
        <v>2.1118949824982748E-32</v>
      </c>
      <c r="AA255" s="4">
        <f t="shared" si="102"/>
        <v>6.5776823063362863E-35</v>
      </c>
      <c r="AB255" s="4">
        <f t="shared" si="102"/>
        <v>1.9281662672574546E-37</v>
      </c>
      <c r="AC255" s="4">
        <f t="shared" si="102"/>
        <v>5.3381704172467511E-40</v>
      </c>
      <c r="AD255" s="4">
        <f t="shared" si="102"/>
        <v>1.400100601261821E-42</v>
      </c>
      <c r="AE255" s="4">
        <f t="shared" si="102"/>
        <v>3.488587381333161E-45</v>
      </c>
      <c r="AF255" s="6"/>
      <c r="AG255" s="4">
        <f t="shared" si="105"/>
        <v>0.91078880510433446</v>
      </c>
      <c r="AH255" s="4">
        <f t="shared" si="105"/>
        <v>8.5107964425904084E-2</v>
      </c>
      <c r="AI255" s="4">
        <f t="shared" si="105"/>
        <v>3.9764241313391827E-3</v>
      </c>
      <c r="AJ255" s="4">
        <f t="shared" si="105"/>
        <v>1.2385795707260295E-4</v>
      </c>
      <c r="AK255" s="4">
        <f t="shared" si="105"/>
        <v>2.8934525254184647E-6</v>
      </c>
      <c r="AL255" s="4">
        <f t="shared" si="105"/>
        <v>5.4075279156291726E-8</v>
      </c>
      <c r="AM255" s="4">
        <f t="shared" si="105"/>
        <v>8.4217027108465098E-10</v>
      </c>
      <c r="AN255" s="4">
        <f t="shared" si="105"/>
        <v>1.1242275581874266E-11</v>
      </c>
      <c r="AO255" s="4">
        <f t="shared" si="105"/>
        <v>1.3131567602102501E-13</v>
      </c>
      <c r="AP255" s="4">
        <f t="shared" si="105"/>
        <v>1.363409675490328E-15</v>
      </c>
      <c r="AQ255" s="4">
        <f t="shared" si="105"/>
        <v>1.2740270601465103E-17</v>
      </c>
      <c r="AR255" s="4">
        <f t="shared" si="105"/>
        <v>1.0822764826854267E-19</v>
      </c>
      <c r="AS255" s="4">
        <f t="shared" si="105"/>
        <v>8.4277026307972085E-22</v>
      </c>
      <c r="AT255" s="4">
        <f t="shared" si="105"/>
        <v>6.057843537560473E-24</v>
      </c>
      <c r="AU255" s="4">
        <f t="shared" si="105"/>
        <v>4.0433579588263377E-26</v>
      </c>
      <c r="AV255" s="4">
        <f t="shared" si="105"/>
        <v>2.5188544929890175E-28</v>
      </c>
      <c r="AW255" s="4">
        <f t="shared" si="103"/>
        <v>1.4710763694049709E-30</v>
      </c>
      <c r="AX255" s="4">
        <f t="shared" si="103"/>
        <v>8.0860866892042286E-33</v>
      </c>
      <c r="AY255" s="4">
        <f t="shared" si="103"/>
        <v>4.1977633985181997E-35</v>
      </c>
      <c r="AZ255" s="4">
        <f t="shared" si="103"/>
        <v>2.0645071799742186E-37</v>
      </c>
      <c r="BA255" s="4">
        <f t="shared" si="103"/>
        <v>9.6458036569975017E-40</v>
      </c>
    </row>
    <row r="256" spans="1:53">
      <c r="A256" s="1">
        <f t="shared" si="101"/>
        <v>42252</v>
      </c>
      <c r="B256">
        <f t="shared" si="96"/>
        <v>3</v>
      </c>
      <c r="C256" s="12">
        <f t="shared" si="90"/>
        <v>5.7069967380518741E-9</v>
      </c>
      <c r="D256" s="3">
        <f t="shared" si="95"/>
        <v>17282243</v>
      </c>
      <c r="E256" s="2">
        <v>34564486</v>
      </c>
      <c r="F256">
        <v>133</v>
      </c>
      <c r="G256" s="3">
        <f t="shared" si="85"/>
        <v>9498093.8999999985</v>
      </c>
      <c r="H256" s="3">
        <f t="shared" si="86"/>
        <v>17509166.234499998</v>
      </c>
      <c r="I256" s="7">
        <f t="shared" si="87"/>
        <v>-1.2711561871108024</v>
      </c>
      <c r="J256" s="8">
        <f t="shared" si="88"/>
        <v>-1.2956024507511086</v>
      </c>
      <c r="K256" s="4">
        <f t="shared" si="104"/>
        <v>0.94723734781784275</v>
      </c>
      <c r="L256" s="4">
        <f t="shared" si="104"/>
        <v>5.134555559349753E-2</v>
      </c>
      <c r="M256" s="4">
        <f t="shared" si="104"/>
        <v>1.3916078202102281E-3</v>
      </c>
      <c r="N256" s="4">
        <f t="shared" si="104"/>
        <v>2.5144300533836734E-5</v>
      </c>
      <c r="O256" s="4">
        <f t="shared" si="104"/>
        <v>3.4074027911607165E-7</v>
      </c>
      <c r="P256" s="4">
        <f t="shared" si="104"/>
        <v>3.6940037502950502E-9</v>
      </c>
      <c r="Q256" s="4">
        <f t="shared" si="104"/>
        <v>3.3372588808495648E-11</v>
      </c>
      <c r="R256" s="4">
        <f t="shared" si="104"/>
        <v>2.5842565608045933E-13</v>
      </c>
      <c r="S256" s="4">
        <f t="shared" si="104"/>
        <v>1.7510129777011233E-15</v>
      </c>
      <c r="T256" s="4">
        <f t="shared" si="104"/>
        <v>1.0546067193598147E-17</v>
      </c>
      <c r="U256" s="4">
        <f t="shared" si="104"/>
        <v>5.7165521137028742E-20</v>
      </c>
      <c r="V256" s="4">
        <f t="shared" si="104"/>
        <v>2.8169884675056233E-22</v>
      </c>
      <c r="W256" s="4">
        <f t="shared" si="104"/>
        <v>1.2724694501192188E-24</v>
      </c>
      <c r="X256" s="4">
        <f t="shared" si="104"/>
        <v>5.3057588589535205E-27</v>
      </c>
      <c r="Y256" s="4">
        <f t="shared" si="104"/>
        <v>2.0542955349937626E-29</v>
      </c>
      <c r="Z256" s="4">
        <f t="shared" si="104"/>
        <v>7.4236086211915176E-32</v>
      </c>
      <c r="AA256" s="4">
        <f t="shared" si="102"/>
        <v>2.5150026289263016E-34</v>
      </c>
      <c r="AB256" s="4">
        <f t="shared" si="102"/>
        <v>8.0192330493549318E-37</v>
      </c>
      <c r="AC256" s="4">
        <f t="shared" si="102"/>
        <v>2.4149247184407784E-39</v>
      </c>
      <c r="AD256" s="4">
        <f t="shared" si="102"/>
        <v>6.8895874537931938E-42</v>
      </c>
      <c r="AE256" s="4">
        <f t="shared" si="102"/>
        <v>1.8672668935536121E-44</v>
      </c>
      <c r="AF256" s="6"/>
      <c r="AG256" s="4">
        <f t="shared" si="105"/>
        <v>0.90490550641641887</v>
      </c>
      <c r="AH256" s="4">
        <f t="shared" si="105"/>
        <v>9.0422459957465659E-2</v>
      </c>
      <c r="AI256" s="4">
        <f t="shared" si="105"/>
        <v>4.5177207674261368E-3</v>
      </c>
      <c r="AJ256" s="4">
        <f t="shared" si="105"/>
        <v>1.5047736131318262E-4</v>
      </c>
      <c r="AK256" s="4">
        <f t="shared" si="105"/>
        <v>3.7591026770306279E-6</v>
      </c>
      <c r="AL256" s="4">
        <f t="shared" si="105"/>
        <v>7.512546475343469E-8</v>
      </c>
      <c r="AM256" s="4">
        <f t="shared" si="105"/>
        <v>1.2511485712111359E-9</v>
      </c>
      <c r="AN256" s="4">
        <f t="shared" si="105"/>
        <v>1.7860095732365646E-11</v>
      </c>
      <c r="AO256" s="4">
        <f t="shared" si="105"/>
        <v>2.2308311946687168E-13</v>
      </c>
      <c r="AP256" s="4">
        <f t="shared" si="105"/>
        <v>2.4768350676292895E-15</v>
      </c>
      <c r="AQ256" s="4">
        <f t="shared" si="105"/>
        <v>2.4749700716373065E-17</v>
      </c>
      <c r="AR256" s="4">
        <f t="shared" si="105"/>
        <v>2.2482784897227704E-19</v>
      </c>
      <c r="AS256" s="4">
        <f t="shared" si="105"/>
        <v>1.8721544455031563E-21</v>
      </c>
      <c r="AT256" s="4">
        <f t="shared" si="105"/>
        <v>1.4390341835703684E-23</v>
      </c>
      <c r="AU256" s="4">
        <f t="shared" si="105"/>
        <v>1.0271073554716616E-25</v>
      </c>
      <c r="AV256" s="4">
        <f t="shared" si="105"/>
        <v>6.8422245051114465E-28</v>
      </c>
      <c r="AW256" s="4">
        <f t="shared" si="103"/>
        <v>4.2731688344648472E-30</v>
      </c>
      <c r="AX256" s="4">
        <f t="shared" si="103"/>
        <v>2.5117350212733685E-32</v>
      </c>
      <c r="AY256" s="4">
        <f t="shared" si="103"/>
        <v>1.3943569998422653E-34</v>
      </c>
      <c r="AZ256" s="4">
        <f t="shared" si="103"/>
        <v>7.3331914056524036E-37</v>
      </c>
      <c r="BA256" s="4">
        <f t="shared" si="103"/>
        <v>3.6638327537631712E-39</v>
      </c>
    </row>
    <row r="257" spans="1:53">
      <c r="A257" s="1">
        <f t="shared" si="101"/>
        <v>42256</v>
      </c>
      <c r="B257">
        <f t="shared" si="96"/>
        <v>4</v>
      </c>
      <c r="C257" s="12">
        <f t="shared" si="90"/>
        <v>5.7069967380518741E-9</v>
      </c>
      <c r="D257" s="3">
        <f t="shared" si="95"/>
        <v>16247334</v>
      </c>
      <c r="E257" s="2">
        <v>32494668</v>
      </c>
      <c r="F257">
        <v>149</v>
      </c>
      <c r="G257" s="3">
        <f t="shared" si="85"/>
        <v>10974161.099999998</v>
      </c>
      <c r="H257" s="3">
        <f t="shared" si="86"/>
        <v>19121771.730500001</v>
      </c>
      <c r="I257" s="7">
        <f t="shared" si="87"/>
        <v>-1.1885986136630327</v>
      </c>
      <c r="J257" s="8">
        <f t="shared" si="88"/>
        <v>-1.2162539996598574</v>
      </c>
      <c r="K257" s="4">
        <f t="shared" si="104"/>
        <v>0.93929141556339868</v>
      </c>
      <c r="L257" s="4">
        <f t="shared" si="104"/>
        <v>5.8827353014090415E-2</v>
      </c>
      <c r="M257" s="4">
        <f t="shared" si="104"/>
        <v>1.8421637257393082E-3</v>
      </c>
      <c r="N257" s="4">
        <f t="shared" si="104"/>
        <v>3.8457924863448882E-5</v>
      </c>
      <c r="O257" s="4">
        <f t="shared" si="104"/>
        <v>6.0215000003740437E-7</v>
      </c>
      <c r="P257" s="4">
        <f t="shared" si="104"/>
        <v>7.5424681033644522E-9</v>
      </c>
      <c r="Q257" s="4">
        <f t="shared" si="104"/>
        <v>7.8730133553165223E-11</v>
      </c>
      <c r="R257" s="4">
        <f t="shared" si="104"/>
        <v>7.044037589590305E-13</v>
      </c>
      <c r="S257" s="4">
        <f t="shared" si="104"/>
        <v>5.5145535073401849E-15</v>
      </c>
      <c r="T257" s="4">
        <f t="shared" si="104"/>
        <v>3.8374831640654534E-17</v>
      </c>
      <c r="U257" s="4">
        <f t="shared" si="104"/>
        <v>2.4033946004297441E-19</v>
      </c>
      <c r="V257" s="4">
        <f t="shared" si="104"/>
        <v>1.3683933481831923E-21</v>
      </c>
      <c r="W257" s="4">
        <f t="shared" si="104"/>
        <v>7.1418089329004708E-24</v>
      </c>
      <c r="X257" s="4">
        <f t="shared" si="104"/>
        <v>3.4406726413187005E-26</v>
      </c>
      <c r="Y257" s="4">
        <f t="shared" si="104"/>
        <v>1.5391954049704083E-28</v>
      </c>
      <c r="Z257" s="4">
        <f t="shared" ref="Z257:AE293" si="106">_xlfn.BINOM.DIST(Z$4,$G257,$C257,FALSE)</f>
        <v>6.4265945181552951E-31</v>
      </c>
      <c r="AA257" s="4">
        <f t="shared" si="106"/>
        <v>2.5155866258873821E-33</v>
      </c>
      <c r="AB257" s="4">
        <f t="shared" si="106"/>
        <v>9.2676297866312489E-36</v>
      </c>
      <c r="AC257" s="4">
        <f t="shared" si="106"/>
        <v>3.2245896302386747E-38</v>
      </c>
      <c r="AD257" s="4">
        <f t="shared" si="106"/>
        <v>1.0629163656391749E-40</v>
      </c>
      <c r="AE257" s="4">
        <f t="shared" si="106"/>
        <v>3.3284903370609616E-43</v>
      </c>
      <c r="AF257" s="6"/>
      <c r="AG257" s="4">
        <f t="shared" si="105"/>
        <v>0.89661574643066433</v>
      </c>
      <c r="AH257" s="4">
        <f t="shared" si="105"/>
        <v>9.7845780375515765E-2</v>
      </c>
      <c r="AI257" s="4">
        <f t="shared" si="105"/>
        <v>5.3388512719806493E-3</v>
      </c>
      <c r="AJ257" s="4">
        <f t="shared" si="105"/>
        <v>1.9420582951604245E-4</v>
      </c>
      <c r="AK257" s="4">
        <f t="shared" si="105"/>
        <v>5.298317042967849E-6</v>
      </c>
      <c r="AL257" s="4">
        <f t="shared" si="105"/>
        <v>1.1563880276790976E-7</v>
      </c>
      <c r="AM257" s="4">
        <f t="shared" si="105"/>
        <v>2.1032357850339541E-9</v>
      </c>
      <c r="AN257" s="4">
        <f t="shared" si="105"/>
        <v>3.2788800226417373E-11</v>
      </c>
      <c r="AO257" s="4">
        <f t="shared" si="105"/>
        <v>4.472713902310185E-13</v>
      </c>
      <c r="AP257" s="4">
        <f t="shared" si="105"/>
        <v>5.4233067300968989E-15</v>
      </c>
      <c r="AQ257" s="4">
        <f t="shared" si="105"/>
        <v>5.9183371647871246E-17</v>
      </c>
      <c r="AR257" s="4">
        <f t="shared" si="105"/>
        <v>5.8714116526908181E-19</v>
      </c>
      <c r="AS257" s="4">
        <f t="shared" si="105"/>
        <v>5.339453075517225E-21</v>
      </c>
      <c r="AT257" s="4">
        <f t="shared" si="105"/>
        <v>4.482175825893727E-23</v>
      </c>
      <c r="AU257" s="4">
        <f t="shared" si="105"/>
        <v>3.4937859792134829E-25</v>
      </c>
      <c r="AV257" s="4">
        <f t="shared" ref="AV257:BA293" si="107">_xlfn.BINOM.DIST(AV$4,$H257,$C257,FALSE)</f>
        <v>2.5417946441013642E-27</v>
      </c>
      <c r="AW257" s="4">
        <f t="shared" si="107"/>
        <v>1.7336278556454014E-29</v>
      </c>
      <c r="AX257" s="4">
        <f t="shared" si="107"/>
        <v>1.1128646091871604E-31</v>
      </c>
      <c r="AY257" s="4">
        <f t="shared" si="107"/>
        <v>6.746914083753641E-34</v>
      </c>
      <c r="AZ257" s="4">
        <f t="shared" si="107"/>
        <v>3.8751356499218168E-36</v>
      </c>
      <c r="BA257" s="4">
        <f t="shared" si="107"/>
        <v>2.114424693554228E-38</v>
      </c>
    </row>
    <row r="258" spans="1:53">
      <c r="A258" s="1">
        <f t="shared" si="101"/>
        <v>42259</v>
      </c>
      <c r="B258">
        <f t="shared" si="96"/>
        <v>3</v>
      </c>
      <c r="C258" s="12">
        <f t="shared" si="90"/>
        <v>5.7069967380518741E-9</v>
      </c>
      <c r="D258" s="3">
        <f t="shared" si="95"/>
        <v>19085819</v>
      </c>
      <c r="E258" s="2">
        <v>38171638</v>
      </c>
      <c r="F258">
        <v>167</v>
      </c>
      <c r="G258" s="3">
        <f t="shared" si="85"/>
        <v>13337985.899999999</v>
      </c>
      <c r="H258" s="3">
        <f t="shared" si="86"/>
        <v>21259321.7795</v>
      </c>
      <c r="I258" s="7">
        <f t="shared" si="87"/>
        <v>-1.099690683261249</v>
      </c>
      <c r="J258" s="8">
        <f t="shared" si="88"/>
        <v>-1.1295133444440775</v>
      </c>
      <c r="K258" s="4">
        <f t="shared" ref="K258:Z293" si="108">_xlfn.BINOM.DIST(K$4,$G258,$C258,FALSE)</f>
        <v>0.92670514624359024</v>
      </c>
      <c r="L258" s="4">
        <f t="shared" si="108"/>
        <v>7.0540644977151998E-2</v>
      </c>
      <c r="M258" s="4">
        <f t="shared" si="108"/>
        <v>2.6847710088231747E-3</v>
      </c>
      <c r="N258" s="4">
        <f t="shared" si="108"/>
        <v>6.8121433931136744E-5</v>
      </c>
      <c r="O258" s="4">
        <f t="shared" si="108"/>
        <v>1.2963478256614732E-6</v>
      </c>
      <c r="P258" s="4">
        <f t="shared" si="108"/>
        <v>1.9735551201710025E-8</v>
      </c>
      <c r="Q258" s="4">
        <f t="shared" si="108"/>
        <v>2.5037773062877461E-10</v>
      </c>
      <c r="R258" s="4">
        <f t="shared" si="108"/>
        <v>2.7226719358549224E-12</v>
      </c>
      <c r="S258" s="4">
        <f t="shared" si="108"/>
        <v>2.5906154508675487E-14</v>
      </c>
      <c r="T258" s="4">
        <f t="shared" si="108"/>
        <v>2.191078982286566E-16</v>
      </c>
      <c r="U258" s="4">
        <f t="shared" si="108"/>
        <v>1.6678446315010367E-18</v>
      </c>
      <c r="V258" s="4">
        <f t="shared" si="108"/>
        <v>1.1541451531247677E-20</v>
      </c>
      <c r="W258" s="4">
        <f t="shared" si="108"/>
        <v>7.3211057373034926E-23</v>
      </c>
      <c r="X258" s="4">
        <f t="shared" si="108"/>
        <v>4.2867759719958259E-25</v>
      </c>
      <c r="Y258" s="4">
        <f t="shared" si="108"/>
        <v>2.3307740827318266E-27</v>
      </c>
      <c r="Z258" s="4">
        <f t="shared" si="108"/>
        <v>1.1827863852457476E-29</v>
      </c>
      <c r="AA258" s="4">
        <f t="shared" si="106"/>
        <v>5.6270878736712297E-32</v>
      </c>
      <c r="AB258" s="4">
        <f t="shared" si="106"/>
        <v>2.5196029395167304E-34</v>
      </c>
      <c r="AC258" s="4">
        <f t="shared" si="106"/>
        <v>1.0655084523434733E-36</v>
      </c>
      <c r="AD258" s="4">
        <f t="shared" si="106"/>
        <v>4.2687484527271566E-39</v>
      </c>
      <c r="AE258" s="4">
        <f t="shared" si="106"/>
        <v>1.624679874577424E-41</v>
      </c>
      <c r="AF258" s="6"/>
      <c r="AG258" s="4">
        <f t="shared" ref="AG258:AV293" si="109">_xlfn.BINOM.DIST(AG$4,$H258,$C258,FALSE)</f>
        <v>0.88574438373405762</v>
      </c>
      <c r="AH258" s="4">
        <f t="shared" si="109"/>
        <v>0.10746459927217593</v>
      </c>
      <c r="AI258" s="4">
        <f t="shared" si="109"/>
        <v>6.5191717642150322E-3</v>
      </c>
      <c r="AJ258" s="4">
        <f t="shared" si="109"/>
        <v>2.6365022391913517E-4</v>
      </c>
      <c r="AK258" s="4">
        <f t="shared" si="109"/>
        <v>7.9969633970007479E-6</v>
      </c>
      <c r="AL258" s="4">
        <f t="shared" si="109"/>
        <v>1.9404928124597197E-7</v>
      </c>
      <c r="AM258" s="4">
        <f t="shared" si="109"/>
        <v>3.9238979338677925E-9</v>
      </c>
      <c r="AN258" s="4">
        <f t="shared" si="109"/>
        <v>6.8010592120738254E-11</v>
      </c>
      <c r="AO258" s="4">
        <f t="shared" si="109"/>
        <v>1.0314387474832925E-12</v>
      </c>
      <c r="AP258" s="4">
        <f t="shared" si="109"/>
        <v>1.3904577136440884E-14</v>
      </c>
      <c r="AQ258" s="4">
        <f t="shared" si="109"/>
        <v>1.6869981959536422E-16</v>
      </c>
      <c r="AR258" s="4">
        <f t="shared" si="109"/>
        <v>1.8607102286308324E-18</v>
      </c>
      <c r="AS258" s="4">
        <f t="shared" si="109"/>
        <v>1.8812836909645303E-20</v>
      </c>
      <c r="AT258" s="4">
        <f t="shared" si="109"/>
        <v>1.7557703446707692E-22</v>
      </c>
      <c r="AU258" s="4">
        <f t="shared" si="109"/>
        <v>1.5215857224558525E-24</v>
      </c>
      <c r="AV258" s="4">
        <f t="shared" si="109"/>
        <v>1.2307274743027549E-26</v>
      </c>
      <c r="AW258" s="4">
        <f t="shared" si="107"/>
        <v>9.3325134167676448E-29</v>
      </c>
      <c r="AX258" s="4">
        <f t="shared" si="107"/>
        <v>6.6604932273253811E-31</v>
      </c>
      <c r="AY258" s="4">
        <f t="shared" si="107"/>
        <v>4.4894232869191016E-33</v>
      </c>
      <c r="AZ258" s="4">
        <f t="shared" si="107"/>
        <v>2.8667749609314269E-35</v>
      </c>
      <c r="BA258" s="4">
        <f t="shared" si="107"/>
        <v>1.7390827009541776E-37</v>
      </c>
    </row>
    <row r="259" spans="1:53">
      <c r="A259" s="1">
        <f t="shared" si="101"/>
        <v>42263</v>
      </c>
      <c r="B259">
        <f t="shared" si="96"/>
        <v>4</v>
      </c>
      <c r="C259" s="12">
        <f t="shared" si="90"/>
        <v>5.7069967380518741E-9</v>
      </c>
      <c r="D259" s="3">
        <f t="shared" si="95"/>
        <v>20263813</v>
      </c>
      <c r="E259" s="2">
        <v>40527626</v>
      </c>
      <c r="F259">
        <v>185</v>
      </c>
      <c r="G259" s="3">
        <f t="shared" si="85"/>
        <v>16446427.5</v>
      </c>
      <c r="H259" s="3">
        <f t="shared" si="86"/>
        <v>23785847.112500001</v>
      </c>
      <c r="I259" s="7">
        <f t="shared" si="87"/>
        <v>-1.015760265779347</v>
      </c>
      <c r="J259" s="8">
        <f t="shared" si="88"/>
        <v>-1.0459733040261017</v>
      </c>
      <c r="K259" s="4">
        <f t="shared" si="108"/>
        <v>0.91041047885592319</v>
      </c>
      <c r="L259" s="4">
        <f t="shared" si="108"/>
        <v>8.5450859681956051E-2</v>
      </c>
      <c r="M259" s="4">
        <f t="shared" si="108"/>
        <v>4.0101960302475013E-3</v>
      </c>
      <c r="N259" s="4">
        <f t="shared" si="108"/>
        <v>1.2546525791194528E-4</v>
      </c>
      <c r="O259" s="4">
        <f t="shared" si="108"/>
        <v>2.9440325111986076E-6</v>
      </c>
      <c r="P259" s="4">
        <f t="shared" si="108"/>
        <v>5.526519161869368E-8</v>
      </c>
      <c r="Q259" s="4">
        <f t="shared" si="108"/>
        <v>8.6452884134390629E-10</v>
      </c>
      <c r="R259" s="4">
        <f t="shared" si="108"/>
        <v>1.1592056154474154E-11</v>
      </c>
      <c r="S259" s="4">
        <f t="shared" si="108"/>
        <v>1.3600331461521119E-13</v>
      </c>
      <c r="T259" s="4">
        <f t="shared" si="108"/>
        <v>1.418358320572539E-15</v>
      </c>
      <c r="U259" s="4">
        <f t="shared" si="108"/>
        <v>1.3312662180457815E-17</v>
      </c>
      <c r="V259" s="4">
        <f t="shared" si="108"/>
        <v>1.1359289051060806E-19</v>
      </c>
      <c r="W259" s="4">
        <f t="shared" si="108"/>
        <v>8.8848234589148858E-22</v>
      </c>
      <c r="X259" s="4">
        <f t="shared" si="108"/>
        <v>6.4148177482214913E-24</v>
      </c>
      <c r="Y259" s="4">
        <f t="shared" si="108"/>
        <v>4.3006602181526988E-26</v>
      </c>
      <c r="Z259" s="4">
        <f t="shared" si="108"/>
        <v>2.6910557273989519E-28</v>
      </c>
      <c r="AA259" s="4">
        <f t="shared" si="106"/>
        <v>1.5786341777261939E-30</v>
      </c>
      <c r="AB259" s="4">
        <f t="shared" si="106"/>
        <v>8.7158820766561969E-33</v>
      </c>
      <c r="AC259" s="4">
        <f t="shared" si="106"/>
        <v>4.5448293427700622E-35</v>
      </c>
      <c r="AD259" s="4">
        <f t="shared" si="106"/>
        <v>2.2451362002547432E-37</v>
      </c>
      <c r="AE259" s="4">
        <f t="shared" si="106"/>
        <v>1.0536378986954104E-39</v>
      </c>
      <c r="AF259" s="6"/>
      <c r="AG259" s="4">
        <f t="shared" si="109"/>
        <v>0.87306457952054994</v>
      </c>
      <c r="AH259" s="4">
        <f t="shared" si="109"/>
        <v>0.11851480790511471</v>
      </c>
      <c r="AI259" s="4">
        <f t="shared" si="109"/>
        <v>8.0439405238444447E-3</v>
      </c>
      <c r="AJ259" s="4">
        <f t="shared" si="109"/>
        <v>3.6397688792124853E-4</v>
      </c>
      <c r="AK259" s="4">
        <f t="shared" si="109"/>
        <v>1.2352077533871746E-5</v>
      </c>
      <c r="AL259" s="4">
        <f t="shared" si="109"/>
        <v>3.3534835436322706E-7</v>
      </c>
      <c r="AM259" s="4">
        <f t="shared" si="109"/>
        <v>7.5870174968395887E-9</v>
      </c>
      <c r="AN259" s="4">
        <f t="shared" si="109"/>
        <v>1.4712930512410655E-10</v>
      </c>
      <c r="AO259" s="4">
        <f t="shared" si="109"/>
        <v>2.496521536240605E-12</v>
      </c>
      <c r="AP259" s="4">
        <f t="shared" si="109"/>
        <v>3.7654675486528057E-14</v>
      </c>
      <c r="AQ259" s="4">
        <f t="shared" si="109"/>
        <v>5.111460306762419E-16</v>
      </c>
      <c r="AR259" s="4">
        <f t="shared" si="109"/>
        <v>6.3078066502542977E-18</v>
      </c>
      <c r="AS259" s="4">
        <f t="shared" si="109"/>
        <v>7.1354796776849521E-20</v>
      </c>
      <c r="AT259" s="4">
        <f t="shared" si="109"/>
        <v>7.4508505090213355E-22</v>
      </c>
      <c r="AU259" s="4">
        <f t="shared" si="109"/>
        <v>7.2244339479745283E-24</v>
      </c>
      <c r="AV259" s="4">
        <f t="shared" si="109"/>
        <v>6.537904279577513E-26</v>
      </c>
      <c r="AW259" s="4">
        <f t="shared" si="107"/>
        <v>5.5468260834977146E-28</v>
      </c>
      <c r="AX259" s="4">
        <f t="shared" si="107"/>
        <v>4.4291621853652598E-30</v>
      </c>
      <c r="AY259" s="4">
        <f t="shared" si="107"/>
        <v>3.3402195663244053E-32</v>
      </c>
      <c r="AZ259" s="4">
        <f t="shared" si="107"/>
        <v>2.3864224936863008E-34</v>
      </c>
      <c r="BA259" s="4">
        <f t="shared" si="107"/>
        <v>1.6197322863267477E-36</v>
      </c>
    </row>
    <row r="260" spans="1:53">
      <c r="A260" s="1">
        <f t="shared" si="101"/>
        <v>42266</v>
      </c>
      <c r="B260">
        <f t="shared" si="96"/>
        <v>3</v>
      </c>
      <c r="C260" s="12">
        <f t="shared" si="90"/>
        <v>5.7069967380518741E-9</v>
      </c>
      <c r="D260" s="3">
        <f t="shared" si="95"/>
        <v>25341001</v>
      </c>
      <c r="E260" s="2">
        <v>50682002</v>
      </c>
      <c r="F260">
        <v>208</v>
      </c>
      <c r="G260" s="3">
        <f t="shared" si="85"/>
        <v>21501926.399999999</v>
      </c>
      <c r="H260" s="3">
        <f t="shared" si="86"/>
        <v>27657158.272</v>
      </c>
      <c r="I260" s="7">
        <f t="shared" si="87"/>
        <v>-0.91691727918993449</v>
      </c>
      <c r="J260" s="8">
        <f t="shared" si="88"/>
        <v>-0.94482292433425696</v>
      </c>
      <c r="K260" s="4">
        <f t="shared" si="108"/>
        <v>0.88451887851687394</v>
      </c>
      <c r="L260" s="4">
        <f t="shared" si="108"/>
        <v>0.10854056958460297</v>
      </c>
      <c r="M260" s="4">
        <f t="shared" si="108"/>
        <v>6.6595835227378627E-3</v>
      </c>
      <c r="N260" s="4">
        <f t="shared" si="108"/>
        <v>2.7240229653880055E-4</v>
      </c>
      <c r="O260" s="4">
        <f t="shared" si="108"/>
        <v>8.3567171417627093E-6</v>
      </c>
      <c r="P260" s="4">
        <f t="shared" si="108"/>
        <v>2.0509289099814179E-7</v>
      </c>
      <c r="Q260" s="4">
        <f t="shared" si="108"/>
        <v>4.1945390823705775E-9</v>
      </c>
      <c r="R260" s="4">
        <f t="shared" si="108"/>
        <v>7.3531101832431955E-11</v>
      </c>
      <c r="S260" s="4">
        <f t="shared" si="108"/>
        <v>1.1278878934430719E-12</v>
      </c>
      <c r="T260" s="4">
        <f t="shared" si="108"/>
        <v>1.5378297337948176E-14</v>
      </c>
      <c r="U260" s="4">
        <f t="shared" si="108"/>
        <v>1.8870919481579367E-16</v>
      </c>
      <c r="V260" s="4">
        <f t="shared" si="108"/>
        <v>2.1051602651605699E-18</v>
      </c>
      <c r="W260" s="4">
        <f t="shared" si="108"/>
        <v>2.1527256502845388E-20</v>
      </c>
      <c r="X260" s="4">
        <f t="shared" si="108"/>
        <v>2.0320298370822268E-22</v>
      </c>
      <c r="Y260" s="4">
        <f t="shared" si="108"/>
        <v>1.78109371851903E-24</v>
      </c>
      <c r="Z260" s="4">
        <f t="shared" si="108"/>
        <v>1.4570693402922548E-26</v>
      </c>
      <c r="AA260" s="4">
        <f t="shared" si="106"/>
        <v>1.117493289520336E-28</v>
      </c>
      <c r="AB260" s="4">
        <f t="shared" si="106"/>
        <v>8.0664169920494559E-31</v>
      </c>
      <c r="AC260" s="4">
        <f t="shared" si="106"/>
        <v>5.4991151050748886E-33</v>
      </c>
      <c r="AD260" s="4">
        <f t="shared" si="106"/>
        <v>3.5515982669801501E-35</v>
      </c>
      <c r="AE260" s="4">
        <f t="shared" si="106"/>
        <v>2.1791064473537048E-37</v>
      </c>
      <c r="AF260" s="6"/>
      <c r="AG260" s="4">
        <f t="shared" si="109"/>
        <v>0.85398699731138117</v>
      </c>
      <c r="AH260" s="4">
        <f t="shared" si="109"/>
        <v>0.13479271959213204</v>
      </c>
      <c r="AI260" s="4">
        <f t="shared" si="109"/>
        <v>1.0637794635811609E-2</v>
      </c>
      <c r="AJ260" s="4">
        <f t="shared" si="109"/>
        <v>5.5968735287037421E-4</v>
      </c>
      <c r="AK260" s="4">
        <f t="shared" si="109"/>
        <v>2.2085164197167774E-5</v>
      </c>
      <c r="AL260" s="4">
        <f t="shared" si="109"/>
        <v>6.9718132093377555E-7</v>
      </c>
      <c r="AM260" s="4">
        <f t="shared" si="109"/>
        <v>1.8340433286083419E-8</v>
      </c>
      <c r="AN260" s="4">
        <f t="shared" si="109"/>
        <v>4.1354867606676916E-10</v>
      </c>
      <c r="AO260" s="4">
        <f t="shared" si="109"/>
        <v>8.1592777170019857E-12</v>
      </c>
      <c r="AP260" s="4">
        <f t="shared" si="109"/>
        <v>1.4309493375291883E-13</v>
      </c>
      <c r="AQ260" s="4">
        <f t="shared" si="109"/>
        <v>2.2585998457259714E-15</v>
      </c>
      <c r="AR260" s="4">
        <f t="shared" si="109"/>
        <v>3.2408701405274579E-17</v>
      </c>
      <c r="AS260" s="4">
        <f t="shared" si="109"/>
        <v>4.2628042319594715E-19</v>
      </c>
      <c r="AT260" s="4">
        <f t="shared" si="109"/>
        <v>5.1756753279352721E-21</v>
      </c>
      <c r="AU260" s="4">
        <f t="shared" si="109"/>
        <v>5.8351760411013057E-23</v>
      </c>
      <c r="AV260" s="4">
        <f t="shared" si="109"/>
        <v>6.1401313463438451E-25</v>
      </c>
      <c r="AW260" s="4">
        <f t="shared" si="107"/>
        <v>6.0572098620558213E-27</v>
      </c>
      <c r="AX260" s="4">
        <f t="shared" si="107"/>
        <v>5.6239134145850202E-29</v>
      </c>
      <c r="AY260" s="4">
        <f t="shared" si="107"/>
        <v>4.9315226391786909E-31</v>
      </c>
      <c r="AZ260" s="4">
        <f t="shared" si="107"/>
        <v>4.0967770046298549E-33</v>
      </c>
      <c r="BA260" s="4">
        <f t="shared" si="107"/>
        <v>3.2331600855297697E-35</v>
      </c>
    </row>
    <row r="261" spans="1:53">
      <c r="A261" s="1">
        <f t="shared" si="101"/>
        <v>42270</v>
      </c>
      <c r="B261">
        <f t="shared" si="96"/>
        <v>4</v>
      </c>
      <c r="C261" s="12">
        <f t="shared" si="90"/>
        <v>5.7069967380518741E-9</v>
      </c>
      <c r="D261" s="3">
        <f t="shared" si="95"/>
        <v>28627080</v>
      </c>
      <c r="E261" s="2">
        <v>57254160</v>
      </c>
      <c r="F261">
        <v>235</v>
      </c>
      <c r="G261" s="3">
        <f t="shared" si="85"/>
        <v>28987927.499999993</v>
      </c>
      <c r="H261" s="3">
        <f t="shared" si="86"/>
        <v>33249135.737500001</v>
      </c>
      <c r="I261" s="7">
        <f t="shared" si="87"/>
        <v>-0.81455205881529102</v>
      </c>
      <c r="J261" s="8">
        <f t="shared" si="88"/>
        <v>-0.83572842547190107</v>
      </c>
      <c r="K261" s="4">
        <f t="shared" si="108"/>
        <v>0.84752579356648838</v>
      </c>
      <c r="L261" s="4">
        <f t="shared" si="108"/>
        <v>0.14020958702820216</v>
      </c>
      <c r="M261" s="4">
        <f t="shared" si="108"/>
        <v>1.1597716415050448E-2</v>
      </c>
      <c r="N261" s="4">
        <f t="shared" si="108"/>
        <v>6.3955218400660178E-4</v>
      </c>
      <c r="O261" s="4">
        <f t="shared" si="108"/>
        <v>2.6450917188311437E-5</v>
      </c>
      <c r="P261" s="4">
        <f t="shared" si="108"/>
        <v>8.7517611661817669E-7</v>
      </c>
      <c r="Q261" s="4">
        <f t="shared" si="108"/>
        <v>2.4130644293084516E-8</v>
      </c>
      <c r="R261" s="4">
        <f t="shared" si="108"/>
        <v>5.7028976015429986E-10</v>
      </c>
      <c r="S261" s="4">
        <f t="shared" si="108"/>
        <v>1.1793162086609621E-11</v>
      </c>
      <c r="T261" s="4">
        <f t="shared" si="108"/>
        <v>2.1677661181393179E-13</v>
      </c>
      <c r="U261" s="4">
        <f t="shared" si="108"/>
        <v>3.5862212116640499E-15</v>
      </c>
      <c r="V261" s="4">
        <f t="shared" si="108"/>
        <v>5.3934794179906786E-17</v>
      </c>
      <c r="W261" s="4">
        <f t="shared" si="108"/>
        <v>7.4355380550202671E-19</v>
      </c>
      <c r="X261" s="4">
        <f t="shared" si="108"/>
        <v>9.4622333563609355E-21</v>
      </c>
      <c r="Y261" s="4">
        <f t="shared" si="108"/>
        <v>1.1181246183700619E-22</v>
      </c>
      <c r="Z261" s="4">
        <f t="shared" si="108"/>
        <v>1.2331716349191178E-24</v>
      </c>
      <c r="AA261" s="4">
        <f t="shared" si="106"/>
        <v>1.2750526113027038E-26</v>
      </c>
      <c r="AB261" s="4">
        <f t="shared" si="106"/>
        <v>1.2408055566790603E-28</v>
      </c>
      <c r="AC261" s="4">
        <f t="shared" si="106"/>
        <v>1.1403961847161724E-30</v>
      </c>
      <c r="AD261" s="4">
        <f t="shared" si="106"/>
        <v>9.929483782158623E-33</v>
      </c>
      <c r="AE261" s="4">
        <f t="shared" si="106"/>
        <v>8.2133660034368376E-35</v>
      </c>
      <c r="AF261" s="6"/>
      <c r="AG261" s="4">
        <f t="shared" si="109"/>
        <v>0.82716366165275501</v>
      </c>
      <c r="AH261" s="4">
        <f t="shared" si="109"/>
        <v>0.15695654316217789</v>
      </c>
      <c r="AI261" s="4">
        <f t="shared" si="109"/>
        <v>1.4891463952408463E-2</v>
      </c>
      <c r="AJ261" s="4">
        <f t="shared" si="109"/>
        <v>9.4189847078554893E-4</v>
      </c>
      <c r="AK261" s="4">
        <f t="shared" si="109"/>
        <v>4.4681941887356651E-5</v>
      </c>
      <c r="AL261" s="4">
        <f t="shared" si="109"/>
        <v>1.6957036731265465E-6</v>
      </c>
      <c r="AM261" s="4">
        <f t="shared" si="109"/>
        <v>5.362738538056002E-8</v>
      </c>
      <c r="AN261" s="4">
        <f t="shared" si="109"/>
        <v>1.4537056655948264E-9</v>
      </c>
      <c r="AO261" s="4">
        <f t="shared" si="109"/>
        <v>3.4480565725407131E-11</v>
      </c>
      <c r="AP261" s="4">
        <f t="shared" si="109"/>
        <v>7.2697545322332302E-13</v>
      </c>
      <c r="AQ261" s="4">
        <f t="shared" si="109"/>
        <v>1.3794552215667249E-14</v>
      </c>
      <c r="AR261" s="4">
        <f t="shared" si="109"/>
        <v>2.3795934770049555E-16</v>
      </c>
      <c r="AS261" s="4">
        <f t="shared" si="109"/>
        <v>3.762784601890375E-18</v>
      </c>
      <c r="AT261" s="4">
        <f t="shared" si="109"/>
        <v>5.4922946375420602E-20</v>
      </c>
      <c r="AU261" s="4">
        <f t="shared" si="109"/>
        <v>7.4441240181003261E-22</v>
      </c>
      <c r="AV261" s="4">
        <f t="shared" si="109"/>
        <v>9.4169472132806791E-24</v>
      </c>
      <c r="AW261" s="4">
        <f t="shared" si="107"/>
        <v>1.1168065065688406E-25</v>
      </c>
      <c r="AX261" s="4">
        <f t="shared" si="107"/>
        <v>1.2465703223607036E-27</v>
      </c>
      <c r="AY261" s="4">
        <f t="shared" si="107"/>
        <v>1.3141109501931142E-29</v>
      </c>
      <c r="AZ261" s="4">
        <f t="shared" si="107"/>
        <v>1.3123998625439174E-31</v>
      </c>
      <c r="BA261" s="4">
        <f t="shared" si="107"/>
        <v>1.2451564152875084E-33</v>
      </c>
    </row>
    <row r="262" spans="1:53">
      <c r="A262" s="1">
        <f t="shared" si="101"/>
        <v>42273</v>
      </c>
      <c r="B262">
        <f t="shared" si="96"/>
        <v>3</v>
      </c>
      <c r="C262" s="12">
        <f t="shared" si="90"/>
        <v>5.7069967380518741E-9</v>
      </c>
      <c r="D262" s="3">
        <f t="shared" si="95"/>
        <v>32078059</v>
      </c>
      <c r="E262" s="2">
        <v>64156118</v>
      </c>
      <c r="F262">
        <v>267</v>
      </c>
      <c r="G262" s="3">
        <f t="shared" ref="G262:G293" si="110">1149.1*POWER(F262,2) - 231792*F262 + 20000000</f>
        <v>40029725.899999991</v>
      </c>
      <c r="H262" s="3">
        <f t="shared" ref="H262:H293" si="111">1.3825*POWER(F262,3)-92.362*POWER(F262,2)+44289*F262+10000000</f>
        <v>41555498.729499996</v>
      </c>
      <c r="I262" s="7">
        <f t="shared" ref="I262:I293" si="112">F262*1000000*(L262+M262/M$4+N262/N$4+O262/O$4+P262/P$4+Q262/Q$4+R262/R$4+S262/S$4+T262/T$4+U262/U$4+V262/V$4+W262/W$4+X262/X$4+Y262/Y$4+Z262/Z$4+AA262/AA$4+AB262/AB$4+AC262/AC$4+AD262/AD$4+AE262/AE$4)/G262-$B$2</f>
        <v>-0.71451206017782698</v>
      </c>
      <c r="J262" s="8">
        <f t="shared" ref="J262:J293" si="113">F262*1000000*(AH262+AI262/AI$4+AJ262/AJ$4+AK262/AK$4+AL262/AL$4+AM262/AM$4+AN262/AN$4+AO262/AO$4+AP262/AP$4+AQ262/AQ$4+AR262/AR$4+AS262/AS$4+AT262/AT$4+AU262/AU$4+AV262/AV$4+AW262/AW$4+AX262/AX$4+AY262/AY$4+AZ262/AZ$4+BA262/BA$4)/H262-$B$2</f>
        <v>-0.72275081657141804</v>
      </c>
      <c r="K262" s="4">
        <f t="shared" si="108"/>
        <v>0.79576647392066135</v>
      </c>
      <c r="L262" s="4">
        <f t="shared" si="108"/>
        <v>0.18179246207918212</v>
      </c>
      <c r="M262" s="4">
        <f t="shared" si="108"/>
        <v>2.0765199041614116E-2</v>
      </c>
      <c r="N262" s="4">
        <f t="shared" si="108"/>
        <v>1.5812664453901874E-3</v>
      </c>
      <c r="O262" s="4">
        <f t="shared" si="108"/>
        <v>9.0309879904438908E-5</v>
      </c>
      <c r="P262" s="4">
        <f t="shared" si="108"/>
        <v>4.1262491736975816E-6</v>
      </c>
      <c r="Q262" s="4">
        <f t="shared" si="108"/>
        <v>1.5710658158446223E-7</v>
      </c>
      <c r="R262" s="4">
        <f t="shared" si="108"/>
        <v>5.1272737722788481E-9</v>
      </c>
      <c r="S262" s="4">
        <f t="shared" si="108"/>
        <v>1.4641537284611621E-10</v>
      </c>
      <c r="T262" s="4">
        <f t="shared" si="108"/>
        <v>3.7165015210370547E-12</v>
      </c>
      <c r="U262" s="4">
        <f t="shared" si="108"/>
        <v>8.4903276535046159E-14</v>
      </c>
      <c r="V262" s="4">
        <f t="shared" si="108"/>
        <v>1.7632824715546915E-15</v>
      </c>
      <c r="W262" s="4">
        <f t="shared" si="108"/>
        <v>3.3568409018653483E-17</v>
      </c>
      <c r="X262" s="4">
        <f t="shared" si="108"/>
        <v>5.8989879512786889E-19</v>
      </c>
      <c r="Y262" s="4">
        <f t="shared" si="108"/>
        <v>9.6258605500391791E-21</v>
      </c>
      <c r="Z262" s="4">
        <f t="shared" si="108"/>
        <v>1.4660149129660774E-22</v>
      </c>
      <c r="AA262" s="4">
        <f t="shared" si="106"/>
        <v>2.0931891558322353E-24</v>
      </c>
      <c r="AB262" s="4">
        <f t="shared" si="106"/>
        <v>2.8128696975485747E-26</v>
      </c>
      <c r="AC262" s="4">
        <f t="shared" si="106"/>
        <v>3.5699913048044606E-28</v>
      </c>
      <c r="AD262" s="4">
        <f t="shared" si="106"/>
        <v>4.2924336958470527E-30</v>
      </c>
      <c r="AE262" s="4">
        <f t="shared" si="106"/>
        <v>4.9030195733966487E-32</v>
      </c>
      <c r="AF262" s="6"/>
      <c r="AG262" s="4">
        <f t="shared" si="109"/>
        <v>0.7888673533666738</v>
      </c>
      <c r="AH262" s="4">
        <f t="shared" si="109"/>
        <v>0.1870854881983563</v>
      </c>
      <c r="AI262" s="4">
        <f t="shared" si="109"/>
        <v>2.2184324717439426E-2</v>
      </c>
      <c r="AJ262" s="4">
        <f t="shared" si="109"/>
        <v>1.7537232348167294E-3</v>
      </c>
      <c r="AK262" s="4">
        <f t="shared" si="109"/>
        <v>1.0397696851826335E-4</v>
      </c>
      <c r="AL262" s="4">
        <f t="shared" si="109"/>
        <v>4.9317746414938784E-6</v>
      </c>
      <c r="AM262" s="4">
        <f t="shared" si="109"/>
        <v>1.9493419933754043E-7</v>
      </c>
      <c r="AN262" s="4">
        <f t="shared" si="109"/>
        <v>6.6042887634750643E-9</v>
      </c>
      <c r="AO262" s="4">
        <f t="shared" si="109"/>
        <v>1.9578170748765544E-10</v>
      </c>
      <c r="AP262" s="4">
        <f t="shared" si="109"/>
        <v>5.1590012944148628E-12</v>
      </c>
      <c r="AQ262" s="4">
        <f t="shared" si="109"/>
        <v>1.2234934842050292E-13</v>
      </c>
      <c r="AR262" s="4">
        <f t="shared" si="109"/>
        <v>2.6378189823292886E-15</v>
      </c>
      <c r="AS262" s="4">
        <f t="shared" si="109"/>
        <v>5.2131442984884469E-17</v>
      </c>
      <c r="AT262" s="4">
        <f t="shared" si="109"/>
        <v>9.5102599201245323E-19</v>
      </c>
      <c r="AU262" s="4">
        <f t="shared" si="109"/>
        <v>1.6110177783476077E-20</v>
      </c>
      <c r="AV262" s="4">
        <f t="shared" si="109"/>
        <v>2.5470944279073345E-22</v>
      </c>
      <c r="AW262" s="4">
        <f t="shared" si="107"/>
        <v>3.775383073679682E-24</v>
      </c>
      <c r="AX262" s="4">
        <f t="shared" si="107"/>
        <v>5.2668148797249695E-26</v>
      </c>
      <c r="AY262" s="4">
        <f t="shared" si="107"/>
        <v>6.939233303732047E-28</v>
      </c>
      <c r="AZ262" s="4">
        <f t="shared" si="107"/>
        <v>8.6615141281183494E-30</v>
      </c>
      <c r="BA262" s="4">
        <f t="shared" si="107"/>
        <v>1.0270692857178938E-31</v>
      </c>
    </row>
    <row r="263" spans="1:53">
      <c r="A263" s="1">
        <f t="shared" si="101"/>
        <v>42277</v>
      </c>
      <c r="B263">
        <f t="shared" si="96"/>
        <v>4</v>
      </c>
      <c r="C263" s="12">
        <f t="shared" ref="C263:C292" si="114">1/175223510</f>
        <v>5.7069967380518741E-9</v>
      </c>
      <c r="D263" s="3">
        <f t="shared" si="95"/>
        <v>49892450</v>
      </c>
      <c r="E263" s="2">
        <v>99784900</v>
      </c>
      <c r="F263">
        <v>301</v>
      </c>
      <c r="G263" s="3">
        <f t="shared" si="110"/>
        <v>54340217.099999994</v>
      </c>
      <c r="H263" s="3">
        <f t="shared" si="111"/>
        <v>52664920.070500001</v>
      </c>
      <c r="I263" s="7">
        <f t="shared" si="112"/>
        <v>-0.63541852760034656</v>
      </c>
      <c r="J263" s="8">
        <f t="shared" si="113"/>
        <v>-0.62579979914062056</v>
      </c>
      <c r="K263" s="4">
        <f t="shared" si="108"/>
        <v>0.73335935704865374</v>
      </c>
      <c r="L263" s="4">
        <f t="shared" si="108"/>
        <v>0.22742899527827817</v>
      </c>
      <c r="M263" s="4">
        <f t="shared" si="108"/>
        <v>3.5265076012387757E-2</v>
      </c>
      <c r="N263" s="4">
        <f t="shared" si="108"/>
        <v>3.6454617751557777E-3</v>
      </c>
      <c r="O263" s="4">
        <f t="shared" si="108"/>
        <v>2.8263212813353823E-4</v>
      </c>
      <c r="P263" s="4">
        <f t="shared" si="108"/>
        <v>1.752994233601354E-5</v>
      </c>
      <c r="Q263" s="4">
        <f t="shared" si="108"/>
        <v>9.0606257528182943E-7</v>
      </c>
      <c r="R263" s="4">
        <f t="shared" si="108"/>
        <v>4.0141084297751717E-8</v>
      </c>
      <c r="S263" s="4">
        <f t="shared" si="108"/>
        <v>1.5560661371981854E-9</v>
      </c>
      <c r="T263" s="4">
        <f t="shared" si="108"/>
        <v>5.3618476954717902E-11</v>
      </c>
      <c r="U263" s="4">
        <f t="shared" si="108"/>
        <v>1.6628129450156057E-12</v>
      </c>
      <c r="V263" s="4">
        <f t="shared" si="108"/>
        <v>4.687913902861855E-14</v>
      </c>
      <c r="W263" s="4">
        <f t="shared" si="108"/>
        <v>1.2115107948204177E-15</v>
      </c>
      <c r="X263" s="4">
        <f t="shared" si="108"/>
        <v>2.8900997679156546E-17</v>
      </c>
      <c r="Y263" s="4">
        <f t="shared" si="108"/>
        <v>6.4019708259290852E-19</v>
      </c>
      <c r="Z263" s="4">
        <f t="shared" si="108"/>
        <v>1.3235834098078027E-20</v>
      </c>
      <c r="AA263" s="4">
        <f t="shared" si="106"/>
        <v>2.5654302276302014E-22</v>
      </c>
      <c r="AB263" s="4">
        <f t="shared" si="106"/>
        <v>4.6799385813175566E-24</v>
      </c>
      <c r="AC263" s="4">
        <f t="shared" si="106"/>
        <v>8.0629971764460818E-26</v>
      </c>
      <c r="AD263" s="4">
        <f t="shared" si="106"/>
        <v>1.3160480865568135E-27</v>
      </c>
      <c r="AE263" s="4">
        <f t="shared" si="106"/>
        <v>2.0406597838711657E-29</v>
      </c>
      <c r="AF263" s="6"/>
      <c r="AG263" s="4">
        <f t="shared" si="109"/>
        <v>0.74040456885619432</v>
      </c>
      <c r="AH263" s="4">
        <f t="shared" si="109"/>
        <v>0.22253490761017675</v>
      </c>
      <c r="AI263" s="4">
        <f t="shared" si="109"/>
        <v>3.3442381535580483E-2</v>
      </c>
      <c r="AJ263" s="4">
        <f t="shared" si="109"/>
        <v>3.3504641992151514E-3</v>
      </c>
      <c r="AK263" s="4">
        <f t="shared" si="109"/>
        <v>2.5175263292315627E-4</v>
      </c>
      <c r="AL263" s="4">
        <f t="shared" si="109"/>
        <v>1.5133279023280874E-5</v>
      </c>
      <c r="AM263" s="4">
        <f t="shared" si="109"/>
        <v>7.5807260679118377E-7</v>
      </c>
      <c r="AN263" s="4">
        <f t="shared" si="109"/>
        <v>3.2549308733301153E-8</v>
      </c>
      <c r="AO263" s="4">
        <f t="shared" si="109"/>
        <v>1.2228713789836302E-9</v>
      </c>
      <c r="AP263" s="4">
        <f t="shared" si="109"/>
        <v>4.0838262912852545E-11</v>
      </c>
      <c r="AQ263" s="4">
        <f t="shared" si="109"/>
        <v>1.2274286104497438E-12</v>
      </c>
      <c r="AR263" s="4">
        <f t="shared" si="109"/>
        <v>3.3537642434601834E-14</v>
      </c>
      <c r="AS263" s="4">
        <f t="shared" si="109"/>
        <v>8.4000186246548537E-16</v>
      </c>
      <c r="AT263" s="4">
        <f t="shared" si="109"/>
        <v>1.942074354460552E-17</v>
      </c>
      <c r="AU263" s="4">
        <f t="shared" si="109"/>
        <v>4.1693347561986809E-19</v>
      </c>
      <c r="AV263" s="4">
        <f t="shared" si="109"/>
        <v>8.3541919030866034E-21</v>
      </c>
      <c r="AW263" s="4">
        <f t="shared" si="107"/>
        <v>1.5693268180692185E-22</v>
      </c>
      <c r="AX263" s="4">
        <f t="shared" si="107"/>
        <v>2.7745553862611903E-24</v>
      </c>
      <c r="AY263" s="4">
        <f t="shared" si="107"/>
        <v>4.6328667476529543E-26</v>
      </c>
      <c r="AZ263" s="4">
        <f t="shared" si="107"/>
        <v>7.328669136159674E-28</v>
      </c>
      <c r="BA263" s="4">
        <f t="shared" si="107"/>
        <v>1.1013466078847057E-29</v>
      </c>
    </row>
    <row r="264" spans="1:53">
      <c r="A264" s="1">
        <f t="shared" si="101"/>
        <v>42280</v>
      </c>
      <c r="B264">
        <f t="shared" si="96"/>
        <v>3</v>
      </c>
      <c r="C264" s="12">
        <f t="shared" si="114"/>
        <v>5.7069967380518741E-9</v>
      </c>
      <c r="D264" s="3">
        <f t="shared" si="95"/>
        <v>12446512</v>
      </c>
      <c r="E264" s="2">
        <v>24893024</v>
      </c>
      <c r="F264">
        <v>40</v>
      </c>
      <c r="G264" s="3">
        <f t="shared" si="110"/>
        <v>12566880</v>
      </c>
      <c r="H264" s="3">
        <f t="shared" si="111"/>
        <v>11712260.800000001</v>
      </c>
      <c r="I264" s="7">
        <f t="shared" si="112"/>
        <v>-1.7836475738544293</v>
      </c>
      <c r="J264" s="8">
        <f t="shared" si="113"/>
        <v>-1.7828583187288558</v>
      </c>
      <c r="K264" s="4">
        <f t="shared" si="108"/>
        <v>0.93079227828450484</v>
      </c>
      <c r="L264" s="4">
        <f t="shared" si="108"/>
        <v>6.6755625046454145E-2</v>
      </c>
      <c r="M264" s="4">
        <f t="shared" si="108"/>
        <v>2.3938279381454444E-3</v>
      </c>
      <c r="N264" s="4">
        <f t="shared" si="108"/>
        <v>5.7227754090282974E-5</v>
      </c>
      <c r="O264" s="4">
        <f t="shared" si="108"/>
        <v>1.0260811330956043E-6</v>
      </c>
      <c r="P264" s="4">
        <f t="shared" si="108"/>
        <v>1.4717927336510498E-8</v>
      </c>
      <c r="Q264" s="4">
        <f t="shared" si="108"/>
        <v>1.7592612063735664E-10</v>
      </c>
      <c r="R264" s="4">
        <f t="shared" si="108"/>
        <v>1.8024663829770853E-12</v>
      </c>
      <c r="S264" s="4">
        <f t="shared" si="108"/>
        <v>1.6158909163297803E-14</v>
      </c>
      <c r="T264" s="4">
        <f t="shared" si="108"/>
        <v>1.2876693206401303E-16</v>
      </c>
      <c r="U264" s="4">
        <f t="shared" si="108"/>
        <v>9.2350474747895821E-19</v>
      </c>
      <c r="V264" s="4">
        <f t="shared" si="108"/>
        <v>6.0211742612641037E-21</v>
      </c>
      <c r="W264" s="4">
        <f t="shared" si="108"/>
        <v>3.5986090279452187E-23</v>
      </c>
      <c r="X264" s="4">
        <f t="shared" si="108"/>
        <v>1.9852993161918214E-25</v>
      </c>
      <c r="Y264" s="4">
        <f t="shared" si="108"/>
        <v>1.0170272814971855E-27</v>
      </c>
      <c r="Z264" s="4">
        <f t="shared" si="108"/>
        <v>4.8626829576540187E-30</v>
      </c>
      <c r="AA264" s="4">
        <f t="shared" si="106"/>
        <v>2.1796690058666265E-32</v>
      </c>
      <c r="AB264" s="4">
        <f t="shared" si="106"/>
        <v>9.1955173736355809E-35</v>
      </c>
      <c r="AC264" s="4">
        <f t="shared" si="106"/>
        <v>3.6638541035735779E-37</v>
      </c>
      <c r="AD264" s="4">
        <f t="shared" si="106"/>
        <v>1.3829900111881042E-39</v>
      </c>
      <c r="AE264" s="4">
        <f t="shared" si="106"/>
        <v>4.9593354607998209E-42</v>
      </c>
      <c r="AF264" s="6"/>
      <c r="AG264" s="4">
        <f t="shared" si="109"/>
        <v>0.9353431330421329</v>
      </c>
      <c r="AH264" s="4">
        <f t="shared" si="109"/>
        <v>6.2520046687365785E-2</v>
      </c>
      <c r="AI264" s="4">
        <f t="shared" si="109"/>
        <v>2.0894769876298913E-3</v>
      </c>
      <c r="AJ264" s="4">
        <f t="shared" si="109"/>
        <v>4.6554813913286278E-5</v>
      </c>
      <c r="AK264" s="4">
        <f t="shared" si="109"/>
        <v>7.7795204001362811E-7</v>
      </c>
      <c r="AL264" s="4">
        <f t="shared" si="109"/>
        <v>1.0399944049016674E-8</v>
      </c>
      <c r="AM264" s="4">
        <f t="shared" si="109"/>
        <v>1.1585849922285624E-10</v>
      </c>
      <c r="AN264" s="4">
        <f t="shared" si="109"/>
        <v>1.1063128773571891E-12</v>
      </c>
      <c r="AO264" s="4">
        <f t="shared" si="109"/>
        <v>9.243491634422611E-15</v>
      </c>
      <c r="AP264" s="4">
        <f t="shared" si="109"/>
        <v>6.8650163820356901E-17</v>
      </c>
      <c r="AQ264" s="4">
        <f t="shared" si="109"/>
        <v>4.5886990532482112E-19</v>
      </c>
      <c r="AR264" s="4">
        <f t="shared" si="109"/>
        <v>2.7883343649658591E-21</v>
      </c>
      <c r="AS264" s="4">
        <f t="shared" si="109"/>
        <v>1.5531433046148865E-23</v>
      </c>
      <c r="AT264" s="4">
        <f t="shared" si="109"/>
        <v>7.9857564893959522E-26</v>
      </c>
      <c r="AU264" s="4">
        <f t="shared" si="109"/>
        <v>3.8127284656297846E-28</v>
      </c>
      <c r="AV264" s="4">
        <f t="shared" si="109"/>
        <v>1.6989962886261727E-30</v>
      </c>
      <c r="AW264" s="4">
        <f t="shared" si="107"/>
        <v>7.097742227928057E-33</v>
      </c>
      <c r="AX264" s="4">
        <f t="shared" si="107"/>
        <v>2.7907378308868284E-35</v>
      </c>
      <c r="AY264" s="4">
        <f t="shared" si="107"/>
        <v>1.0363208494611463E-37</v>
      </c>
      <c r="AZ264" s="4">
        <f t="shared" si="107"/>
        <v>3.6457618728770422E-40</v>
      </c>
      <c r="BA264" s="4">
        <f t="shared" si="107"/>
        <v>1.2184449999727731E-42</v>
      </c>
    </row>
    <row r="265" spans="1:53">
      <c r="A265" s="1">
        <f t="shared" si="101"/>
        <v>42284</v>
      </c>
      <c r="B265">
        <f t="shared" si="96"/>
        <v>4</v>
      </c>
      <c r="C265" s="12">
        <f>1/292201338</f>
        <v>3.4222978130237033E-9</v>
      </c>
      <c r="D265" s="3">
        <f t="shared" si="95"/>
        <v>10575956</v>
      </c>
      <c r="E265" s="2">
        <v>21151912</v>
      </c>
      <c r="F265">
        <v>50</v>
      </c>
      <c r="G265" s="3">
        <f t="shared" si="110"/>
        <v>11283150</v>
      </c>
      <c r="H265" s="3">
        <f t="shared" si="111"/>
        <v>12156357.5</v>
      </c>
      <c r="I265" s="7">
        <f t="shared" si="112"/>
        <v>-1.8337636077554873</v>
      </c>
      <c r="J265" s="8">
        <f t="shared" si="113"/>
        <v>-1.8341348092286369</v>
      </c>
      <c r="K265" s="4">
        <f t="shared" si="108"/>
        <v>0.96212172829234432</v>
      </c>
      <c r="L265" s="4">
        <f t="shared" si="108"/>
        <v>3.7151656765286353E-2</v>
      </c>
      <c r="M265" s="4">
        <f t="shared" si="108"/>
        <v>7.1729254079283111E-4</v>
      </c>
      <c r="N265" s="4">
        <f t="shared" si="108"/>
        <v>9.2325814113364228E-6</v>
      </c>
      <c r="O265" s="4">
        <f t="shared" si="108"/>
        <v>8.9127392710711829E-8</v>
      </c>
      <c r="P265" s="4">
        <f t="shared" si="108"/>
        <v>6.8831812672663973E-10</v>
      </c>
      <c r="Q265" s="4">
        <f t="shared" si="108"/>
        <v>4.4298184428367998E-12</v>
      </c>
      <c r="R265" s="4">
        <f t="shared" si="108"/>
        <v>2.4436320858930716E-14</v>
      </c>
      <c r="S265" s="4">
        <f t="shared" si="108"/>
        <v>1.1794885398025894E-16</v>
      </c>
      <c r="T265" s="4">
        <f t="shared" si="108"/>
        <v>5.0605657419491219E-19</v>
      </c>
      <c r="U265" s="4">
        <f t="shared" si="108"/>
        <v>1.9541004634821873E-21</v>
      </c>
      <c r="V265" s="4">
        <f t="shared" si="108"/>
        <v>6.8596503698140462E-24</v>
      </c>
      <c r="W265" s="4">
        <f t="shared" si="108"/>
        <v>2.2073361415983042E-26</v>
      </c>
      <c r="X265" s="4">
        <f t="shared" si="108"/>
        <v>6.5565114356119593E-29</v>
      </c>
      <c r="Y265" s="4">
        <f t="shared" si="108"/>
        <v>1.8083914705036105E-31</v>
      </c>
      <c r="Z265" s="4">
        <f t="shared" si="108"/>
        <v>4.6553122383402314E-34</v>
      </c>
      <c r="AA265" s="4">
        <f t="shared" si="106"/>
        <v>1.1235086437238255E-36</v>
      </c>
      <c r="AB265" s="4">
        <f t="shared" si="106"/>
        <v>2.5519669391709207E-39</v>
      </c>
      <c r="AC265" s="4">
        <f t="shared" si="106"/>
        <v>5.4745704303096921E-42</v>
      </c>
      <c r="AD265" s="4">
        <f t="shared" si="106"/>
        <v>1.1126124531060102E-44</v>
      </c>
      <c r="AE265" s="4">
        <f t="shared" si="106"/>
        <v>2.1481339184677078E-47</v>
      </c>
      <c r="AF265" s="6"/>
      <c r="AG265" s="4">
        <f t="shared" si="109"/>
        <v>0.95925084011962503</v>
      </c>
      <c r="AH265" s="4">
        <f t="shared" si="109"/>
        <v>3.9907400098734253E-2</v>
      </c>
      <c r="AI265" s="4">
        <f t="shared" si="109"/>
        <v>8.3012721231088811E-4</v>
      </c>
      <c r="AJ265" s="4">
        <f t="shared" si="109"/>
        <v>1.1511835402737515E-5</v>
      </c>
      <c r="AK265" s="4">
        <f t="shared" si="109"/>
        <v>1.1973075464179799E-7</v>
      </c>
      <c r="AL265" s="4">
        <f t="shared" si="109"/>
        <v>9.9622358564504789E-10</v>
      </c>
      <c r="AM265" s="4">
        <f t="shared" si="109"/>
        <v>6.9075913558667139E-12</v>
      </c>
      <c r="AN265" s="4">
        <f t="shared" si="109"/>
        <v>4.1053447182590241E-14</v>
      </c>
      <c r="AO265" s="4">
        <f t="shared" si="109"/>
        <v>2.1349152513378165E-16</v>
      </c>
      <c r="AP265" s="4">
        <f t="shared" si="109"/>
        <v>9.8686805577807445E-19</v>
      </c>
      <c r="AQ265" s="4">
        <f t="shared" si="109"/>
        <v>4.1056319725606932E-21</v>
      </c>
      <c r="AR265" s="4">
        <f t="shared" si="109"/>
        <v>1.5527738954105362E-23</v>
      </c>
      <c r="AS265" s="4">
        <f t="shared" si="109"/>
        <v>5.3832906579007136E-26</v>
      </c>
      <c r="AT265" s="4">
        <f t="shared" si="109"/>
        <v>1.7227620449493655E-28</v>
      </c>
      <c r="AU265" s="4">
        <f t="shared" si="109"/>
        <v>5.1193879495072683E-31</v>
      </c>
      <c r="AV265" s="4">
        <f t="shared" si="109"/>
        <v>1.4198665551001352E-33</v>
      </c>
      <c r="AW265" s="4">
        <f t="shared" si="107"/>
        <v>3.691885793407389E-36</v>
      </c>
      <c r="AX265" s="4">
        <f t="shared" si="107"/>
        <v>9.0348305522108227E-39</v>
      </c>
      <c r="AY265" s="4">
        <f t="shared" si="107"/>
        <v>2.088181030751706E-41</v>
      </c>
      <c r="AZ265" s="4">
        <f t="shared" si="107"/>
        <v>4.572304541398247E-44</v>
      </c>
      <c r="BA265" s="4">
        <f t="shared" si="107"/>
        <v>9.5109899247608702E-47</v>
      </c>
    </row>
    <row r="266" spans="1:53">
      <c r="A266" s="1">
        <f t="shared" si="101"/>
        <v>42287</v>
      </c>
      <c r="B266">
        <f t="shared" si="96"/>
        <v>3</v>
      </c>
      <c r="C266" s="12">
        <f>1/292201338</f>
        <v>3.4222978130237033E-9</v>
      </c>
      <c r="D266" s="3">
        <f t="shared" si="95"/>
        <v>12299521</v>
      </c>
      <c r="E266" s="2">
        <v>24599042</v>
      </c>
      <c r="F266">
        <v>60</v>
      </c>
      <c r="G266" s="3">
        <f t="shared" si="110"/>
        <v>10229240</v>
      </c>
      <c r="H266" s="3">
        <f t="shared" si="111"/>
        <v>12623456.800000001</v>
      </c>
      <c r="I266" s="7">
        <f t="shared" si="112"/>
        <v>-1.7999772724805958</v>
      </c>
      <c r="J266" s="8">
        <f t="shared" si="113"/>
        <v>-1.801199604195034</v>
      </c>
      <c r="K266" s="4">
        <f t="shared" si="108"/>
        <v>0.9655981687007984</v>
      </c>
      <c r="L266" s="4">
        <f t="shared" si="108"/>
        <v>3.3803183491939143E-2</v>
      </c>
      <c r="M266" s="4">
        <f t="shared" si="108"/>
        <v>5.9168251324582426E-4</v>
      </c>
      <c r="N266" s="4">
        <f t="shared" si="108"/>
        <v>6.904441654932923E-6</v>
      </c>
      <c r="O266" s="4">
        <f t="shared" si="108"/>
        <v>6.0426802599624429E-8</v>
      </c>
      <c r="P266" s="4">
        <f t="shared" si="108"/>
        <v>4.2307816306601739E-10</v>
      </c>
      <c r="Q266" s="4">
        <f t="shared" si="108"/>
        <v>2.4684840013643382E-12</v>
      </c>
      <c r="R266" s="4">
        <f t="shared" si="108"/>
        <v>1.2345059615624825E-14</v>
      </c>
      <c r="S266" s="4">
        <f t="shared" si="108"/>
        <v>5.4021181295586266E-17</v>
      </c>
      <c r="T266" s="4">
        <f t="shared" si="108"/>
        <v>2.1012725983926346E-19</v>
      </c>
      <c r="U266" s="4">
        <f t="shared" si="108"/>
        <v>7.3560247956458031E-22</v>
      </c>
      <c r="V266" s="4">
        <f t="shared" si="108"/>
        <v>2.3410529905326284E-24</v>
      </c>
      <c r="W266" s="4">
        <f t="shared" si="108"/>
        <v>6.8295281680193732E-27</v>
      </c>
      <c r="X266" s="4">
        <f t="shared" si="108"/>
        <v>1.8391112806602688E-29</v>
      </c>
      <c r="Y266" s="4">
        <f t="shared" si="108"/>
        <v>4.5987583574302374E-32</v>
      </c>
      <c r="Z266" s="4">
        <f t="shared" si="108"/>
        <v>1.0732722635818081E-34</v>
      </c>
      <c r="AA266" s="4">
        <f t="shared" si="106"/>
        <v>2.3482831185756727E-37</v>
      </c>
      <c r="AB266" s="4">
        <f t="shared" si="106"/>
        <v>4.8357297829904992E-40</v>
      </c>
      <c r="AC266" s="4">
        <f t="shared" si="106"/>
        <v>9.4048087272464752E-43</v>
      </c>
      <c r="AD266" s="4">
        <f t="shared" si="106"/>
        <v>1.7328332459186479E-45</v>
      </c>
      <c r="AE266" s="4">
        <f t="shared" si="106"/>
        <v>3.0331028616492662E-48</v>
      </c>
      <c r="AF266" s="6"/>
      <c r="AG266" s="4">
        <f t="shared" si="109"/>
        <v>0.9577186528439291</v>
      </c>
      <c r="AH266" s="4">
        <f t="shared" si="109"/>
        <v>4.1374619974975074E-2</v>
      </c>
      <c r="AI266" s="4">
        <f t="shared" si="109"/>
        <v>8.9371708349883126E-4</v>
      </c>
      <c r="AJ266" s="4">
        <f t="shared" si="109"/>
        <v>1.2869889198535312E-5</v>
      </c>
      <c r="AK266" s="4">
        <f t="shared" si="109"/>
        <v>1.389987149621757E-7</v>
      </c>
      <c r="AL266" s="4">
        <f t="shared" si="109"/>
        <v>1.200982599464769E-9</v>
      </c>
      <c r="AM266" s="4">
        <f t="shared" si="109"/>
        <v>8.6473166937152716E-12</v>
      </c>
      <c r="AN266" s="4">
        <f t="shared" si="109"/>
        <v>5.3367786471187444E-14</v>
      </c>
      <c r="AO266" s="4">
        <f t="shared" si="109"/>
        <v>2.8819406581031596E-16</v>
      </c>
      <c r="AP266" s="4">
        <f t="shared" si="109"/>
        <v>1.3833698979295424E-18</v>
      </c>
      <c r="AQ266" s="4">
        <f t="shared" si="109"/>
        <v>5.976323300638732E-21</v>
      </c>
      <c r="AR266" s="4">
        <f t="shared" si="109"/>
        <v>2.3471299008076963E-23</v>
      </c>
      <c r="AS266" s="4">
        <f t="shared" si="109"/>
        <v>8.4499000799977835E-26</v>
      </c>
      <c r="AT266" s="4">
        <f t="shared" si="109"/>
        <v>2.8080438161257219E-28</v>
      </c>
      <c r="AU266" s="4">
        <f t="shared" si="109"/>
        <v>8.6650579010982344E-31</v>
      </c>
      <c r="AV266" s="4">
        <f t="shared" si="109"/>
        <v>2.495604730723781E-33</v>
      </c>
      <c r="AW266" s="4">
        <f t="shared" si="107"/>
        <v>6.7383159932317252E-36</v>
      </c>
      <c r="AX266" s="4">
        <f t="shared" si="107"/>
        <v>1.7123714304605639E-38</v>
      </c>
      <c r="AY266" s="4">
        <f t="shared" si="107"/>
        <v>4.1098025308491119E-41</v>
      </c>
      <c r="AZ266" s="4">
        <f t="shared" si="107"/>
        <v>9.3446449905256682E-44</v>
      </c>
      <c r="BA266" s="4">
        <f t="shared" si="107"/>
        <v>2.0184975629537533E-46</v>
      </c>
    </row>
    <row r="267" spans="1:53">
      <c r="A267" s="1">
        <f t="shared" si="101"/>
        <v>42291</v>
      </c>
      <c r="B267">
        <f t="shared" si="96"/>
        <v>4</v>
      </c>
      <c r="C267" s="12">
        <f t="shared" ref="C267:C292" si="115">1/292201338</f>
        <v>3.4222978130237033E-9</v>
      </c>
      <c r="D267" s="3">
        <f t="shared" si="95"/>
        <v>11609552</v>
      </c>
      <c r="E267" s="2">
        <v>23219104</v>
      </c>
      <c r="F267">
        <v>70</v>
      </c>
      <c r="G267" s="3">
        <f t="shared" si="110"/>
        <v>9405150</v>
      </c>
      <c r="H267" s="3">
        <f t="shared" si="111"/>
        <v>13121853.699999999</v>
      </c>
      <c r="I267" s="7">
        <f t="shared" si="112"/>
        <v>-1.7661471045200814</v>
      </c>
      <c r="J267" s="8">
        <f t="shared" si="113"/>
        <v>-1.7683618634386582</v>
      </c>
      <c r="K267" s="4">
        <f t="shared" si="108"/>
        <v>0.96832527105551636</v>
      </c>
      <c r="L267" s="4">
        <f t="shared" si="108"/>
        <v>3.1167702778402358E-2</v>
      </c>
      <c r="M267" s="4">
        <f t="shared" si="108"/>
        <v>5.016008681346108E-4</v>
      </c>
      <c r="N267" s="4">
        <f t="shared" si="108"/>
        <v>5.3817120872545317E-6</v>
      </c>
      <c r="O267" s="4">
        <f t="shared" si="108"/>
        <v>4.330557982038392E-8</v>
      </c>
      <c r="P267" s="4">
        <f t="shared" si="108"/>
        <v>2.7877716440795305E-10</v>
      </c>
      <c r="Q267" s="4">
        <f t="shared" si="108"/>
        <v>1.4955097290477984E-12</v>
      </c>
      <c r="R267" s="4">
        <f t="shared" si="108"/>
        <v>6.876610930328399E-15</v>
      </c>
      <c r="S267" s="4">
        <f t="shared" si="108"/>
        <v>2.7667356786898606E-17</v>
      </c>
      <c r="T267" s="4">
        <f t="shared" si="108"/>
        <v>9.8948295954292843E-20</v>
      </c>
      <c r="U267" s="4">
        <f t="shared" si="108"/>
        <v>3.1848679568493564E-22</v>
      </c>
      <c r="V267" s="4">
        <f t="shared" si="108"/>
        <v>9.3192682338387208E-25</v>
      </c>
      <c r="W267" s="4">
        <f t="shared" si="108"/>
        <v>2.4996752244366215E-27</v>
      </c>
      <c r="X267" s="4">
        <f t="shared" si="108"/>
        <v>6.1890388220195334E-30</v>
      </c>
      <c r="Y267" s="4">
        <f t="shared" si="108"/>
        <v>1.4229121853600509E-32</v>
      </c>
      <c r="Z267" s="4">
        <f t="shared" si="108"/>
        <v>3.053301707826408E-35</v>
      </c>
      <c r="AA267" s="4">
        <f t="shared" si="106"/>
        <v>6.142321903081628E-38</v>
      </c>
      <c r="AB267" s="4">
        <f t="shared" si="106"/>
        <v>1.162964453022239E-40</v>
      </c>
      <c r="AC267" s="4">
        <f t="shared" si="106"/>
        <v>2.0795850079195569E-43</v>
      </c>
      <c r="AD267" s="4">
        <f t="shared" si="106"/>
        <v>3.5229442723713399E-46</v>
      </c>
      <c r="AE267" s="4">
        <f t="shared" si="106"/>
        <v>5.6696784360285336E-49</v>
      </c>
      <c r="AF267" s="6"/>
      <c r="AG267" s="4">
        <f t="shared" si="109"/>
        <v>0.95608649995296158</v>
      </c>
      <c r="AH267" s="4">
        <f t="shared" si="109"/>
        <v>4.2934870307137829E-2</v>
      </c>
      <c r="AI267" s="4">
        <f t="shared" si="109"/>
        <v>9.6403565362443357E-4</v>
      </c>
      <c r="AJ267" s="4">
        <f t="shared" si="109"/>
        <v>1.4430611823366888E-5</v>
      </c>
      <c r="AK267" s="4">
        <f t="shared" si="109"/>
        <v>1.6200843372120381E-7</v>
      </c>
      <c r="AL267" s="4">
        <f t="shared" si="109"/>
        <v>1.4550585057837301E-9</v>
      </c>
      <c r="AM267" s="4">
        <f t="shared" si="109"/>
        <v>1.0890354313015554E-11</v>
      </c>
      <c r="AN267" s="4">
        <f t="shared" si="109"/>
        <v>6.9864529778550345E-14</v>
      </c>
      <c r="AO267" s="4">
        <f t="shared" si="109"/>
        <v>3.9217462607663793E-16</v>
      </c>
      <c r="AP267" s="4">
        <f t="shared" si="109"/>
        <v>1.9568146284737304E-18</v>
      </c>
      <c r="AQ267" s="4">
        <f t="shared" si="109"/>
        <v>8.7874397000962811E-21</v>
      </c>
      <c r="AR267" s="4">
        <f t="shared" si="109"/>
        <v>3.5874207116752541E-23</v>
      </c>
      <c r="AS267" s="4">
        <f t="shared" si="109"/>
        <v>1.3424980714048565E-25</v>
      </c>
      <c r="AT267" s="4">
        <f t="shared" si="109"/>
        <v>4.6374889779353391E-28</v>
      </c>
      <c r="AU267" s="4">
        <f t="shared" si="109"/>
        <v>1.4875356882101574E-30</v>
      </c>
      <c r="AV267" s="4">
        <f t="shared" si="109"/>
        <v>4.4533685820537041E-33</v>
      </c>
      <c r="AW267" s="4">
        <f t="shared" si="107"/>
        <v>1.2499168742680475E-35</v>
      </c>
      <c r="AX267" s="4">
        <f t="shared" si="107"/>
        <v>3.3017535213871834E-38</v>
      </c>
      <c r="AY267" s="4">
        <f t="shared" si="107"/>
        <v>8.23729370700346E-41</v>
      </c>
      <c r="AZ267" s="4">
        <f t="shared" si="107"/>
        <v>1.9468985608126725E-43</v>
      </c>
      <c r="BA267" s="4">
        <f t="shared" si="107"/>
        <v>4.3714515464078288E-46</v>
      </c>
    </row>
    <row r="268" spans="1:53">
      <c r="A268" s="1">
        <f t="shared" si="101"/>
        <v>42294</v>
      </c>
      <c r="B268">
        <f t="shared" si="96"/>
        <v>3</v>
      </c>
      <c r="C268" s="12">
        <f t="shared" si="115"/>
        <v>3.4222978130237033E-9</v>
      </c>
      <c r="D268" s="3">
        <f t="shared" si="95"/>
        <v>13127663</v>
      </c>
      <c r="E268" s="2">
        <v>26255326</v>
      </c>
      <c r="F268">
        <v>80</v>
      </c>
      <c r="G268" s="3">
        <f t="shared" si="110"/>
        <v>8810880</v>
      </c>
      <c r="H268" s="3">
        <f t="shared" si="111"/>
        <v>13659843.199999999</v>
      </c>
      <c r="I268" s="7">
        <f t="shared" si="112"/>
        <v>-1.7323324050633508</v>
      </c>
      <c r="J268" s="8">
        <f t="shared" si="113"/>
        <v>-1.7356349060624074</v>
      </c>
      <c r="K268" s="4">
        <f t="shared" si="108"/>
        <v>0.9702966248604713</v>
      </c>
      <c r="L268" s="4">
        <f t="shared" si="108"/>
        <v>2.9257796058786111E-2</v>
      </c>
      <c r="M268" s="4">
        <f t="shared" si="108"/>
        <v>4.4111177506460397E-4</v>
      </c>
      <c r="N268" s="4">
        <f t="shared" si="108"/>
        <v>4.4336804140606136E-6</v>
      </c>
      <c r="O268" s="4">
        <f t="shared" si="108"/>
        <v>3.3422684840074035E-8</v>
      </c>
      <c r="P268" s="4">
        <f t="shared" si="108"/>
        <v>2.0156179621653945E-10</v>
      </c>
      <c r="Q268" s="4">
        <f t="shared" si="108"/>
        <v>1.0129635325381819E-12</v>
      </c>
      <c r="R268" s="4">
        <f t="shared" si="108"/>
        <v>4.3634757084285185E-15</v>
      </c>
      <c r="S268" s="4">
        <f t="shared" si="108"/>
        <v>1.6446720735550865E-17</v>
      </c>
      <c r="T268" s="4">
        <f t="shared" si="108"/>
        <v>5.5102778982791757E-20</v>
      </c>
      <c r="U268" s="4">
        <f t="shared" si="108"/>
        <v>1.661537494466994E-22</v>
      </c>
      <c r="V268" s="4">
        <f t="shared" si="108"/>
        <v>4.5546399971327387E-25</v>
      </c>
      <c r="W268" s="4">
        <f t="shared" si="108"/>
        <v>1.1444830235010439E-27</v>
      </c>
      <c r="X268" s="4">
        <f t="shared" si="108"/>
        <v>2.6546208361880197E-30</v>
      </c>
      <c r="Y268" s="4">
        <f t="shared" si="108"/>
        <v>5.7175623598683338E-33</v>
      </c>
      <c r="Z268" s="4">
        <f t="shared" si="108"/>
        <v>1.1493599200390431E-35</v>
      </c>
      <c r="AA268" s="4">
        <f t="shared" si="106"/>
        <v>2.1660696345211304E-38</v>
      </c>
      <c r="AB268" s="4">
        <f t="shared" si="106"/>
        <v>3.8420215080301038E-41</v>
      </c>
      <c r="AC268" s="4">
        <f t="shared" si="106"/>
        <v>6.4361111603268733E-44</v>
      </c>
      <c r="AD268" s="4">
        <f t="shared" si="106"/>
        <v>1.0214241827500278E-46</v>
      </c>
      <c r="AE268" s="4">
        <f t="shared" si="106"/>
        <v>1.5399701090773592E-49</v>
      </c>
      <c r="AF268" s="6"/>
      <c r="AG268" s="4">
        <f t="shared" si="109"/>
        <v>0.95432780933109984</v>
      </c>
      <c r="AH268" s="4">
        <f t="shared" si="109"/>
        <v>4.4612965087140424E-2</v>
      </c>
      <c r="AI268" s="4">
        <f t="shared" si="109"/>
        <v>1.042784506906371E-3</v>
      </c>
      <c r="AJ268" s="4">
        <f t="shared" si="109"/>
        <v>1.6249378719309158E-5</v>
      </c>
      <c r="AK268" s="4">
        <f t="shared" si="109"/>
        <v>1.8990665450408934E-7</v>
      </c>
      <c r="AL268" s="4">
        <f t="shared" si="109"/>
        <v>1.7755526735009318E-9</v>
      </c>
      <c r="AM268" s="4">
        <f t="shared" si="109"/>
        <v>1.3833932754209987E-11</v>
      </c>
      <c r="AN268" s="4">
        <f t="shared" si="109"/>
        <v>9.2387015665097565E-14</v>
      </c>
      <c r="AO268" s="4">
        <f t="shared" si="109"/>
        <v>5.3986383818063299E-16</v>
      </c>
      <c r="AP268" s="4">
        <f t="shared" si="109"/>
        <v>2.8041741612998912E-18</v>
      </c>
      <c r="AQ268" s="4">
        <f t="shared" si="109"/>
        <v>1.3108959029316717E-20</v>
      </c>
      <c r="AR268" s="4">
        <f t="shared" si="109"/>
        <v>5.5710712403354378E-23</v>
      </c>
      <c r="AS268" s="4">
        <f t="shared" si="109"/>
        <v>2.1703042721708011E-25</v>
      </c>
      <c r="AT268" s="4">
        <f t="shared" si="109"/>
        <v>7.8044158184277675E-28</v>
      </c>
      <c r="AU268" s="4">
        <f t="shared" si="109"/>
        <v>2.6060062955113271E-30</v>
      </c>
      <c r="AV268" s="4">
        <f t="shared" si="109"/>
        <v>8.1217060207148586E-33</v>
      </c>
      <c r="AW268" s="4">
        <f t="shared" si="107"/>
        <v>2.3729594388699156E-35</v>
      </c>
      <c r="AX268" s="4">
        <f t="shared" si="107"/>
        <v>6.5253587587268968E-38</v>
      </c>
      <c r="AY268" s="4">
        <f t="shared" si="107"/>
        <v>1.6947079128333132E-40</v>
      </c>
      <c r="AZ268" s="4">
        <f t="shared" si="107"/>
        <v>4.1696940798803039E-43</v>
      </c>
      <c r="BA268" s="4">
        <f t="shared" si="107"/>
        <v>9.7462400154945526E-46</v>
      </c>
    </row>
    <row r="269" spans="1:53">
      <c r="A269" s="1">
        <f t="shared" si="101"/>
        <v>42298</v>
      </c>
      <c r="B269">
        <f t="shared" si="96"/>
        <v>4</v>
      </c>
      <c r="C269" s="12">
        <f t="shared" si="115"/>
        <v>3.4222978130237033E-9</v>
      </c>
      <c r="D269" s="3">
        <f t="shared" si="95"/>
        <v>12447514</v>
      </c>
      <c r="E269" s="2">
        <v>24895028</v>
      </c>
      <c r="F269">
        <v>90</v>
      </c>
      <c r="G269" s="3">
        <f t="shared" si="110"/>
        <v>8446430</v>
      </c>
      <c r="H269" s="3">
        <f t="shared" si="111"/>
        <v>14245720.300000001</v>
      </c>
      <c r="I269" s="7">
        <f t="shared" si="112"/>
        <v>-1.6985926792071553</v>
      </c>
      <c r="J269" s="8">
        <f t="shared" si="113"/>
        <v>-1.7030347874832594</v>
      </c>
      <c r="K269" s="4">
        <f t="shared" si="108"/>
        <v>0.97150758860880748</v>
      </c>
      <c r="L269" s="4">
        <f t="shared" si="108"/>
        <v>2.8082591701670018E-2</v>
      </c>
      <c r="M269" s="4">
        <f t="shared" si="108"/>
        <v>4.0588044425023497E-4</v>
      </c>
      <c r="N269" s="4">
        <f t="shared" si="108"/>
        <v>3.9108193733414506E-6</v>
      </c>
      <c r="O269" s="4">
        <f t="shared" si="108"/>
        <v>2.8261720742155831E-8</v>
      </c>
      <c r="P269" s="4">
        <f t="shared" si="108"/>
        <v>1.6338770748423026E-10</v>
      </c>
      <c r="Q269" s="4">
        <f t="shared" si="108"/>
        <v>7.871524655774621E-13</v>
      </c>
      <c r="R269" s="4">
        <f t="shared" si="108"/>
        <v>3.2505099517893677E-15</v>
      </c>
      <c r="S269" s="4">
        <f t="shared" si="108"/>
        <v>1.1744976212464517E-17</v>
      </c>
      <c r="T269" s="4">
        <f t="shared" si="108"/>
        <v>3.7722477586077014E-20</v>
      </c>
      <c r="U269" s="4">
        <f t="shared" si="108"/>
        <v>1.0904122825935807E-22</v>
      </c>
      <c r="V269" s="4">
        <f t="shared" si="108"/>
        <v>2.8654215575226367E-25</v>
      </c>
      <c r="W269" s="4">
        <f t="shared" si="108"/>
        <v>6.9023614946900461E-28</v>
      </c>
      <c r="X269" s="4">
        <f t="shared" si="108"/>
        <v>1.5347750121626886E-30</v>
      </c>
      <c r="Y269" s="4">
        <f t="shared" si="108"/>
        <v>3.1688888331487701E-33</v>
      </c>
      <c r="Z269" s="4">
        <f t="shared" si="108"/>
        <v>6.1066919627701992E-36</v>
      </c>
      <c r="AA269" s="4">
        <f t="shared" si="106"/>
        <v>1.1032558732508786E-38</v>
      </c>
      <c r="AB269" s="4">
        <f t="shared" si="106"/>
        <v>1.8759337309881458E-41</v>
      </c>
      <c r="AC269" s="4">
        <f t="shared" si="106"/>
        <v>3.0125558126832398E-44</v>
      </c>
      <c r="AD269" s="4">
        <f t="shared" si="106"/>
        <v>4.5832290678968109E-47</v>
      </c>
      <c r="AE269" s="4">
        <f t="shared" si="106"/>
        <v>6.6241716776612031E-50</v>
      </c>
      <c r="AF269" s="6"/>
      <c r="AG269" s="4">
        <f t="shared" si="109"/>
        <v>0.95241625559245269</v>
      </c>
      <c r="AH269" s="4">
        <f t="shared" si="109"/>
        <v>4.6433241681637268E-2</v>
      </c>
      <c r="AI269" s="4">
        <f t="shared" si="109"/>
        <v>1.1318820783761364E-3</v>
      </c>
      <c r="AJ269" s="4">
        <f t="shared" si="109"/>
        <v>1.8394249507717937E-5</v>
      </c>
      <c r="AK269" s="4">
        <f t="shared" si="109"/>
        <v>2.2419410842252547E-7</v>
      </c>
      <c r="AL269" s="4">
        <f t="shared" si="109"/>
        <v>2.1860307897636325E-9</v>
      </c>
      <c r="AM269" s="4">
        <f t="shared" si="109"/>
        <v>1.7762622131213205E-11</v>
      </c>
      <c r="AN269" s="4">
        <f t="shared" si="109"/>
        <v>1.2371178104662909E-13</v>
      </c>
      <c r="AO269" s="4">
        <f t="shared" si="109"/>
        <v>7.5391618053629489E-16</v>
      </c>
      <c r="AP269" s="4">
        <f t="shared" si="109"/>
        <v>4.0839697458560294E-18</v>
      </c>
      <c r="AQ269" s="4">
        <f t="shared" si="109"/>
        <v>1.9910604561062675E-20</v>
      </c>
      <c r="AR269" s="4">
        <f t="shared" si="109"/>
        <v>8.8245722317135576E-23</v>
      </c>
      <c r="AS269" s="4">
        <f t="shared" si="109"/>
        <v>3.5852074164896969E-25</v>
      </c>
      <c r="AT269" s="4">
        <f t="shared" si="109"/>
        <v>1.3445370473533001E-27</v>
      </c>
      <c r="AU269" s="4">
        <f t="shared" si="109"/>
        <v>4.6821631921652557E-30</v>
      </c>
      <c r="AV269" s="4">
        <f t="shared" si="109"/>
        <v>1.5217981994747637E-32</v>
      </c>
      <c r="AW269" s="4">
        <f t="shared" si="107"/>
        <v>4.6370185284368909E-35</v>
      </c>
      <c r="AX269" s="4">
        <f t="shared" si="107"/>
        <v>1.3298162246788955E-37</v>
      </c>
      <c r="AY269" s="4">
        <f t="shared" si="107"/>
        <v>3.601810080651595E-40</v>
      </c>
      <c r="AZ269" s="4">
        <f t="shared" si="107"/>
        <v>9.2420617265507873E-43</v>
      </c>
      <c r="BA269" s="4">
        <f t="shared" si="107"/>
        <v>2.2528926344369614E-45</v>
      </c>
    </row>
    <row r="270" spans="1:53">
      <c r="A270" s="1">
        <f t="shared" si="101"/>
        <v>42301</v>
      </c>
      <c r="B270">
        <f t="shared" si="96"/>
        <v>3</v>
      </c>
      <c r="C270" s="12">
        <f t="shared" si="115"/>
        <v>3.4222978130237033E-9</v>
      </c>
      <c r="D270" s="3">
        <f t="shared" si="95"/>
        <v>15135163</v>
      </c>
      <c r="E270" s="2">
        <v>30270326</v>
      </c>
      <c r="F270">
        <v>100</v>
      </c>
      <c r="G270" s="3">
        <f t="shared" si="110"/>
        <v>8311800</v>
      </c>
      <c r="H270" s="3">
        <f t="shared" si="111"/>
        <v>14887780</v>
      </c>
      <c r="I270" s="7">
        <f t="shared" si="112"/>
        <v>-1.664987446391839</v>
      </c>
      <c r="J270" s="8">
        <f t="shared" si="113"/>
        <v>-1.670580207644863</v>
      </c>
      <c r="K270" s="4">
        <f t="shared" si="108"/>
        <v>0.97195530799192065</v>
      </c>
      <c r="L270" s="4">
        <f t="shared" si="108"/>
        <v>2.7647711033461995E-2</v>
      </c>
      <c r="M270" s="4">
        <f t="shared" si="108"/>
        <v>3.9322581354276666E-4</v>
      </c>
      <c r="N270" s="4">
        <f t="shared" si="108"/>
        <v>3.7284948386497154E-6</v>
      </c>
      <c r="O270" s="4">
        <f t="shared" si="108"/>
        <v>2.6514673523212028E-8</v>
      </c>
      <c r="P270" s="4">
        <f t="shared" si="108"/>
        <v>1.508443182322189E-10</v>
      </c>
      <c r="Q270" s="4">
        <f t="shared" si="108"/>
        <v>7.1513878235092905E-13</v>
      </c>
      <c r="R270" s="4">
        <f t="shared" si="108"/>
        <v>2.9060619157516103E-15</v>
      </c>
      <c r="S270" s="4">
        <f t="shared" si="108"/>
        <v>1.0333023000897E-17</v>
      </c>
      <c r="T270" s="4">
        <f t="shared" si="108"/>
        <v>3.2658584277863975E-20</v>
      </c>
      <c r="U270" s="4">
        <f t="shared" si="108"/>
        <v>9.2898728548080601E-23</v>
      </c>
      <c r="V270" s="4">
        <f t="shared" si="108"/>
        <v>2.4023122079462655E-25</v>
      </c>
      <c r="W270" s="4">
        <f t="shared" si="108"/>
        <v>5.6945644595543086E-28</v>
      </c>
      <c r="X270" s="4">
        <f t="shared" si="108"/>
        <v>1.2460326427424816E-30</v>
      </c>
      <c r="Y270" s="4">
        <f t="shared" si="108"/>
        <v>2.5317078647244714E-33</v>
      </c>
      <c r="Z270" s="4">
        <f t="shared" si="108"/>
        <v>4.801030732702563E-36</v>
      </c>
      <c r="AA270" s="4">
        <f t="shared" si="106"/>
        <v>8.5354535930426198E-39</v>
      </c>
      <c r="AB270" s="4">
        <f t="shared" si="106"/>
        <v>1.4282023189453142E-41</v>
      </c>
      <c r="AC270" s="4">
        <f t="shared" si="106"/>
        <v>2.256987877119895E-44</v>
      </c>
      <c r="AD270" s="4">
        <f t="shared" si="106"/>
        <v>3.3789951681705584E-47</v>
      </c>
      <c r="AE270" s="4">
        <f t="shared" si="106"/>
        <v>4.8058417744153362E-50</v>
      </c>
      <c r="AF270" s="6"/>
      <c r="AG270" s="4">
        <f t="shared" si="109"/>
        <v>0.95032578934701406</v>
      </c>
      <c r="AH270" s="4">
        <f t="shared" si="109"/>
        <v>4.8419495356808367E-2</v>
      </c>
      <c r="AI270" s="4">
        <f t="shared" si="109"/>
        <v>1.2334966594688939E-3</v>
      </c>
      <c r="AJ270" s="4">
        <f t="shared" si="109"/>
        <v>2.0949053619963964E-5</v>
      </c>
      <c r="AK270" s="4">
        <f t="shared" si="109"/>
        <v>2.6684070122432903E-7</v>
      </c>
      <c r="AL270" s="4">
        <f t="shared" si="109"/>
        <v>2.7191282752486002E-9</v>
      </c>
      <c r="AM270" s="4">
        <f t="shared" si="109"/>
        <v>2.3090112211475614E-11</v>
      </c>
      <c r="AN270" s="4">
        <f t="shared" si="109"/>
        <v>1.6806433916345917E-13</v>
      </c>
      <c r="AO270" s="4">
        <f t="shared" si="109"/>
        <v>1.0703680194234514E-15</v>
      </c>
      <c r="AP270" s="4">
        <f t="shared" si="109"/>
        <v>6.059518638330004E-18</v>
      </c>
      <c r="AQ270" s="4">
        <f t="shared" si="109"/>
        <v>3.0873481546625351E-20</v>
      </c>
      <c r="AR270" s="4">
        <f t="shared" si="109"/>
        <v>1.4300142780269063E-22</v>
      </c>
      <c r="AS270" s="4">
        <f t="shared" si="109"/>
        <v>6.0716475086851043E-25</v>
      </c>
      <c r="AT270" s="4">
        <f t="shared" si="109"/>
        <v>2.3796363366106154E-27</v>
      </c>
      <c r="AU270" s="4">
        <f t="shared" si="109"/>
        <v>8.6602398606195203E-30</v>
      </c>
      <c r="AV270" s="4">
        <f t="shared" si="109"/>
        <v>2.9416161215528761E-32</v>
      </c>
      <c r="AW270" s="4">
        <f t="shared" si="107"/>
        <v>9.3672760851131804E-35</v>
      </c>
      <c r="AX270" s="4">
        <f t="shared" si="107"/>
        <v>2.8074477105370814E-37</v>
      </c>
      <c r="AY270" s="4">
        <f t="shared" si="107"/>
        <v>7.9466926960723633E-40</v>
      </c>
      <c r="AZ270" s="4">
        <f t="shared" si="107"/>
        <v>2.1309832525052621E-42</v>
      </c>
      <c r="BA270" s="4">
        <f t="shared" si="107"/>
        <v>5.4287173501709902E-45</v>
      </c>
    </row>
    <row r="271" spans="1:53">
      <c r="A271" s="1">
        <f t="shared" si="101"/>
        <v>42305</v>
      </c>
      <c r="B271">
        <f t="shared" si="96"/>
        <v>4</v>
      </c>
      <c r="C271" s="12">
        <f t="shared" si="115"/>
        <v>3.4222978130237033E-9</v>
      </c>
      <c r="D271" s="3">
        <f t="shared" si="95"/>
        <v>13971088</v>
      </c>
      <c r="E271" s="2">
        <v>27942176</v>
      </c>
      <c r="F271">
        <v>110</v>
      </c>
      <c r="G271" s="3">
        <f t="shared" si="110"/>
        <v>8406989.9999999981</v>
      </c>
      <c r="H271" s="3">
        <f t="shared" si="111"/>
        <v>15594317.300000001</v>
      </c>
      <c r="I271" s="7">
        <f t="shared" si="112"/>
        <v>-1.6315760931406524</v>
      </c>
      <c r="J271" s="8">
        <f t="shared" si="113"/>
        <v>-1.6382925475492123</v>
      </c>
      <c r="K271" s="4">
        <f t="shared" si="108"/>
        <v>0.97163873043469506</v>
      </c>
      <c r="L271" s="4">
        <f t="shared" si="108"/>
        <v>2.7955231836391113E-2</v>
      </c>
      <c r="M271" s="4">
        <f t="shared" si="108"/>
        <v>4.0215301716048938E-4</v>
      </c>
      <c r="N271" s="4">
        <f t="shared" si="108"/>
        <v>3.8568100816949284E-6</v>
      </c>
      <c r="O271" s="4">
        <f t="shared" si="108"/>
        <v>2.7741273101591035E-8</v>
      </c>
      <c r="P271" s="4">
        <f t="shared" si="108"/>
        <v>1.5962997927417319E-10</v>
      </c>
      <c r="Q271" s="4">
        <f t="shared" si="108"/>
        <v>7.6545775791476679E-13</v>
      </c>
      <c r="R271" s="4">
        <f t="shared" si="108"/>
        <v>3.1461625662814739E-15</v>
      </c>
      <c r="S271" s="4">
        <f t="shared" si="108"/>
        <v>1.1314857563349478E-17</v>
      </c>
      <c r="T271" s="4">
        <f t="shared" si="108"/>
        <v>3.6171327592668855E-20</v>
      </c>
      <c r="U271" s="4">
        <f t="shared" si="108"/>
        <v>1.0406921158099016E-22</v>
      </c>
      <c r="V271" s="4">
        <f t="shared" si="108"/>
        <v>2.7219951249758046E-25</v>
      </c>
      <c r="W271" s="4">
        <f t="shared" si="108"/>
        <v>6.5262515470564563E-28</v>
      </c>
      <c r="X271" s="4">
        <f t="shared" si="108"/>
        <v>1.4443688623852373E-30</v>
      </c>
      <c r="Y271" s="4">
        <f t="shared" si="108"/>
        <v>2.9682993059043978E-33</v>
      </c>
      <c r="Z271" s="4">
        <f t="shared" si="108"/>
        <v>5.6934300423262141E-36</v>
      </c>
      <c r="AA271" s="4">
        <f t="shared" si="106"/>
        <v>1.0237914811597778E-38</v>
      </c>
      <c r="AB271" s="4">
        <f t="shared" si="106"/>
        <v>1.732686708842436E-41</v>
      </c>
      <c r="AC271" s="4">
        <f t="shared" si="106"/>
        <v>2.7695227763852106E-44</v>
      </c>
      <c r="AD271" s="4">
        <f t="shared" si="106"/>
        <v>4.1938094184893816E-47</v>
      </c>
      <c r="AE271" s="4">
        <f t="shared" si="106"/>
        <v>6.0330370711065445E-50</v>
      </c>
      <c r="AF271" s="6"/>
      <c r="AG271" s="4">
        <f t="shared" si="109"/>
        <v>0.94803069642516602</v>
      </c>
      <c r="AH271" s="4">
        <f t="shared" si="109"/>
        <v>5.059487871468836E-2</v>
      </c>
      <c r="AI271" s="4">
        <f t="shared" si="109"/>
        <v>1.3500837038581466E-3</v>
      </c>
      <c r="AJ271" s="4">
        <f t="shared" si="109"/>
        <v>2.4017264682959148E-5</v>
      </c>
      <c r="AK271" s="4">
        <f t="shared" si="109"/>
        <v>3.2044066835256753E-7</v>
      </c>
      <c r="AL271" s="4">
        <f t="shared" si="109"/>
        <v>3.4202800928451252E-9</v>
      </c>
      <c r="AM271" s="4">
        <f t="shared" si="109"/>
        <v>3.04224679706695E-11</v>
      </c>
      <c r="AN271" s="4">
        <f t="shared" si="109"/>
        <v>2.3194253259606556E-13</v>
      </c>
      <c r="AO271" s="4">
        <f t="shared" si="109"/>
        <v>1.5472994548140085E-15</v>
      </c>
      <c r="AP271" s="4">
        <f t="shared" si="109"/>
        <v>9.1752054942023607E-18</v>
      </c>
      <c r="AQ271" s="4">
        <f t="shared" si="109"/>
        <v>4.8966572812048106E-20</v>
      </c>
      <c r="AR271" s="4">
        <f t="shared" si="109"/>
        <v>2.3756962081778277E-22</v>
      </c>
      <c r="AS271" s="4">
        <f t="shared" si="109"/>
        <v>1.056558410881053E-24</v>
      </c>
      <c r="AT271" s="4">
        <f t="shared" si="109"/>
        <v>4.3374450377671619E-27</v>
      </c>
      <c r="AU271" s="4">
        <f t="shared" si="109"/>
        <v>1.6534449743424848E-29</v>
      </c>
      <c r="AV271" s="4">
        <f t="shared" si="109"/>
        <v>5.8827752554565458E-32</v>
      </c>
      <c r="AW271" s="4">
        <f t="shared" si="107"/>
        <v>1.9622124010789015E-34</v>
      </c>
      <c r="AX271" s="4">
        <f t="shared" si="107"/>
        <v>6.1600013684595306E-37</v>
      </c>
      <c r="AY271" s="4">
        <f t="shared" si="107"/>
        <v>1.8263835615388811E-39</v>
      </c>
      <c r="AZ271" s="4">
        <f t="shared" si="107"/>
        <v>5.1300553025194673E-42</v>
      </c>
      <c r="BA271" s="4">
        <f t="shared" si="107"/>
        <v>1.3689124759886015E-44</v>
      </c>
    </row>
    <row r="272" spans="1:53">
      <c r="A272" s="1">
        <f t="shared" si="101"/>
        <v>42308</v>
      </c>
      <c r="B272">
        <f t="shared" si="96"/>
        <v>3</v>
      </c>
      <c r="C272" s="12">
        <f t="shared" si="115"/>
        <v>3.4222978130237033E-9</v>
      </c>
      <c r="D272" s="3">
        <f t="shared" si="95"/>
        <v>16375707</v>
      </c>
      <c r="E272" s="2">
        <v>32751414</v>
      </c>
      <c r="F272">
        <v>127</v>
      </c>
      <c r="G272" s="3">
        <f t="shared" si="110"/>
        <v>9096249.8999999985</v>
      </c>
      <c r="H272" s="3">
        <f t="shared" si="111"/>
        <v>16966885.7995</v>
      </c>
      <c r="I272" s="7">
        <f t="shared" si="112"/>
        <v>-1.5753882413666536</v>
      </c>
      <c r="J272" s="8">
        <f t="shared" si="113"/>
        <v>-1.5838556348134751</v>
      </c>
      <c r="K272" s="4">
        <f t="shared" si="108"/>
        <v>0.96934947857149178</v>
      </c>
      <c r="L272" s="4">
        <f t="shared" si="108"/>
        <v>3.0175920191311288E-2</v>
      </c>
      <c r="M272" s="4">
        <f t="shared" si="108"/>
        <v>4.6968925006728255E-4</v>
      </c>
      <c r="N272" s="4">
        <f t="shared" si="108"/>
        <v>4.8738191683414279E-6</v>
      </c>
      <c r="O272" s="4">
        <f t="shared" si="108"/>
        <v>3.7930574317280583E-8</v>
      </c>
      <c r="P272" s="4">
        <f t="shared" si="108"/>
        <v>2.3615620689695385E-10</v>
      </c>
      <c r="Q272" s="4">
        <f t="shared" si="108"/>
        <v>1.225259326385389E-12</v>
      </c>
      <c r="R272" s="4">
        <f t="shared" si="108"/>
        <v>5.4489124740617264E-15</v>
      </c>
      <c r="S272" s="4">
        <f t="shared" si="108"/>
        <v>2.1203114182227504E-17</v>
      </c>
      <c r="T272" s="4">
        <f t="shared" si="108"/>
        <v>7.3339323925764077E-20</v>
      </c>
      <c r="U272" s="4">
        <f t="shared" si="108"/>
        <v>2.2830562608496599E-22</v>
      </c>
      <c r="V272" s="4">
        <f t="shared" si="108"/>
        <v>6.4610573008416893E-25</v>
      </c>
      <c r="W272" s="4">
        <f t="shared" si="108"/>
        <v>1.6761078606362117E-27</v>
      </c>
      <c r="X272" s="4">
        <f t="shared" si="108"/>
        <v>4.0136378078427152E-30</v>
      </c>
      <c r="Y272" s="4">
        <f t="shared" si="108"/>
        <v>8.9246185752539966E-33</v>
      </c>
      <c r="Z272" s="4">
        <f t="shared" si="108"/>
        <v>1.8521573441871202E-35</v>
      </c>
      <c r="AA272" s="4">
        <f t="shared" si="106"/>
        <v>3.6036061599934376E-38</v>
      </c>
      <c r="AB272" s="4">
        <f t="shared" si="106"/>
        <v>6.5988427117687013E-41</v>
      </c>
      <c r="AC272" s="4">
        <f t="shared" si="106"/>
        <v>1.1412337361861454E-43</v>
      </c>
      <c r="AD272" s="4">
        <f t="shared" si="106"/>
        <v>1.8698220739673811E-46</v>
      </c>
      <c r="AE272" s="4">
        <f t="shared" si="106"/>
        <v>2.9103788193624693E-49</v>
      </c>
      <c r="AF272" s="6"/>
      <c r="AG272" s="4">
        <f t="shared" si="109"/>
        <v>0.94358792003457359</v>
      </c>
      <c r="AH272" s="4">
        <f t="shared" si="109"/>
        <v>5.4790124819366612E-2</v>
      </c>
      <c r="AI272" s="4">
        <f t="shared" si="109"/>
        <v>1.59071430285022E-3</v>
      </c>
      <c r="AJ272" s="4">
        <f t="shared" si="109"/>
        <v>3.0788660699940813E-5</v>
      </c>
      <c r="AK272" s="4">
        <f t="shared" si="109"/>
        <v>4.469414637157643E-7</v>
      </c>
      <c r="AL272" s="4">
        <f t="shared" si="109"/>
        <v>5.1903955722359872E-9</v>
      </c>
      <c r="AM272" s="4">
        <f t="shared" si="109"/>
        <v>5.0230672984372198E-11</v>
      </c>
      <c r="AN272" s="4">
        <f t="shared" si="109"/>
        <v>4.1666854943456142E-13</v>
      </c>
      <c r="AO272" s="4">
        <f t="shared" si="109"/>
        <v>3.0242693776128953E-15</v>
      </c>
      <c r="AP272" s="4">
        <f t="shared" si="109"/>
        <v>1.9511815255590328E-17</v>
      </c>
      <c r="AQ272" s="4">
        <f t="shared" si="109"/>
        <v>1.1329672662535022E-19</v>
      </c>
      <c r="AR272" s="4">
        <f t="shared" si="109"/>
        <v>5.9805942470957863E-22</v>
      </c>
      <c r="AS272" s="4">
        <f t="shared" si="109"/>
        <v>2.8938947279012628E-24</v>
      </c>
      <c r="AT272" s="4">
        <f t="shared" si="109"/>
        <v>1.2925846274821456E-26</v>
      </c>
      <c r="AU272" s="4">
        <f t="shared" si="109"/>
        <v>5.3610583688682616E-29</v>
      </c>
      <c r="AV272" s="4">
        <f t="shared" si="109"/>
        <v>2.075290202341092E-31</v>
      </c>
      <c r="AW272" s="4">
        <f t="shared" si="107"/>
        <v>7.5314463472565588E-34</v>
      </c>
      <c r="AX272" s="4">
        <f t="shared" si="107"/>
        <v>2.5724620296239462E-36</v>
      </c>
      <c r="AY272" s="4">
        <f t="shared" si="107"/>
        <v>8.2984302953869697E-39</v>
      </c>
      <c r="AZ272" s="4">
        <f t="shared" si="107"/>
        <v>2.5360733256222077E-41</v>
      </c>
      <c r="BA272" s="4">
        <f t="shared" si="107"/>
        <v>7.3629396640999119E-44</v>
      </c>
    </row>
    <row r="273" spans="1:53">
      <c r="A273" s="1">
        <f t="shared" si="101"/>
        <v>42312</v>
      </c>
      <c r="B273">
        <f t="shared" si="96"/>
        <v>4</v>
      </c>
      <c r="C273" s="12">
        <f t="shared" si="115"/>
        <v>3.4222978130237033E-9</v>
      </c>
      <c r="D273" s="3">
        <f t="shared" si="95"/>
        <v>16162381</v>
      </c>
      <c r="E273" s="2">
        <v>32324762</v>
      </c>
      <c r="F273">
        <v>142</v>
      </c>
      <c r="G273" s="3">
        <f t="shared" si="110"/>
        <v>10255988.399999999</v>
      </c>
      <c r="H273" s="3">
        <f t="shared" si="111"/>
        <v>18385146.291999999</v>
      </c>
      <c r="I273" s="7">
        <f t="shared" si="112"/>
        <v>-1.526645321696698</v>
      </c>
      <c r="J273" s="8">
        <f t="shared" si="113"/>
        <v>-1.5363887786448742</v>
      </c>
      <c r="K273" s="4">
        <f t="shared" si="108"/>
        <v>0.96550978225486694</v>
      </c>
      <c r="L273" s="4">
        <f t="shared" si="108"/>
        <v>3.3888471703633988E-2</v>
      </c>
      <c r="M273" s="4">
        <f t="shared" si="108"/>
        <v>5.9472644583131713E-4</v>
      </c>
      <c r="N273" s="4">
        <f t="shared" si="108"/>
        <v>6.9581088219270717E-6</v>
      </c>
      <c r="O273" s="4">
        <f t="shared" si="108"/>
        <v>6.1055726540063627E-8</v>
      </c>
      <c r="P273" s="4">
        <f t="shared" si="108"/>
        <v>4.2859937667107106E-10</v>
      </c>
      <c r="Q273" s="4">
        <f t="shared" si="108"/>
        <v>2.507236942673009E-12</v>
      </c>
      <c r="R273" s="4">
        <f t="shared" si="108"/>
        <v>1.2571653121975099E-14</v>
      </c>
      <c r="S273" s="4">
        <f t="shared" si="108"/>
        <v>5.5156590350221205E-17</v>
      </c>
      <c r="T273" s="4">
        <f t="shared" si="108"/>
        <v>2.1510468444193163E-19</v>
      </c>
      <c r="U273" s="4">
        <f t="shared" si="108"/>
        <v>7.5499624645389284E-22</v>
      </c>
      <c r="V273" s="4">
        <f t="shared" si="108"/>
        <v>2.4090565191087758E-24</v>
      </c>
      <c r="W273" s="4">
        <f t="shared" si="108"/>
        <v>7.0462911250812476E-27</v>
      </c>
      <c r="X273" s="4">
        <f t="shared" si="108"/>
        <v>1.9024446376018559E-29</v>
      </c>
      <c r="Y273" s="4">
        <f t="shared" si="108"/>
        <v>4.7695647221609413E-32</v>
      </c>
      <c r="Z273" s="4">
        <f t="shared" ref="Z273:AE293" si="116">_xlfn.BINOM.DIST(Z$4,$G273,$C273,FALSE)</f>
        <v>1.1160462687365084E-34</v>
      </c>
      <c r="AA273" s="4">
        <f t="shared" si="116"/>
        <v>2.4482563368011628E-37</v>
      </c>
      <c r="AB273" s="4">
        <f t="shared" si="116"/>
        <v>5.0547839008076095E-40</v>
      </c>
      <c r="AC273" s="4">
        <f t="shared" si="116"/>
        <v>9.8565442030491997E-43</v>
      </c>
      <c r="AD273" s="4">
        <f t="shared" si="116"/>
        <v>1.8208141343119616E-45</v>
      </c>
      <c r="AE273" s="4">
        <f t="shared" si="116"/>
        <v>3.1954359805454113E-48</v>
      </c>
      <c r="AF273" s="6"/>
      <c r="AG273" s="4">
        <f t="shared" si="109"/>
        <v>0.93901911327499454</v>
      </c>
      <c r="AH273" s="4">
        <f t="shared" si="109"/>
        <v>5.90825616049502E-2</v>
      </c>
      <c r="AI273" s="4">
        <f t="shared" si="109"/>
        <v>1.8587208964044597E-3</v>
      </c>
      <c r="AJ273" s="4">
        <f t="shared" si="109"/>
        <v>3.8983224930971793E-5</v>
      </c>
      <c r="AK273" s="4">
        <f t="shared" si="109"/>
        <v>6.132006207735803E-7</v>
      </c>
      <c r="AL273" s="4">
        <f t="shared" si="109"/>
        <v>7.71644688772276E-9</v>
      </c>
      <c r="AM273" s="4">
        <f t="shared" si="109"/>
        <v>8.0919070794551681E-11</v>
      </c>
      <c r="AN273" s="4">
        <f t="shared" si="109"/>
        <v>7.2734019656343323E-13</v>
      </c>
      <c r="AO273" s="4">
        <f t="shared" si="109"/>
        <v>5.7204780235596549E-15</v>
      </c>
      <c r="AP273" s="4">
        <f t="shared" si="109"/>
        <v>3.9992127410389823E-17</v>
      </c>
      <c r="AQ273" s="4">
        <f t="shared" si="109"/>
        <v>2.5162812357749973E-19</v>
      </c>
      <c r="AR273" s="4">
        <f t="shared" si="109"/>
        <v>1.4392993919547723E-21</v>
      </c>
      <c r="AS273" s="4">
        <f t="shared" si="109"/>
        <v>7.546655415231187E-24</v>
      </c>
      <c r="AT273" s="4">
        <f t="shared" si="109"/>
        <v>3.6525466280135207E-26</v>
      </c>
      <c r="AU273" s="4">
        <f t="shared" si="109"/>
        <v>1.6415431769012856E-28</v>
      </c>
      <c r="AV273" s="4">
        <f t="shared" ref="AV273:BA293" si="117">_xlfn.BINOM.DIST(AV$4,$H273,$C273,FALSE)</f>
        <v>6.8856604834835003E-31</v>
      </c>
      <c r="AW273" s="4">
        <f t="shared" si="117"/>
        <v>2.707759898322447E-33</v>
      </c>
      <c r="AX273" s="4">
        <f t="shared" si="117"/>
        <v>1.0021800127622274E-35</v>
      </c>
      <c r="AY273" s="4">
        <f t="shared" si="117"/>
        <v>3.5031417806002321E-38</v>
      </c>
      <c r="AZ273" s="4">
        <f t="shared" si="117"/>
        <v>1.160081691396147E-40</v>
      </c>
      <c r="BA273" s="4">
        <f t="shared" si="117"/>
        <v>3.6495810466967176E-43</v>
      </c>
    </row>
    <row r="274" spans="1:53">
      <c r="A274" s="1">
        <f t="shared" si="101"/>
        <v>42315</v>
      </c>
      <c r="B274">
        <f t="shared" si="96"/>
        <v>3</v>
      </c>
      <c r="C274" s="12">
        <f t="shared" si="115"/>
        <v>3.4222978130237033E-9</v>
      </c>
      <c r="D274" s="3">
        <f t="shared" si="95"/>
        <v>11950141</v>
      </c>
      <c r="E274" s="2">
        <v>23900282</v>
      </c>
      <c r="F274">
        <v>40</v>
      </c>
      <c r="G274" s="3">
        <f t="shared" si="110"/>
        <v>12566880</v>
      </c>
      <c r="H274" s="3">
        <f t="shared" si="111"/>
        <v>11712260.800000001</v>
      </c>
      <c r="I274" s="7">
        <f t="shared" si="112"/>
        <v>-1.8674472011657586</v>
      </c>
      <c r="J274" s="8">
        <f t="shared" si="113"/>
        <v>-1.8671569150103571</v>
      </c>
      <c r="K274" s="4">
        <f t="shared" ref="K274:Z293" si="118">_xlfn.BINOM.DIST(K$4,$G274,$C274,FALSE)</f>
        <v>0.95790410420717675</v>
      </c>
      <c r="L274" s="4">
        <f t="shared" si="118"/>
        <v>4.1197162383548862E-2</v>
      </c>
      <c r="M274" s="4">
        <f t="shared" si="118"/>
        <v>8.8589559536719471E-4</v>
      </c>
      <c r="N274" s="4">
        <f t="shared" si="118"/>
        <v>1.2700080912266012E-5</v>
      </c>
      <c r="O274" s="4">
        <f t="shared" si="118"/>
        <v>1.3654998669162023E-7</v>
      </c>
      <c r="P274" s="4">
        <f t="shared" si="118"/>
        <v>1.1745372339314336E-9</v>
      </c>
      <c r="Q274" s="4">
        <f t="shared" si="118"/>
        <v>8.419002432366323E-12</v>
      </c>
      <c r="R274" s="4">
        <f t="shared" si="118"/>
        <v>5.1725852484104639E-14</v>
      </c>
      <c r="S274" s="4">
        <f t="shared" si="118"/>
        <v>2.7807548112984938E-16</v>
      </c>
      <c r="T274" s="4">
        <f t="shared" si="118"/>
        <v>1.3288170157586288E-18</v>
      </c>
      <c r="U274" s="4">
        <f t="shared" si="118"/>
        <v>5.7149197847933813E-21</v>
      </c>
      <c r="V274" s="4">
        <f t="shared" si="118"/>
        <v>2.2344074849610441E-23</v>
      </c>
      <c r="W274" s="4">
        <f t="shared" si="118"/>
        <v>8.0080360698134808E-26</v>
      </c>
      <c r="X274" s="4">
        <f t="shared" si="118"/>
        <v>2.6492779381242201E-28</v>
      </c>
      <c r="Y274" s="4">
        <f t="shared" si="118"/>
        <v>8.1384988652632982E-31</v>
      </c>
      <c r="Z274" s="4">
        <f t="shared" si="118"/>
        <v>2.3334464227295599E-33</v>
      </c>
      <c r="AA274" s="4">
        <f t="shared" si="116"/>
        <v>6.2722390493321517E-36</v>
      </c>
      <c r="AB274" s="4">
        <f t="shared" si="116"/>
        <v>1.5867861345537741E-38</v>
      </c>
      <c r="AC274" s="4">
        <f t="shared" si="116"/>
        <v>3.7913211501449575E-41</v>
      </c>
      <c r="AD274" s="4">
        <f t="shared" si="116"/>
        <v>8.5818638435220279E-44</v>
      </c>
      <c r="AE274" s="4">
        <f t="shared" si="116"/>
        <v>1.8454243082821473E-46</v>
      </c>
      <c r="AF274" s="6"/>
      <c r="AG274" s="4">
        <f t="shared" ref="AG274:AV293" si="119">_xlfn.BINOM.DIST(AG$4,$H274,$C274,FALSE)</f>
        <v>0.96070984887240374</v>
      </c>
      <c r="AH274" s="4">
        <f t="shared" si="119"/>
        <v>3.8507981004051006E-2</v>
      </c>
      <c r="AI274" s="4">
        <f t="shared" si="119"/>
        <v>7.7175459174323431E-4</v>
      </c>
      <c r="AJ274" s="4">
        <f t="shared" si="119"/>
        <v>1.0311370673367167E-5</v>
      </c>
      <c r="AK274" s="4">
        <f t="shared" si="119"/>
        <v>1.0332723370524792E-7</v>
      </c>
      <c r="AL274" s="4">
        <f t="shared" si="119"/>
        <v>8.2832955204971761E-10</v>
      </c>
      <c r="AM274" s="4">
        <f t="shared" si="119"/>
        <v>5.5336313865223764E-12</v>
      </c>
      <c r="AN274" s="4">
        <f t="shared" si="119"/>
        <v>3.1686222641030991E-14</v>
      </c>
      <c r="AO274" s="4">
        <f t="shared" si="119"/>
        <v>1.587591367634989E-16</v>
      </c>
      <c r="AP274" s="4">
        <f t="shared" si="119"/>
        <v>7.0705700397735442E-19</v>
      </c>
      <c r="AQ274" s="4">
        <f t="shared" si="119"/>
        <v>2.8340832341539606E-21</v>
      </c>
      <c r="AR274" s="4">
        <f t="shared" si="119"/>
        <v>1.0327092115822357E-23</v>
      </c>
      <c r="AS274" s="4">
        <f t="shared" si="119"/>
        <v>3.4494901001099225E-26</v>
      </c>
      <c r="AT274" s="4">
        <f t="shared" si="119"/>
        <v>1.0635786517513784E-28</v>
      </c>
      <c r="AU274" s="4">
        <f t="shared" si="119"/>
        <v>3.0450862607104526E-31</v>
      </c>
      <c r="AV274" s="4">
        <f t="shared" si="119"/>
        <v>8.1370376884258481E-34</v>
      </c>
      <c r="AW274" s="4">
        <f t="shared" si="117"/>
        <v>2.0384698603611419E-36</v>
      </c>
      <c r="AX274" s="4">
        <f t="shared" si="117"/>
        <v>4.8063266795901607E-39</v>
      </c>
      <c r="AY274" s="4">
        <f t="shared" si="117"/>
        <v>1.0702830716103702E-41</v>
      </c>
      <c r="AZ274" s="4">
        <f t="shared" si="117"/>
        <v>2.2578905915216029E-44</v>
      </c>
      <c r="BA274" s="4">
        <f t="shared" si="117"/>
        <v>4.5251262418989925E-47</v>
      </c>
    </row>
    <row r="275" spans="1:53">
      <c r="A275" s="1">
        <f t="shared" si="101"/>
        <v>42319</v>
      </c>
      <c r="B275">
        <f t="shared" si="96"/>
        <v>4</v>
      </c>
      <c r="C275" s="12">
        <f t="shared" si="115"/>
        <v>3.4222978130237033E-9</v>
      </c>
      <c r="D275" s="3">
        <f t="shared" si="95"/>
        <v>10412708</v>
      </c>
      <c r="E275" s="2">
        <v>20825416</v>
      </c>
      <c r="F275">
        <v>50</v>
      </c>
      <c r="G275" s="3">
        <f t="shared" si="110"/>
        <v>11283150</v>
      </c>
      <c r="H275" s="3">
        <f t="shared" si="111"/>
        <v>12156357.5</v>
      </c>
      <c r="I275" s="7">
        <f t="shared" si="112"/>
        <v>-1.8337636077554873</v>
      </c>
      <c r="J275" s="8">
        <f t="shared" si="113"/>
        <v>-1.8341348092286369</v>
      </c>
      <c r="K275" s="4">
        <f t="shared" si="118"/>
        <v>0.96212172829234432</v>
      </c>
      <c r="L275" s="4">
        <f t="shared" si="118"/>
        <v>3.7151656765286353E-2</v>
      </c>
      <c r="M275" s="4">
        <f t="shared" si="118"/>
        <v>7.1729254079283111E-4</v>
      </c>
      <c r="N275" s="4">
        <f t="shared" si="118"/>
        <v>9.2325814113364228E-6</v>
      </c>
      <c r="O275" s="4">
        <f t="shared" si="118"/>
        <v>8.9127392710711829E-8</v>
      </c>
      <c r="P275" s="4">
        <f t="shared" si="118"/>
        <v>6.8831812672663973E-10</v>
      </c>
      <c r="Q275" s="4">
        <f t="shared" si="118"/>
        <v>4.4298184428367998E-12</v>
      </c>
      <c r="R275" s="4">
        <f t="shared" si="118"/>
        <v>2.4436320858930716E-14</v>
      </c>
      <c r="S275" s="4">
        <f t="shared" si="118"/>
        <v>1.1794885398025894E-16</v>
      </c>
      <c r="T275" s="4">
        <f t="shared" si="118"/>
        <v>5.0605657419491219E-19</v>
      </c>
      <c r="U275" s="4">
        <f t="shared" si="118"/>
        <v>1.9541004634821873E-21</v>
      </c>
      <c r="V275" s="4">
        <f t="shared" si="118"/>
        <v>6.8596503698140462E-24</v>
      </c>
      <c r="W275" s="4">
        <f t="shared" si="118"/>
        <v>2.2073361415983042E-26</v>
      </c>
      <c r="X275" s="4">
        <f t="shared" si="118"/>
        <v>6.5565114356119593E-29</v>
      </c>
      <c r="Y275" s="4">
        <f t="shared" si="118"/>
        <v>1.8083914705036105E-31</v>
      </c>
      <c r="Z275" s="4">
        <f t="shared" si="118"/>
        <v>4.6553122383402314E-34</v>
      </c>
      <c r="AA275" s="4">
        <f t="shared" si="116"/>
        <v>1.1235086437238255E-36</v>
      </c>
      <c r="AB275" s="4">
        <f t="shared" si="116"/>
        <v>2.5519669391709207E-39</v>
      </c>
      <c r="AC275" s="4">
        <f t="shared" si="116"/>
        <v>5.4745704303096921E-42</v>
      </c>
      <c r="AD275" s="4">
        <f t="shared" si="116"/>
        <v>1.1126124531060102E-44</v>
      </c>
      <c r="AE275" s="4">
        <f t="shared" si="116"/>
        <v>2.1481339184677078E-47</v>
      </c>
      <c r="AF275" s="6"/>
      <c r="AG275" s="4">
        <f t="shared" si="119"/>
        <v>0.95925084011962503</v>
      </c>
      <c r="AH275" s="4">
        <f t="shared" si="119"/>
        <v>3.9907400098734253E-2</v>
      </c>
      <c r="AI275" s="4">
        <f t="shared" si="119"/>
        <v>8.3012721231088811E-4</v>
      </c>
      <c r="AJ275" s="4">
        <f t="shared" si="119"/>
        <v>1.1511835402737515E-5</v>
      </c>
      <c r="AK275" s="4">
        <f t="shared" si="119"/>
        <v>1.1973075464179799E-7</v>
      </c>
      <c r="AL275" s="4">
        <f t="shared" si="119"/>
        <v>9.9622358564504789E-10</v>
      </c>
      <c r="AM275" s="4">
        <f t="shared" si="119"/>
        <v>6.9075913558667139E-12</v>
      </c>
      <c r="AN275" s="4">
        <f t="shared" si="119"/>
        <v>4.1053447182590241E-14</v>
      </c>
      <c r="AO275" s="4">
        <f t="shared" si="119"/>
        <v>2.1349152513378165E-16</v>
      </c>
      <c r="AP275" s="4">
        <f t="shared" si="119"/>
        <v>9.8686805577807445E-19</v>
      </c>
      <c r="AQ275" s="4">
        <f t="shared" si="119"/>
        <v>4.1056319725606932E-21</v>
      </c>
      <c r="AR275" s="4">
        <f t="shared" si="119"/>
        <v>1.5527738954105362E-23</v>
      </c>
      <c r="AS275" s="4">
        <f t="shared" si="119"/>
        <v>5.3832906579007136E-26</v>
      </c>
      <c r="AT275" s="4">
        <f t="shared" si="119"/>
        <v>1.7227620449493655E-28</v>
      </c>
      <c r="AU275" s="4">
        <f t="shared" si="119"/>
        <v>5.1193879495072683E-31</v>
      </c>
      <c r="AV275" s="4">
        <f t="shared" si="119"/>
        <v>1.4198665551001352E-33</v>
      </c>
      <c r="AW275" s="4">
        <f t="shared" si="117"/>
        <v>3.691885793407389E-36</v>
      </c>
      <c r="AX275" s="4">
        <f t="shared" si="117"/>
        <v>9.0348305522108227E-39</v>
      </c>
      <c r="AY275" s="4">
        <f t="shared" si="117"/>
        <v>2.088181030751706E-41</v>
      </c>
      <c r="AZ275" s="4">
        <f t="shared" si="117"/>
        <v>4.572304541398247E-44</v>
      </c>
      <c r="BA275" s="4">
        <f t="shared" si="117"/>
        <v>9.5109899247608702E-47</v>
      </c>
    </row>
    <row r="276" spans="1:53">
      <c r="A276" s="1">
        <f t="shared" si="101"/>
        <v>42322</v>
      </c>
      <c r="B276">
        <f t="shared" si="96"/>
        <v>3</v>
      </c>
      <c r="C276" s="12">
        <f t="shared" si="115"/>
        <v>3.4222978130237033E-9</v>
      </c>
      <c r="D276" s="3">
        <f t="shared" si="95"/>
        <v>12115901</v>
      </c>
      <c r="E276" s="2">
        <v>24231802</v>
      </c>
      <c r="F276">
        <v>60</v>
      </c>
      <c r="G276" s="3">
        <f t="shared" si="110"/>
        <v>10229240</v>
      </c>
      <c r="H276" s="3">
        <f t="shared" si="111"/>
        <v>12623456.800000001</v>
      </c>
      <c r="I276" s="7">
        <f t="shared" si="112"/>
        <v>-1.7999772724805958</v>
      </c>
      <c r="J276" s="8">
        <f t="shared" si="113"/>
        <v>-1.801199604195034</v>
      </c>
      <c r="K276" s="4">
        <f t="shared" si="118"/>
        <v>0.9655981687007984</v>
      </c>
      <c r="L276" s="4">
        <f t="shared" si="118"/>
        <v>3.3803183491939143E-2</v>
      </c>
      <c r="M276" s="4">
        <f t="shared" si="118"/>
        <v>5.9168251324582426E-4</v>
      </c>
      <c r="N276" s="4">
        <f t="shared" si="118"/>
        <v>6.904441654932923E-6</v>
      </c>
      <c r="O276" s="4">
        <f t="shared" si="118"/>
        <v>6.0426802599624429E-8</v>
      </c>
      <c r="P276" s="4">
        <f t="shared" si="118"/>
        <v>4.2307816306601739E-10</v>
      </c>
      <c r="Q276" s="4">
        <f t="shared" si="118"/>
        <v>2.4684840013643382E-12</v>
      </c>
      <c r="R276" s="4">
        <f t="shared" si="118"/>
        <v>1.2345059615624825E-14</v>
      </c>
      <c r="S276" s="4">
        <f t="shared" si="118"/>
        <v>5.4021181295586266E-17</v>
      </c>
      <c r="T276" s="4">
        <f t="shared" si="118"/>
        <v>2.1012725983926346E-19</v>
      </c>
      <c r="U276" s="4">
        <f t="shared" si="118"/>
        <v>7.3560247956458031E-22</v>
      </c>
      <c r="V276" s="4">
        <f t="shared" si="118"/>
        <v>2.3410529905326284E-24</v>
      </c>
      <c r="W276" s="4">
        <f t="shared" si="118"/>
        <v>6.8295281680193732E-27</v>
      </c>
      <c r="X276" s="4">
        <f t="shared" si="118"/>
        <v>1.8391112806602688E-29</v>
      </c>
      <c r="Y276" s="4">
        <f t="shared" si="118"/>
        <v>4.5987583574302374E-32</v>
      </c>
      <c r="Z276" s="4">
        <f t="shared" si="118"/>
        <v>1.0732722635818081E-34</v>
      </c>
      <c r="AA276" s="4">
        <f t="shared" si="116"/>
        <v>2.3482831185756727E-37</v>
      </c>
      <c r="AB276" s="4">
        <f t="shared" si="116"/>
        <v>4.8357297829904992E-40</v>
      </c>
      <c r="AC276" s="4">
        <f t="shared" si="116"/>
        <v>9.4048087272464752E-43</v>
      </c>
      <c r="AD276" s="4">
        <f t="shared" si="116"/>
        <v>1.7328332459186479E-45</v>
      </c>
      <c r="AE276" s="4">
        <f t="shared" si="116"/>
        <v>3.0331028616492662E-48</v>
      </c>
      <c r="AF276" s="6"/>
      <c r="AG276" s="4">
        <f t="shared" si="119"/>
        <v>0.9577186528439291</v>
      </c>
      <c r="AH276" s="4">
        <f t="shared" si="119"/>
        <v>4.1374619974975074E-2</v>
      </c>
      <c r="AI276" s="4">
        <f t="shared" si="119"/>
        <v>8.9371708349883126E-4</v>
      </c>
      <c r="AJ276" s="4">
        <f t="shared" si="119"/>
        <v>1.2869889198535312E-5</v>
      </c>
      <c r="AK276" s="4">
        <f t="shared" si="119"/>
        <v>1.389987149621757E-7</v>
      </c>
      <c r="AL276" s="4">
        <f t="shared" si="119"/>
        <v>1.200982599464769E-9</v>
      </c>
      <c r="AM276" s="4">
        <f t="shared" si="119"/>
        <v>8.6473166937152716E-12</v>
      </c>
      <c r="AN276" s="4">
        <f t="shared" si="119"/>
        <v>5.3367786471187444E-14</v>
      </c>
      <c r="AO276" s="4">
        <f t="shared" si="119"/>
        <v>2.8819406581031596E-16</v>
      </c>
      <c r="AP276" s="4">
        <f t="shared" si="119"/>
        <v>1.3833698979295424E-18</v>
      </c>
      <c r="AQ276" s="4">
        <f t="shared" si="119"/>
        <v>5.976323300638732E-21</v>
      </c>
      <c r="AR276" s="4">
        <f t="shared" si="119"/>
        <v>2.3471299008076963E-23</v>
      </c>
      <c r="AS276" s="4">
        <f t="shared" si="119"/>
        <v>8.4499000799977835E-26</v>
      </c>
      <c r="AT276" s="4">
        <f t="shared" si="119"/>
        <v>2.8080438161257219E-28</v>
      </c>
      <c r="AU276" s="4">
        <f t="shared" si="119"/>
        <v>8.6650579010982344E-31</v>
      </c>
      <c r="AV276" s="4">
        <f t="shared" si="119"/>
        <v>2.495604730723781E-33</v>
      </c>
      <c r="AW276" s="4">
        <f t="shared" si="117"/>
        <v>6.7383159932317252E-36</v>
      </c>
      <c r="AX276" s="4">
        <f t="shared" si="117"/>
        <v>1.7123714304605639E-38</v>
      </c>
      <c r="AY276" s="4">
        <f t="shared" si="117"/>
        <v>4.1098025308491119E-41</v>
      </c>
      <c r="AZ276" s="4">
        <f t="shared" si="117"/>
        <v>9.3446449905256682E-44</v>
      </c>
      <c r="BA276" s="4">
        <f t="shared" si="117"/>
        <v>2.0184975629537533E-46</v>
      </c>
    </row>
    <row r="277" spans="1:53">
      <c r="A277" s="1">
        <f t="shared" si="101"/>
        <v>42326</v>
      </c>
      <c r="B277">
        <f t="shared" si="96"/>
        <v>4</v>
      </c>
      <c r="C277" s="12">
        <f t="shared" si="115"/>
        <v>3.4222978130237033E-9</v>
      </c>
      <c r="D277" s="3">
        <f t="shared" si="95"/>
        <v>11037922</v>
      </c>
      <c r="E277" s="2">
        <v>22075844</v>
      </c>
      <c r="F277">
        <v>70</v>
      </c>
      <c r="G277" s="3">
        <f t="shared" si="110"/>
        <v>9405150</v>
      </c>
      <c r="H277" s="3">
        <f t="shared" si="111"/>
        <v>13121853.699999999</v>
      </c>
      <c r="I277" s="7">
        <f t="shared" si="112"/>
        <v>-1.7661471045200814</v>
      </c>
      <c r="J277" s="8">
        <f t="shared" si="113"/>
        <v>-1.7683618634386582</v>
      </c>
      <c r="K277" s="4">
        <f t="shared" si="118"/>
        <v>0.96832527105551636</v>
      </c>
      <c r="L277" s="4">
        <f t="shared" si="118"/>
        <v>3.1167702778402358E-2</v>
      </c>
      <c r="M277" s="4">
        <f t="shared" si="118"/>
        <v>5.016008681346108E-4</v>
      </c>
      <c r="N277" s="4">
        <f t="shared" si="118"/>
        <v>5.3817120872545317E-6</v>
      </c>
      <c r="O277" s="4">
        <f t="shared" si="118"/>
        <v>4.330557982038392E-8</v>
      </c>
      <c r="P277" s="4">
        <f t="shared" si="118"/>
        <v>2.7877716440795305E-10</v>
      </c>
      <c r="Q277" s="4">
        <f t="shared" si="118"/>
        <v>1.4955097290477984E-12</v>
      </c>
      <c r="R277" s="4">
        <f t="shared" si="118"/>
        <v>6.876610930328399E-15</v>
      </c>
      <c r="S277" s="4">
        <f t="shared" si="118"/>
        <v>2.7667356786898606E-17</v>
      </c>
      <c r="T277" s="4">
        <f t="shared" si="118"/>
        <v>9.8948295954292843E-20</v>
      </c>
      <c r="U277" s="4">
        <f t="shared" si="118"/>
        <v>3.1848679568493564E-22</v>
      </c>
      <c r="V277" s="4">
        <f t="shared" si="118"/>
        <v>9.3192682338387208E-25</v>
      </c>
      <c r="W277" s="4">
        <f t="shared" si="118"/>
        <v>2.4996752244366215E-27</v>
      </c>
      <c r="X277" s="4">
        <f t="shared" si="118"/>
        <v>6.1890388220195334E-30</v>
      </c>
      <c r="Y277" s="4">
        <f t="shared" si="118"/>
        <v>1.4229121853600509E-32</v>
      </c>
      <c r="Z277" s="4">
        <f t="shared" si="118"/>
        <v>3.053301707826408E-35</v>
      </c>
      <c r="AA277" s="4">
        <f t="shared" si="116"/>
        <v>6.142321903081628E-38</v>
      </c>
      <c r="AB277" s="4">
        <f t="shared" si="116"/>
        <v>1.162964453022239E-40</v>
      </c>
      <c r="AC277" s="4">
        <f t="shared" si="116"/>
        <v>2.0795850079195569E-43</v>
      </c>
      <c r="AD277" s="4">
        <f t="shared" si="116"/>
        <v>3.5229442723713399E-46</v>
      </c>
      <c r="AE277" s="4">
        <f t="shared" si="116"/>
        <v>5.6696784360285336E-49</v>
      </c>
      <c r="AF277" s="6"/>
      <c r="AG277" s="4">
        <f t="shared" si="119"/>
        <v>0.95608649995296158</v>
      </c>
      <c r="AH277" s="4">
        <f t="shared" si="119"/>
        <v>4.2934870307137829E-2</v>
      </c>
      <c r="AI277" s="4">
        <f t="shared" si="119"/>
        <v>9.6403565362443357E-4</v>
      </c>
      <c r="AJ277" s="4">
        <f t="shared" si="119"/>
        <v>1.4430611823366888E-5</v>
      </c>
      <c r="AK277" s="4">
        <f t="shared" si="119"/>
        <v>1.6200843372120381E-7</v>
      </c>
      <c r="AL277" s="4">
        <f t="shared" si="119"/>
        <v>1.4550585057837301E-9</v>
      </c>
      <c r="AM277" s="4">
        <f t="shared" si="119"/>
        <v>1.0890354313015554E-11</v>
      </c>
      <c r="AN277" s="4">
        <f t="shared" si="119"/>
        <v>6.9864529778550345E-14</v>
      </c>
      <c r="AO277" s="4">
        <f t="shared" si="119"/>
        <v>3.9217462607663793E-16</v>
      </c>
      <c r="AP277" s="4">
        <f t="shared" si="119"/>
        <v>1.9568146284737304E-18</v>
      </c>
      <c r="AQ277" s="4">
        <f t="shared" si="119"/>
        <v>8.7874397000962811E-21</v>
      </c>
      <c r="AR277" s="4">
        <f t="shared" si="119"/>
        <v>3.5874207116752541E-23</v>
      </c>
      <c r="AS277" s="4">
        <f t="shared" si="119"/>
        <v>1.3424980714048565E-25</v>
      </c>
      <c r="AT277" s="4">
        <f t="shared" si="119"/>
        <v>4.6374889779353391E-28</v>
      </c>
      <c r="AU277" s="4">
        <f t="shared" si="119"/>
        <v>1.4875356882101574E-30</v>
      </c>
      <c r="AV277" s="4">
        <f t="shared" si="119"/>
        <v>4.4533685820537041E-33</v>
      </c>
      <c r="AW277" s="4">
        <f t="shared" si="117"/>
        <v>1.2499168742680475E-35</v>
      </c>
      <c r="AX277" s="4">
        <f t="shared" si="117"/>
        <v>3.3017535213871834E-38</v>
      </c>
      <c r="AY277" s="4">
        <f t="shared" si="117"/>
        <v>8.23729370700346E-41</v>
      </c>
      <c r="AZ277" s="4">
        <f t="shared" si="117"/>
        <v>1.9468985608126725E-43</v>
      </c>
      <c r="BA277" s="4">
        <f t="shared" si="117"/>
        <v>4.3714515464078288E-46</v>
      </c>
    </row>
    <row r="278" spans="1:53">
      <c r="A278" s="1">
        <f t="shared" si="101"/>
        <v>42329</v>
      </c>
      <c r="B278">
        <f t="shared" si="96"/>
        <v>3</v>
      </c>
      <c r="C278" s="12">
        <f t="shared" si="115"/>
        <v>3.4222978130237033E-9</v>
      </c>
      <c r="D278" s="3">
        <f t="shared" ref="D278:D292" si="120">E278/2</f>
        <v>12548762</v>
      </c>
      <c r="E278" s="2">
        <v>25097524</v>
      </c>
      <c r="F278">
        <v>80</v>
      </c>
      <c r="G278" s="3">
        <f t="shared" si="110"/>
        <v>8810880</v>
      </c>
      <c r="H278" s="3">
        <f t="shared" si="111"/>
        <v>13659843.199999999</v>
      </c>
      <c r="I278" s="7">
        <f t="shared" si="112"/>
        <v>-1.7323324050633508</v>
      </c>
      <c r="J278" s="8">
        <f t="shared" si="113"/>
        <v>-1.7356349060624074</v>
      </c>
      <c r="K278" s="4">
        <f t="shared" si="118"/>
        <v>0.9702966248604713</v>
      </c>
      <c r="L278" s="4">
        <f t="shared" si="118"/>
        <v>2.9257796058786111E-2</v>
      </c>
      <c r="M278" s="4">
        <f t="shared" si="118"/>
        <v>4.4111177506460397E-4</v>
      </c>
      <c r="N278" s="4">
        <f t="shared" si="118"/>
        <v>4.4336804140606136E-6</v>
      </c>
      <c r="O278" s="4">
        <f t="shared" si="118"/>
        <v>3.3422684840074035E-8</v>
      </c>
      <c r="P278" s="4">
        <f t="shared" si="118"/>
        <v>2.0156179621653945E-10</v>
      </c>
      <c r="Q278" s="4">
        <f t="shared" si="118"/>
        <v>1.0129635325381819E-12</v>
      </c>
      <c r="R278" s="4">
        <f t="shared" si="118"/>
        <v>4.3634757084285185E-15</v>
      </c>
      <c r="S278" s="4">
        <f t="shared" si="118"/>
        <v>1.6446720735550865E-17</v>
      </c>
      <c r="T278" s="4">
        <f t="shared" si="118"/>
        <v>5.5102778982791757E-20</v>
      </c>
      <c r="U278" s="4">
        <f t="shared" si="118"/>
        <v>1.661537494466994E-22</v>
      </c>
      <c r="V278" s="4">
        <f t="shared" si="118"/>
        <v>4.5546399971327387E-25</v>
      </c>
      <c r="W278" s="4">
        <f t="shared" si="118"/>
        <v>1.1444830235010439E-27</v>
      </c>
      <c r="X278" s="4">
        <f t="shared" si="118"/>
        <v>2.6546208361880197E-30</v>
      </c>
      <c r="Y278" s="4">
        <f t="shared" si="118"/>
        <v>5.7175623598683338E-33</v>
      </c>
      <c r="Z278" s="4">
        <f t="shared" si="118"/>
        <v>1.1493599200390431E-35</v>
      </c>
      <c r="AA278" s="4">
        <f t="shared" si="116"/>
        <v>2.1660696345211304E-38</v>
      </c>
      <c r="AB278" s="4">
        <f t="shared" si="116"/>
        <v>3.8420215080301038E-41</v>
      </c>
      <c r="AC278" s="4">
        <f t="shared" si="116"/>
        <v>6.4361111603268733E-44</v>
      </c>
      <c r="AD278" s="4">
        <f t="shared" si="116"/>
        <v>1.0214241827500278E-46</v>
      </c>
      <c r="AE278" s="4">
        <f t="shared" si="116"/>
        <v>1.5399701090773592E-49</v>
      </c>
      <c r="AF278" s="6"/>
      <c r="AG278" s="4">
        <f t="shared" si="119"/>
        <v>0.95432780933109984</v>
      </c>
      <c r="AH278" s="4">
        <f t="shared" si="119"/>
        <v>4.4612965087140424E-2</v>
      </c>
      <c r="AI278" s="4">
        <f t="shared" si="119"/>
        <v>1.042784506906371E-3</v>
      </c>
      <c r="AJ278" s="4">
        <f t="shared" si="119"/>
        <v>1.6249378719309158E-5</v>
      </c>
      <c r="AK278" s="4">
        <f t="shared" si="119"/>
        <v>1.8990665450408934E-7</v>
      </c>
      <c r="AL278" s="4">
        <f t="shared" si="119"/>
        <v>1.7755526735009318E-9</v>
      </c>
      <c r="AM278" s="4">
        <f t="shared" si="119"/>
        <v>1.3833932754209987E-11</v>
      </c>
      <c r="AN278" s="4">
        <f t="shared" si="119"/>
        <v>9.2387015665097565E-14</v>
      </c>
      <c r="AO278" s="4">
        <f t="shared" si="119"/>
        <v>5.3986383818063299E-16</v>
      </c>
      <c r="AP278" s="4">
        <f t="shared" si="119"/>
        <v>2.8041741612998912E-18</v>
      </c>
      <c r="AQ278" s="4">
        <f t="shared" si="119"/>
        <v>1.3108959029316717E-20</v>
      </c>
      <c r="AR278" s="4">
        <f t="shared" si="119"/>
        <v>5.5710712403354378E-23</v>
      </c>
      <c r="AS278" s="4">
        <f t="shared" si="119"/>
        <v>2.1703042721708011E-25</v>
      </c>
      <c r="AT278" s="4">
        <f t="shared" si="119"/>
        <v>7.8044158184277675E-28</v>
      </c>
      <c r="AU278" s="4">
        <f t="shared" si="119"/>
        <v>2.6060062955113271E-30</v>
      </c>
      <c r="AV278" s="4">
        <f t="shared" si="119"/>
        <v>8.1217060207148586E-33</v>
      </c>
      <c r="AW278" s="4">
        <f t="shared" si="117"/>
        <v>2.3729594388699156E-35</v>
      </c>
      <c r="AX278" s="4">
        <f t="shared" si="117"/>
        <v>6.5253587587268968E-38</v>
      </c>
      <c r="AY278" s="4">
        <f t="shared" si="117"/>
        <v>1.6947079128333132E-40</v>
      </c>
      <c r="AZ278" s="4">
        <f t="shared" si="117"/>
        <v>4.1696940798803039E-43</v>
      </c>
      <c r="BA278" s="4">
        <f t="shared" si="117"/>
        <v>9.7462400154945526E-46</v>
      </c>
    </row>
    <row r="279" spans="1:53">
      <c r="A279" s="1">
        <f t="shared" si="101"/>
        <v>42333</v>
      </c>
      <c r="B279">
        <f t="shared" ref="B279:B292" si="121">A279-A278</f>
        <v>4</v>
      </c>
      <c r="C279" s="12">
        <f t="shared" si="115"/>
        <v>3.4222978130237033E-9</v>
      </c>
      <c r="D279" s="3">
        <f t="shared" si="120"/>
        <v>13043517</v>
      </c>
      <c r="E279" s="2">
        <v>26087034</v>
      </c>
      <c r="F279">
        <v>90</v>
      </c>
      <c r="G279" s="3">
        <f t="shared" si="110"/>
        <v>8446430</v>
      </c>
      <c r="H279" s="3">
        <f t="shared" si="111"/>
        <v>14245720.300000001</v>
      </c>
      <c r="I279" s="7">
        <f t="shared" si="112"/>
        <v>-1.6985926792071553</v>
      </c>
      <c r="J279" s="8">
        <f t="shared" si="113"/>
        <v>-1.7030347874832594</v>
      </c>
      <c r="K279" s="4">
        <f t="shared" si="118"/>
        <v>0.97150758860880748</v>
      </c>
      <c r="L279" s="4">
        <f t="shared" si="118"/>
        <v>2.8082591701670018E-2</v>
      </c>
      <c r="M279" s="4">
        <f t="shared" si="118"/>
        <v>4.0588044425023497E-4</v>
      </c>
      <c r="N279" s="4">
        <f t="shared" si="118"/>
        <v>3.9108193733414506E-6</v>
      </c>
      <c r="O279" s="4">
        <f t="shared" si="118"/>
        <v>2.8261720742155831E-8</v>
      </c>
      <c r="P279" s="4">
        <f t="shared" si="118"/>
        <v>1.6338770748423026E-10</v>
      </c>
      <c r="Q279" s="4">
        <f t="shared" si="118"/>
        <v>7.871524655774621E-13</v>
      </c>
      <c r="R279" s="4">
        <f t="shared" si="118"/>
        <v>3.2505099517893677E-15</v>
      </c>
      <c r="S279" s="4">
        <f t="shared" si="118"/>
        <v>1.1744976212464517E-17</v>
      </c>
      <c r="T279" s="4">
        <f t="shared" si="118"/>
        <v>3.7722477586077014E-20</v>
      </c>
      <c r="U279" s="4">
        <f t="shared" si="118"/>
        <v>1.0904122825935807E-22</v>
      </c>
      <c r="V279" s="4">
        <f t="shared" si="118"/>
        <v>2.8654215575226367E-25</v>
      </c>
      <c r="W279" s="4">
        <f t="shared" si="118"/>
        <v>6.9023614946900461E-28</v>
      </c>
      <c r="X279" s="4">
        <f t="shared" si="118"/>
        <v>1.5347750121626886E-30</v>
      </c>
      <c r="Y279" s="4">
        <f t="shared" si="118"/>
        <v>3.1688888331487701E-33</v>
      </c>
      <c r="Z279" s="4">
        <f t="shared" si="118"/>
        <v>6.1066919627701992E-36</v>
      </c>
      <c r="AA279" s="4">
        <f t="shared" si="116"/>
        <v>1.1032558732508786E-38</v>
      </c>
      <c r="AB279" s="4">
        <f t="shared" si="116"/>
        <v>1.8759337309881458E-41</v>
      </c>
      <c r="AC279" s="4">
        <f t="shared" si="116"/>
        <v>3.0125558126832398E-44</v>
      </c>
      <c r="AD279" s="4">
        <f t="shared" si="116"/>
        <v>4.5832290678968109E-47</v>
      </c>
      <c r="AE279" s="4">
        <f t="shared" si="116"/>
        <v>6.6241716776612031E-50</v>
      </c>
      <c r="AF279" s="6"/>
      <c r="AG279" s="4">
        <f t="shared" si="119"/>
        <v>0.95241625559245269</v>
      </c>
      <c r="AH279" s="4">
        <f t="shared" si="119"/>
        <v>4.6433241681637268E-2</v>
      </c>
      <c r="AI279" s="4">
        <f t="shared" si="119"/>
        <v>1.1318820783761364E-3</v>
      </c>
      <c r="AJ279" s="4">
        <f t="shared" si="119"/>
        <v>1.8394249507717937E-5</v>
      </c>
      <c r="AK279" s="4">
        <f t="shared" si="119"/>
        <v>2.2419410842252547E-7</v>
      </c>
      <c r="AL279" s="4">
        <f t="shared" si="119"/>
        <v>2.1860307897636325E-9</v>
      </c>
      <c r="AM279" s="4">
        <f t="shared" si="119"/>
        <v>1.7762622131213205E-11</v>
      </c>
      <c r="AN279" s="4">
        <f t="shared" si="119"/>
        <v>1.2371178104662909E-13</v>
      </c>
      <c r="AO279" s="4">
        <f t="shared" si="119"/>
        <v>7.5391618053629489E-16</v>
      </c>
      <c r="AP279" s="4">
        <f t="shared" si="119"/>
        <v>4.0839697458560294E-18</v>
      </c>
      <c r="AQ279" s="4">
        <f t="shared" si="119"/>
        <v>1.9910604561062675E-20</v>
      </c>
      <c r="AR279" s="4">
        <f t="shared" si="119"/>
        <v>8.8245722317135576E-23</v>
      </c>
      <c r="AS279" s="4">
        <f t="shared" si="119"/>
        <v>3.5852074164896969E-25</v>
      </c>
      <c r="AT279" s="4">
        <f t="shared" si="119"/>
        <v>1.3445370473533001E-27</v>
      </c>
      <c r="AU279" s="4">
        <f t="shared" si="119"/>
        <v>4.6821631921652557E-30</v>
      </c>
      <c r="AV279" s="4">
        <f t="shared" si="119"/>
        <v>1.5217981994747637E-32</v>
      </c>
      <c r="AW279" s="4">
        <f t="shared" si="117"/>
        <v>4.6370185284368909E-35</v>
      </c>
      <c r="AX279" s="4">
        <f t="shared" si="117"/>
        <v>1.3298162246788955E-37</v>
      </c>
      <c r="AY279" s="4">
        <f t="shared" si="117"/>
        <v>3.601810080651595E-40</v>
      </c>
      <c r="AZ279" s="4">
        <f t="shared" si="117"/>
        <v>9.2420617265507873E-43</v>
      </c>
      <c r="BA279" s="4">
        <f t="shared" si="117"/>
        <v>2.2528926344369614E-45</v>
      </c>
    </row>
    <row r="280" spans="1:53">
      <c r="A280" s="1">
        <f t="shared" si="101"/>
        <v>42336</v>
      </c>
      <c r="B280">
        <f t="shared" si="121"/>
        <v>3</v>
      </c>
      <c r="C280" s="12">
        <f t="shared" si="115"/>
        <v>3.4222978130237033E-9</v>
      </c>
      <c r="D280" s="3">
        <f t="shared" si="120"/>
        <v>13485578</v>
      </c>
      <c r="E280" s="2">
        <v>26971156</v>
      </c>
      <c r="F280">
        <v>100</v>
      </c>
      <c r="G280" s="3">
        <f t="shared" si="110"/>
        <v>8311800</v>
      </c>
      <c r="H280" s="3">
        <f t="shared" si="111"/>
        <v>14887780</v>
      </c>
      <c r="I280" s="7">
        <f t="shared" si="112"/>
        <v>-1.664987446391839</v>
      </c>
      <c r="J280" s="8">
        <f t="shared" si="113"/>
        <v>-1.670580207644863</v>
      </c>
      <c r="K280" s="4">
        <f t="shared" si="118"/>
        <v>0.97195530799192065</v>
      </c>
      <c r="L280" s="4">
        <f t="shared" si="118"/>
        <v>2.7647711033461995E-2</v>
      </c>
      <c r="M280" s="4">
        <f t="shared" si="118"/>
        <v>3.9322581354276666E-4</v>
      </c>
      <c r="N280" s="4">
        <f t="shared" si="118"/>
        <v>3.7284948386497154E-6</v>
      </c>
      <c r="O280" s="4">
        <f t="shared" si="118"/>
        <v>2.6514673523212028E-8</v>
      </c>
      <c r="P280" s="4">
        <f t="shared" si="118"/>
        <v>1.508443182322189E-10</v>
      </c>
      <c r="Q280" s="4">
        <f t="shared" si="118"/>
        <v>7.1513878235092905E-13</v>
      </c>
      <c r="R280" s="4">
        <f t="shared" si="118"/>
        <v>2.9060619157516103E-15</v>
      </c>
      <c r="S280" s="4">
        <f t="shared" si="118"/>
        <v>1.0333023000897E-17</v>
      </c>
      <c r="T280" s="4">
        <f t="shared" si="118"/>
        <v>3.2658584277863975E-20</v>
      </c>
      <c r="U280" s="4">
        <f t="shared" si="118"/>
        <v>9.2898728548080601E-23</v>
      </c>
      <c r="V280" s="4">
        <f t="shared" si="118"/>
        <v>2.4023122079462655E-25</v>
      </c>
      <c r="W280" s="4">
        <f t="shared" si="118"/>
        <v>5.6945644595543086E-28</v>
      </c>
      <c r="X280" s="4">
        <f t="shared" si="118"/>
        <v>1.2460326427424816E-30</v>
      </c>
      <c r="Y280" s="4">
        <f t="shared" si="118"/>
        <v>2.5317078647244714E-33</v>
      </c>
      <c r="Z280" s="4">
        <f t="shared" si="118"/>
        <v>4.801030732702563E-36</v>
      </c>
      <c r="AA280" s="4">
        <f t="shared" si="116"/>
        <v>8.5354535930426198E-39</v>
      </c>
      <c r="AB280" s="4">
        <f t="shared" si="116"/>
        <v>1.4282023189453142E-41</v>
      </c>
      <c r="AC280" s="4">
        <f t="shared" si="116"/>
        <v>2.256987877119895E-44</v>
      </c>
      <c r="AD280" s="4">
        <f t="shared" si="116"/>
        <v>3.3789951681705584E-47</v>
      </c>
      <c r="AE280" s="4">
        <f t="shared" si="116"/>
        <v>4.8058417744153362E-50</v>
      </c>
      <c r="AF280" s="6"/>
      <c r="AG280" s="4">
        <f t="shared" si="119"/>
        <v>0.95032578934701406</v>
      </c>
      <c r="AH280" s="4">
        <f t="shared" si="119"/>
        <v>4.8419495356808367E-2</v>
      </c>
      <c r="AI280" s="4">
        <f t="shared" si="119"/>
        <v>1.2334966594688939E-3</v>
      </c>
      <c r="AJ280" s="4">
        <f t="shared" si="119"/>
        <v>2.0949053619963964E-5</v>
      </c>
      <c r="AK280" s="4">
        <f t="shared" si="119"/>
        <v>2.6684070122432903E-7</v>
      </c>
      <c r="AL280" s="4">
        <f t="shared" si="119"/>
        <v>2.7191282752486002E-9</v>
      </c>
      <c r="AM280" s="4">
        <f t="shared" si="119"/>
        <v>2.3090112211475614E-11</v>
      </c>
      <c r="AN280" s="4">
        <f t="shared" si="119"/>
        <v>1.6806433916345917E-13</v>
      </c>
      <c r="AO280" s="4">
        <f t="shared" si="119"/>
        <v>1.0703680194234514E-15</v>
      </c>
      <c r="AP280" s="4">
        <f t="shared" si="119"/>
        <v>6.059518638330004E-18</v>
      </c>
      <c r="AQ280" s="4">
        <f t="shared" si="119"/>
        <v>3.0873481546625351E-20</v>
      </c>
      <c r="AR280" s="4">
        <f t="shared" si="119"/>
        <v>1.4300142780269063E-22</v>
      </c>
      <c r="AS280" s="4">
        <f t="shared" si="119"/>
        <v>6.0716475086851043E-25</v>
      </c>
      <c r="AT280" s="4">
        <f t="shared" si="119"/>
        <v>2.3796363366106154E-27</v>
      </c>
      <c r="AU280" s="4">
        <f t="shared" si="119"/>
        <v>8.6602398606195203E-30</v>
      </c>
      <c r="AV280" s="4">
        <f t="shared" si="119"/>
        <v>2.9416161215528761E-32</v>
      </c>
      <c r="AW280" s="4">
        <f t="shared" si="117"/>
        <v>9.3672760851131804E-35</v>
      </c>
      <c r="AX280" s="4">
        <f t="shared" si="117"/>
        <v>2.8074477105370814E-37</v>
      </c>
      <c r="AY280" s="4">
        <f t="shared" si="117"/>
        <v>7.9466926960723633E-40</v>
      </c>
      <c r="AZ280" s="4">
        <f t="shared" si="117"/>
        <v>2.1309832525052621E-42</v>
      </c>
      <c r="BA280" s="4">
        <f t="shared" si="117"/>
        <v>5.4287173501709902E-45</v>
      </c>
    </row>
    <row r="281" spans="1:53">
      <c r="A281" s="1">
        <f t="shared" si="101"/>
        <v>42340</v>
      </c>
      <c r="B281">
        <f t="shared" si="121"/>
        <v>4</v>
      </c>
      <c r="C281" s="12">
        <f t="shared" si="115"/>
        <v>3.4222978130237033E-9</v>
      </c>
      <c r="D281" s="3">
        <f t="shared" si="120"/>
        <v>14393507</v>
      </c>
      <c r="E281" s="2">
        <v>28787014</v>
      </c>
      <c r="F281">
        <v>110</v>
      </c>
      <c r="G281" s="3">
        <f t="shared" si="110"/>
        <v>8406989.9999999981</v>
      </c>
      <c r="H281" s="3">
        <f t="shared" si="111"/>
        <v>15594317.300000001</v>
      </c>
      <c r="I281" s="7">
        <f t="shared" si="112"/>
        <v>-1.6315760931406524</v>
      </c>
      <c r="J281" s="8">
        <f t="shared" si="113"/>
        <v>-1.6382925475492123</v>
      </c>
      <c r="K281" s="4">
        <f t="shared" si="118"/>
        <v>0.97163873043469506</v>
      </c>
      <c r="L281" s="4">
        <f t="shared" si="118"/>
        <v>2.7955231836391113E-2</v>
      </c>
      <c r="M281" s="4">
        <f t="shared" si="118"/>
        <v>4.0215301716048938E-4</v>
      </c>
      <c r="N281" s="4">
        <f t="shared" si="118"/>
        <v>3.8568100816949284E-6</v>
      </c>
      <c r="O281" s="4">
        <f t="shared" si="118"/>
        <v>2.7741273101591035E-8</v>
      </c>
      <c r="P281" s="4">
        <f t="shared" si="118"/>
        <v>1.5962997927417319E-10</v>
      </c>
      <c r="Q281" s="4">
        <f t="shared" si="118"/>
        <v>7.6545775791476679E-13</v>
      </c>
      <c r="R281" s="4">
        <f t="shared" si="118"/>
        <v>3.1461625662814739E-15</v>
      </c>
      <c r="S281" s="4">
        <f t="shared" si="118"/>
        <v>1.1314857563349478E-17</v>
      </c>
      <c r="T281" s="4">
        <f t="shared" si="118"/>
        <v>3.6171327592668855E-20</v>
      </c>
      <c r="U281" s="4">
        <f t="shared" si="118"/>
        <v>1.0406921158099016E-22</v>
      </c>
      <c r="V281" s="4">
        <f t="shared" si="118"/>
        <v>2.7219951249758046E-25</v>
      </c>
      <c r="W281" s="4">
        <f t="shared" si="118"/>
        <v>6.5262515470564563E-28</v>
      </c>
      <c r="X281" s="4">
        <f t="shared" si="118"/>
        <v>1.4443688623852373E-30</v>
      </c>
      <c r="Y281" s="4">
        <f t="shared" si="118"/>
        <v>2.9682993059043978E-33</v>
      </c>
      <c r="Z281" s="4">
        <f t="shared" si="118"/>
        <v>5.6934300423262141E-36</v>
      </c>
      <c r="AA281" s="4">
        <f t="shared" si="116"/>
        <v>1.0237914811597778E-38</v>
      </c>
      <c r="AB281" s="4">
        <f t="shared" si="116"/>
        <v>1.732686708842436E-41</v>
      </c>
      <c r="AC281" s="4">
        <f t="shared" si="116"/>
        <v>2.7695227763852106E-44</v>
      </c>
      <c r="AD281" s="4">
        <f t="shared" si="116"/>
        <v>4.1938094184893816E-47</v>
      </c>
      <c r="AE281" s="4">
        <f t="shared" si="116"/>
        <v>6.0330370711065445E-50</v>
      </c>
      <c r="AF281" s="6"/>
      <c r="AG281" s="4">
        <f t="shared" si="119"/>
        <v>0.94803069642516602</v>
      </c>
      <c r="AH281" s="4">
        <f t="shared" si="119"/>
        <v>5.059487871468836E-2</v>
      </c>
      <c r="AI281" s="4">
        <f t="shared" si="119"/>
        <v>1.3500837038581466E-3</v>
      </c>
      <c r="AJ281" s="4">
        <f t="shared" si="119"/>
        <v>2.4017264682959148E-5</v>
      </c>
      <c r="AK281" s="4">
        <f t="shared" si="119"/>
        <v>3.2044066835256753E-7</v>
      </c>
      <c r="AL281" s="4">
        <f t="shared" si="119"/>
        <v>3.4202800928451252E-9</v>
      </c>
      <c r="AM281" s="4">
        <f t="shared" si="119"/>
        <v>3.04224679706695E-11</v>
      </c>
      <c r="AN281" s="4">
        <f t="shared" si="119"/>
        <v>2.3194253259606556E-13</v>
      </c>
      <c r="AO281" s="4">
        <f t="shared" si="119"/>
        <v>1.5472994548140085E-15</v>
      </c>
      <c r="AP281" s="4">
        <f t="shared" si="119"/>
        <v>9.1752054942023607E-18</v>
      </c>
      <c r="AQ281" s="4">
        <f t="shared" si="119"/>
        <v>4.8966572812048106E-20</v>
      </c>
      <c r="AR281" s="4">
        <f t="shared" si="119"/>
        <v>2.3756962081778277E-22</v>
      </c>
      <c r="AS281" s="4">
        <f t="shared" si="119"/>
        <v>1.056558410881053E-24</v>
      </c>
      <c r="AT281" s="4">
        <f t="shared" si="119"/>
        <v>4.3374450377671619E-27</v>
      </c>
      <c r="AU281" s="4">
        <f t="shared" si="119"/>
        <v>1.6534449743424848E-29</v>
      </c>
      <c r="AV281" s="4">
        <f t="shared" si="119"/>
        <v>5.8827752554565458E-32</v>
      </c>
      <c r="AW281" s="4">
        <f t="shared" si="117"/>
        <v>1.9622124010789015E-34</v>
      </c>
      <c r="AX281" s="4">
        <f t="shared" si="117"/>
        <v>6.1600013684595306E-37</v>
      </c>
      <c r="AY281" s="4">
        <f t="shared" si="117"/>
        <v>1.8263835615388811E-39</v>
      </c>
      <c r="AZ281" s="4">
        <f t="shared" si="117"/>
        <v>5.1300553025194673E-42</v>
      </c>
      <c r="BA281" s="4">
        <f t="shared" si="117"/>
        <v>1.3689124759886015E-44</v>
      </c>
    </row>
    <row r="282" spans="1:53">
      <c r="A282" s="1">
        <f t="shared" si="101"/>
        <v>42343</v>
      </c>
      <c r="B282">
        <f t="shared" si="121"/>
        <v>3</v>
      </c>
      <c r="C282" s="12">
        <f t="shared" si="115"/>
        <v>3.4222978130237033E-9</v>
      </c>
      <c r="D282" s="3">
        <f t="shared" si="120"/>
        <v>16347011</v>
      </c>
      <c r="E282" s="2">
        <v>32694022</v>
      </c>
      <c r="F282">
        <v>127</v>
      </c>
      <c r="G282" s="3">
        <f t="shared" si="110"/>
        <v>9096249.8999999985</v>
      </c>
      <c r="H282" s="3">
        <f t="shared" si="111"/>
        <v>16966885.7995</v>
      </c>
      <c r="I282" s="7">
        <f t="shared" si="112"/>
        <v>-1.5753882413666536</v>
      </c>
      <c r="J282" s="8">
        <f t="shared" si="113"/>
        <v>-1.5838556348134751</v>
      </c>
      <c r="K282" s="4">
        <f t="shared" si="118"/>
        <v>0.96934947857149178</v>
      </c>
      <c r="L282" s="4">
        <f t="shared" si="118"/>
        <v>3.0175920191311288E-2</v>
      </c>
      <c r="M282" s="4">
        <f t="shared" si="118"/>
        <v>4.6968925006728255E-4</v>
      </c>
      <c r="N282" s="4">
        <f t="shared" si="118"/>
        <v>4.8738191683414279E-6</v>
      </c>
      <c r="O282" s="4">
        <f t="shared" si="118"/>
        <v>3.7930574317280583E-8</v>
      </c>
      <c r="P282" s="4">
        <f t="shared" si="118"/>
        <v>2.3615620689695385E-10</v>
      </c>
      <c r="Q282" s="4">
        <f t="shared" si="118"/>
        <v>1.225259326385389E-12</v>
      </c>
      <c r="R282" s="4">
        <f t="shared" si="118"/>
        <v>5.4489124740617264E-15</v>
      </c>
      <c r="S282" s="4">
        <f t="shared" si="118"/>
        <v>2.1203114182227504E-17</v>
      </c>
      <c r="T282" s="4">
        <f t="shared" si="118"/>
        <v>7.3339323925764077E-20</v>
      </c>
      <c r="U282" s="4">
        <f t="shared" si="118"/>
        <v>2.2830562608496599E-22</v>
      </c>
      <c r="V282" s="4">
        <f t="shared" si="118"/>
        <v>6.4610573008416893E-25</v>
      </c>
      <c r="W282" s="4">
        <f t="shared" si="118"/>
        <v>1.6761078606362117E-27</v>
      </c>
      <c r="X282" s="4">
        <f t="shared" si="118"/>
        <v>4.0136378078427152E-30</v>
      </c>
      <c r="Y282" s="4">
        <f t="shared" si="118"/>
        <v>8.9246185752539966E-33</v>
      </c>
      <c r="Z282" s="4">
        <f t="shared" si="118"/>
        <v>1.8521573441871202E-35</v>
      </c>
      <c r="AA282" s="4">
        <f t="shared" si="116"/>
        <v>3.6036061599934376E-38</v>
      </c>
      <c r="AB282" s="4">
        <f t="shared" si="116"/>
        <v>6.5988427117687013E-41</v>
      </c>
      <c r="AC282" s="4">
        <f t="shared" si="116"/>
        <v>1.1412337361861454E-43</v>
      </c>
      <c r="AD282" s="4">
        <f t="shared" si="116"/>
        <v>1.8698220739673811E-46</v>
      </c>
      <c r="AE282" s="4">
        <f t="shared" si="116"/>
        <v>2.9103788193624693E-49</v>
      </c>
      <c r="AF282" s="6"/>
      <c r="AG282" s="4">
        <f t="shared" si="119"/>
        <v>0.94358792003457359</v>
      </c>
      <c r="AH282" s="4">
        <f t="shared" si="119"/>
        <v>5.4790124819366612E-2</v>
      </c>
      <c r="AI282" s="4">
        <f t="shared" si="119"/>
        <v>1.59071430285022E-3</v>
      </c>
      <c r="AJ282" s="4">
        <f t="shared" si="119"/>
        <v>3.0788660699940813E-5</v>
      </c>
      <c r="AK282" s="4">
        <f t="shared" si="119"/>
        <v>4.469414637157643E-7</v>
      </c>
      <c r="AL282" s="4">
        <f t="shared" si="119"/>
        <v>5.1903955722359872E-9</v>
      </c>
      <c r="AM282" s="4">
        <f t="shared" si="119"/>
        <v>5.0230672984372198E-11</v>
      </c>
      <c r="AN282" s="4">
        <f t="shared" si="119"/>
        <v>4.1666854943456142E-13</v>
      </c>
      <c r="AO282" s="4">
        <f t="shared" si="119"/>
        <v>3.0242693776128953E-15</v>
      </c>
      <c r="AP282" s="4">
        <f t="shared" si="119"/>
        <v>1.9511815255590328E-17</v>
      </c>
      <c r="AQ282" s="4">
        <f t="shared" si="119"/>
        <v>1.1329672662535022E-19</v>
      </c>
      <c r="AR282" s="4">
        <f t="shared" si="119"/>
        <v>5.9805942470957863E-22</v>
      </c>
      <c r="AS282" s="4">
        <f t="shared" si="119"/>
        <v>2.8938947279012628E-24</v>
      </c>
      <c r="AT282" s="4">
        <f t="shared" si="119"/>
        <v>1.2925846274821456E-26</v>
      </c>
      <c r="AU282" s="4">
        <f t="shared" si="119"/>
        <v>5.3610583688682616E-29</v>
      </c>
      <c r="AV282" s="4">
        <f t="shared" si="119"/>
        <v>2.075290202341092E-31</v>
      </c>
      <c r="AW282" s="4">
        <f t="shared" si="117"/>
        <v>7.5314463472565588E-34</v>
      </c>
      <c r="AX282" s="4">
        <f t="shared" si="117"/>
        <v>2.5724620296239462E-36</v>
      </c>
      <c r="AY282" s="4">
        <f t="shared" si="117"/>
        <v>8.2984302953869697E-39</v>
      </c>
      <c r="AZ282" s="4">
        <f t="shared" si="117"/>
        <v>2.5360733256222077E-41</v>
      </c>
      <c r="BA282" s="4">
        <f t="shared" si="117"/>
        <v>7.3629396640999119E-44</v>
      </c>
    </row>
    <row r="283" spans="1:53">
      <c r="A283" s="1">
        <f t="shared" si="101"/>
        <v>42347</v>
      </c>
      <c r="B283">
        <f t="shared" si="121"/>
        <v>4</v>
      </c>
      <c r="C283" s="12">
        <f t="shared" si="115"/>
        <v>3.4222978130237033E-9</v>
      </c>
      <c r="D283" s="3">
        <f t="shared" si="120"/>
        <v>16311081</v>
      </c>
      <c r="E283" s="2">
        <v>32622162</v>
      </c>
      <c r="F283">
        <v>145</v>
      </c>
      <c r="G283" s="3">
        <f t="shared" si="110"/>
        <v>10549987.499999996</v>
      </c>
      <c r="H283" s="3">
        <f t="shared" si="111"/>
        <v>18694718.012499999</v>
      </c>
      <c r="I283" s="7">
        <f t="shared" si="112"/>
        <v>-1.5170086395652884</v>
      </c>
      <c r="J283" s="8">
        <f t="shared" si="113"/>
        <v>-1.5269686240320457</v>
      </c>
      <c r="K283" s="4">
        <f t="shared" si="118"/>
        <v>0.96453882107393052</v>
      </c>
      <c r="L283" s="4">
        <f t="shared" si="118"/>
        <v>3.4824864690216249E-2</v>
      </c>
      <c r="M283" s="4">
        <f t="shared" si="118"/>
        <v>6.2867925024873562E-4</v>
      </c>
      <c r="N283" s="4">
        <f t="shared" si="118"/>
        <v>7.5661947432446601E-6</v>
      </c>
      <c r="O283" s="4">
        <f t="shared" si="118"/>
        <v>6.8294719577305844E-8</v>
      </c>
      <c r="P283" s="4">
        <f t="shared" si="118"/>
        <v>4.9315868156369437E-10</v>
      </c>
      <c r="Q283" s="4">
        <f t="shared" si="118"/>
        <v>2.967597198024168E-12</v>
      </c>
      <c r="R283" s="4">
        <f t="shared" si="118"/>
        <v>1.5306517454342106E-14</v>
      </c>
      <c r="S283" s="4">
        <f t="shared" si="118"/>
        <v>6.9080558747135625E-17</v>
      </c>
      <c r="T283" s="4">
        <f t="shared" si="118"/>
        <v>2.7712948109799238E-19</v>
      </c>
      <c r="U283" s="4">
        <f t="shared" si="118"/>
        <v>1.0005806129269143E-21</v>
      </c>
      <c r="V283" s="4">
        <f t="shared" si="118"/>
        <v>3.2841933147886645E-24</v>
      </c>
      <c r="W283" s="4">
        <f t="shared" si="118"/>
        <v>9.8813604020747326E-27</v>
      </c>
      <c r="X283" s="4">
        <f t="shared" si="118"/>
        <v>2.7443697206596117E-29</v>
      </c>
      <c r="Y283" s="4">
        <f t="shared" si="118"/>
        <v>7.0775634891739453E-32</v>
      </c>
      <c r="Z283" s="4">
        <f t="shared" si="118"/>
        <v>1.7035765928424485E-34</v>
      </c>
      <c r="AA283" s="4">
        <f t="shared" si="116"/>
        <v>3.844242624551912E-37</v>
      </c>
      <c r="AB283" s="4">
        <f t="shared" si="116"/>
        <v>8.1645252314071994E-40</v>
      </c>
      <c r="AC283" s="4">
        <f t="shared" si="116"/>
        <v>1.6376740081558329E-42</v>
      </c>
      <c r="AD283" s="4">
        <f t="shared" si="116"/>
        <v>3.1120233011675404E-45</v>
      </c>
      <c r="AE283" s="4">
        <f t="shared" si="116"/>
        <v>5.6180006874115173E-48</v>
      </c>
      <c r="AF283" s="6"/>
      <c r="AG283" s="4">
        <f t="shared" si="119"/>
        <v>0.93802479855266629</v>
      </c>
      <c r="AH283" s="4">
        <f t="shared" si="119"/>
        <v>6.0013787979173075E-2</v>
      </c>
      <c r="AI283" s="4">
        <f t="shared" si="119"/>
        <v>1.9198077494913094E-3</v>
      </c>
      <c r="AJ283" s="4">
        <f t="shared" si="119"/>
        <v>4.0942386985426623E-5</v>
      </c>
      <c r="AK283" s="4">
        <f t="shared" si="119"/>
        <v>6.5486204133304342E-7</v>
      </c>
      <c r="AL283" s="4">
        <f t="shared" si="119"/>
        <v>8.3794678681962409E-9</v>
      </c>
      <c r="AM283" s="4">
        <f t="shared" si="119"/>
        <v>8.9351488769682655E-11</v>
      </c>
      <c r="AN283" s="4">
        <f t="shared" si="119"/>
        <v>8.1665821170247809E-13</v>
      </c>
      <c r="AO283" s="4">
        <f t="shared" si="119"/>
        <v>6.5311085715337823E-15</v>
      </c>
      <c r="AP283" s="4">
        <f t="shared" si="119"/>
        <v>4.6428101777317714E-17</v>
      </c>
      <c r="AQ283" s="4">
        <f t="shared" si="119"/>
        <v>2.9704171139686947E-19</v>
      </c>
      <c r="AR283" s="4">
        <f t="shared" si="119"/>
        <v>1.7276717844303042E-21</v>
      </c>
      <c r="AS283" s="4">
        <f t="shared" si="119"/>
        <v>9.2112052297269272E-24</v>
      </c>
      <c r="AT283" s="4">
        <f t="shared" si="119"/>
        <v>4.5332487166705908E-26</v>
      </c>
      <c r="AU283" s="4">
        <f t="shared" si="119"/>
        <v>2.0716573696332971E-28</v>
      </c>
      <c r="AV283" s="4">
        <f t="shared" si="119"/>
        <v>8.8361496932994132E-31</v>
      </c>
      <c r="AW283" s="4">
        <f t="shared" si="117"/>
        <v>3.5332913744455933E-33</v>
      </c>
      <c r="AX283" s="4">
        <f t="shared" si="117"/>
        <v>1.3297404494851477E-35</v>
      </c>
      <c r="AY283" s="4">
        <f t="shared" si="117"/>
        <v>4.7264024574356339E-38</v>
      </c>
      <c r="AZ283" s="4">
        <f t="shared" si="117"/>
        <v>1.5915247618067586E-40</v>
      </c>
      <c r="BA283" s="4">
        <f t="shared" si="117"/>
        <v>5.0911944275299201E-43</v>
      </c>
    </row>
    <row r="284" spans="1:53">
      <c r="A284" s="1">
        <f t="shared" si="101"/>
        <v>42350</v>
      </c>
      <c r="B284">
        <f t="shared" si="121"/>
        <v>3</v>
      </c>
      <c r="C284" s="12">
        <f t="shared" si="115"/>
        <v>3.4222978130237033E-9</v>
      </c>
      <c r="D284" s="3">
        <f t="shared" si="120"/>
        <v>18331270</v>
      </c>
      <c r="E284" s="2">
        <v>36662540</v>
      </c>
      <c r="F284">
        <v>164</v>
      </c>
      <c r="G284" s="3">
        <f t="shared" si="110"/>
        <v>12892305.599999998</v>
      </c>
      <c r="H284" s="3">
        <f t="shared" si="111"/>
        <v>20877357.728</v>
      </c>
      <c r="I284" s="7">
        <f t="shared" si="112"/>
        <v>-1.4569860183162238</v>
      </c>
      <c r="J284" s="8">
        <f t="shared" si="113"/>
        <v>-1.4679609403728187</v>
      </c>
      <c r="K284" s="4">
        <f t="shared" si="118"/>
        <v>0.95683787903034911</v>
      </c>
      <c r="L284" s="4">
        <f t="shared" si="118"/>
        <v>4.221693815183454E-2</v>
      </c>
      <c r="M284" s="4">
        <f t="shared" si="118"/>
        <v>9.3133317970179089E-4</v>
      </c>
      <c r="N284" s="4">
        <f t="shared" si="118"/>
        <v>1.3697210366367959E-5</v>
      </c>
      <c r="O284" s="4">
        <f t="shared" si="118"/>
        <v>1.5108467197118471E-7</v>
      </c>
      <c r="P284" s="4">
        <f t="shared" si="118"/>
        <v>1.333210236159033E-9</v>
      </c>
      <c r="Q284" s="4">
        <f t="shared" si="118"/>
        <v>9.8038259647166283E-12</v>
      </c>
      <c r="R284" s="4">
        <f t="shared" si="118"/>
        <v>6.1793916765338508E-14</v>
      </c>
      <c r="S284" s="4">
        <f t="shared" si="118"/>
        <v>3.4080336425956679E-16</v>
      </c>
      <c r="T284" s="4">
        <f t="shared" si="118"/>
        <v>1.6707422946959763E-18</v>
      </c>
      <c r="U284" s="4">
        <f t="shared" si="118"/>
        <v>7.371528283917376E-21</v>
      </c>
      <c r="V284" s="4">
        <f t="shared" si="118"/>
        <v>2.95673829847567E-23</v>
      </c>
      <c r="W284" s="4">
        <f t="shared" si="118"/>
        <v>1.0871253994583911E-25</v>
      </c>
      <c r="X284" s="4">
        <f t="shared" si="118"/>
        <v>3.6896422492201536E-28</v>
      </c>
      <c r="Y284" s="4">
        <f t="shared" si="118"/>
        <v>1.1627976826051721E-30</v>
      </c>
      <c r="Z284" s="4">
        <f t="shared" si="118"/>
        <v>3.4202732157636677E-33</v>
      </c>
      <c r="AA284" s="4">
        <f t="shared" si="116"/>
        <v>9.4316718888031439E-36</v>
      </c>
      <c r="AB284" s="4">
        <f t="shared" si="116"/>
        <v>2.4478657520679043E-38</v>
      </c>
      <c r="AC284" s="4">
        <f t="shared" si="116"/>
        <v>6.0001608223297705E-41</v>
      </c>
      <c r="AD284" s="4">
        <f t="shared" si="116"/>
        <v>1.393339843249227E-43</v>
      </c>
      <c r="AE284" s="4">
        <f t="shared" si="116"/>
        <v>3.0737942438579622E-46</v>
      </c>
      <c r="AF284" s="6"/>
      <c r="AG284" s="4">
        <f t="shared" si="119"/>
        <v>0.93104419411067918</v>
      </c>
      <c r="AH284" s="4">
        <f t="shared" si="119"/>
        <v>6.6521742243862272E-2</v>
      </c>
      <c r="AI284" s="4">
        <f t="shared" si="119"/>
        <v>2.3764403490141319E-3</v>
      </c>
      <c r="AJ284" s="4">
        <f t="shared" si="119"/>
        <v>5.6597720498785044E-5</v>
      </c>
      <c r="AK284" s="4">
        <f t="shared" si="119"/>
        <v>1.0109558862543733E-6</v>
      </c>
      <c r="AL284" s="4">
        <f t="shared" si="119"/>
        <v>1.4446260322731116E-8</v>
      </c>
      <c r="AM284" s="4">
        <f t="shared" si="119"/>
        <v>1.7202731111008559E-10</v>
      </c>
      <c r="AN284" s="4">
        <f t="shared" si="119"/>
        <v>1.7558707941902212E-12</v>
      </c>
      <c r="AO284" s="4">
        <f t="shared" si="119"/>
        <v>1.5681793888013288E-14</v>
      </c>
      <c r="AP284" s="4">
        <f t="shared" si="119"/>
        <v>1.2449341619774997E-16</v>
      </c>
      <c r="AQ284" s="4">
        <f t="shared" si="119"/>
        <v>8.8948681766958342E-19</v>
      </c>
      <c r="AR284" s="4">
        <f t="shared" si="119"/>
        <v>5.7774998365762652E-21</v>
      </c>
      <c r="AS284" s="4">
        <f t="shared" si="119"/>
        <v>3.4399472735000892E-23</v>
      </c>
      <c r="AT284" s="4">
        <f t="shared" si="119"/>
        <v>1.8906080504418741E-25</v>
      </c>
      <c r="AU284" s="4">
        <f t="shared" si="119"/>
        <v>9.6486491724917256E-28</v>
      </c>
      <c r="AV284" s="4">
        <f t="shared" si="119"/>
        <v>4.5958758055642882E-30</v>
      </c>
      <c r="AW284" s="4">
        <f t="shared" si="117"/>
        <v>2.0523021892925699E-32</v>
      </c>
      <c r="AX284" s="4">
        <f t="shared" si="117"/>
        <v>8.6255217198986988E-35</v>
      </c>
      <c r="AY284" s="4">
        <f t="shared" si="117"/>
        <v>3.4237798626671861E-37</v>
      </c>
      <c r="AZ284" s="4">
        <f t="shared" si="117"/>
        <v>1.2874938901294079E-39</v>
      </c>
      <c r="BA284" s="4">
        <f t="shared" si="117"/>
        <v>4.5994733277292222E-42</v>
      </c>
    </row>
    <row r="285" spans="1:53">
      <c r="A285" s="1">
        <f t="shared" si="101"/>
        <v>42354</v>
      </c>
      <c r="B285">
        <f t="shared" si="121"/>
        <v>4</v>
      </c>
      <c r="C285" s="12">
        <f t="shared" si="115"/>
        <v>3.4222978130237033E-9</v>
      </c>
      <c r="D285" s="3">
        <f t="shared" si="120"/>
        <v>18478518</v>
      </c>
      <c r="E285" s="2">
        <v>36957036</v>
      </c>
      <c r="F285">
        <v>180</v>
      </c>
      <c r="G285" s="3">
        <f t="shared" si="110"/>
        <v>15508280</v>
      </c>
      <c r="H285" s="3">
        <f t="shared" si="111"/>
        <v>23042231.199999999</v>
      </c>
      <c r="I285" s="7">
        <f t="shared" si="112"/>
        <v>-1.4079847977087909</v>
      </c>
      <c r="J285" s="8">
        <f t="shared" si="113"/>
        <v>-1.4192746019565852</v>
      </c>
      <c r="K285" s="4">
        <f t="shared" si="118"/>
        <v>0.94830987970058378</v>
      </c>
      <c r="L285" s="4">
        <f t="shared" si="118"/>
        <v>5.033055389874197E-2</v>
      </c>
      <c r="M285" s="4">
        <f t="shared" si="118"/>
        <v>1.3356206376397041E-3</v>
      </c>
      <c r="N285" s="4">
        <f t="shared" si="118"/>
        <v>2.3628885895040463E-5</v>
      </c>
      <c r="O285" s="4">
        <f t="shared" si="118"/>
        <v>3.1351953367489258E-7</v>
      </c>
      <c r="P285" s="4">
        <f t="shared" si="118"/>
        <v>3.3279433349215184E-9</v>
      </c>
      <c r="Q285" s="4">
        <f t="shared" si="118"/>
        <v>2.9437841816115015E-11</v>
      </c>
      <c r="R285" s="4">
        <f t="shared" si="118"/>
        <v>2.2319743226175872E-13</v>
      </c>
      <c r="S285" s="4">
        <f t="shared" si="118"/>
        <v>1.4807455828026956E-15</v>
      </c>
      <c r="T285" s="4">
        <f t="shared" si="118"/>
        <v>8.7321089768939237E-18</v>
      </c>
      <c r="U285" s="4">
        <f t="shared" si="118"/>
        <v>4.6344727168446325E-20</v>
      </c>
      <c r="V285" s="4">
        <f t="shared" si="118"/>
        <v>2.2360875284384377E-22</v>
      </c>
      <c r="W285" s="4">
        <f t="shared" si="118"/>
        <v>9.8898266672910241E-25</v>
      </c>
      <c r="X285" s="4">
        <f t="shared" si="118"/>
        <v>4.0376291436206642E-27</v>
      </c>
      <c r="Y285" s="4">
        <f t="shared" si="118"/>
        <v>1.5306625671465449E-29</v>
      </c>
      <c r="Z285" s="4">
        <f t="shared" si="118"/>
        <v>5.4158826447695348E-32</v>
      </c>
      <c r="AA285" s="4">
        <f t="shared" si="116"/>
        <v>1.7965126401865751E-34</v>
      </c>
      <c r="AB285" s="4">
        <f t="shared" si="116"/>
        <v>5.6087016997160648E-37</v>
      </c>
      <c r="AC285" s="4">
        <f t="shared" si="116"/>
        <v>1.6537535754698129E-39</v>
      </c>
      <c r="AD285" s="4">
        <f t="shared" si="116"/>
        <v>4.619533553408207E-42</v>
      </c>
      <c r="AE285" s="4">
        <f t="shared" si="116"/>
        <v>1.2258830294898756E-44</v>
      </c>
      <c r="AF285" s="6"/>
      <c r="AG285" s="4">
        <f t="shared" si="119"/>
        <v>0.92417172328826847</v>
      </c>
      <c r="AH285" s="4">
        <f t="shared" si="119"/>
        <v>7.287775802229253E-2</v>
      </c>
      <c r="AI285" s="4">
        <f t="shared" si="119"/>
        <v>2.8734742959680782E-3</v>
      </c>
      <c r="AJ285" s="4">
        <f t="shared" si="119"/>
        <v>7.5531542090228899E-5</v>
      </c>
      <c r="AK285" s="4">
        <f t="shared" si="119"/>
        <v>1.489054629167092E-6</v>
      </c>
      <c r="AL285" s="4">
        <f t="shared" si="119"/>
        <v>2.3484584384820231E-8</v>
      </c>
      <c r="AM285" s="4">
        <f t="shared" si="119"/>
        <v>3.0865538722198524E-10</v>
      </c>
      <c r="AN285" s="4">
        <f t="shared" si="119"/>
        <v>3.4771068434477874E-12</v>
      </c>
      <c r="AO285" s="4">
        <f t="shared" si="119"/>
        <v>3.4274430252973719E-14</v>
      </c>
      <c r="AP285" s="4">
        <f t="shared" si="119"/>
        <v>3.0031008116805962E-16</v>
      </c>
      <c r="AQ285" s="4">
        <f t="shared" si="119"/>
        <v>2.3681656046332352E-18</v>
      </c>
      <c r="AR285" s="4">
        <f t="shared" si="119"/>
        <v>1.6977022445861647E-20</v>
      </c>
      <c r="AS285" s="4">
        <f t="shared" si="119"/>
        <v>1.1156356839396167E-22</v>
      </c>
      <c r="AT285" s="4">
        <f t="shared" si="119"/>
        <v>6.7673890721745119E-25</v>
      </c>
      <c r="AU285" s="4">
        <f t="shared" si="119"/>
        <v>3.8118446462985409E-27</v>
      </c>
      <c r="AV285" s="4">
        <f t="shared" si="119"/>
        <v>2.0039459187530369E-29</v>
      </c>
      <c r="AW285" s="4">
        <f t="shared" si="117"/>
        <v>9.8766134992535104E-32</v>
      </c>
      <c r="AX285" s="4">
        <f t="shared" si="117"/>
        <v>4.581431139191891E-34</v>
      </c>
      <c r="AY285" s="4">
        <f t="shared" si="117"/>
        <v>2.007107645163075E-36</v>
      </c>
      <c r="AZ285" s="4">
        <f t="shared" si="117"/>
        <v>8.3302695089773537E-39</v>
      </c>
      <c r="BA285" s="4">
        <f t="shared" si="117"/>
        <v>3.2845133087633162E-41</v>
      </c>
    </row>
    <row r="286" spans="1:53">
      <c r="A286" s="1">
        <f t="shared" si="101"/>
        <v>42357</v>
      </c>
      <c r="B286">
        <f t="shared" si="121"/>
        <v>3</v>
      </c>
      <c r="C286" s="12">
        <f t="shared" si="115"/>
        <v>3.4222978130237033E-9</v>
      </c>
      <c r="D286" s="3">
        <f t="shared" si="120"/>
        <v>23397197</v>
      </c>
      <c r="E286" s="2">
        <v>46794394</v>
      </c>
      <c r="F286">
        <v>202</v>
      </c>
      <c r="G286" s="3">
        <f t="shared" si="110"/>
        <v>20065892.399999999</v>
      </c>
      <c r="H286" s="3">
        <f t="shared" si="111"/>
        <v>26572768.012000002</v>
      </c>
      <c r="I286" s="7">
        <f t="shared" si="112"/>
        <v>-1.343323525485459</v>
      </c>
      <c r="J286" s="8">
        <f t="shared" si="113"/>
        <v>-1.3541435464621852</v>
      </c>
      <c r="K286" s="4">
        <f t="shared" si="118"/>
        <v>0.93363336707217459</v>
      </c>
      <c r="L286" s="4">
        <f t="shared" si="118"/>
        <v>6.411396506124338E-2</v>
      </c>
      <c r="M286" s="4">
        <f t="shared" si="118"/>
        <v>2.2013996371562099E-3</v>
      </c>
      <c r="N286" s="4">
        <f t="shared" si="118"/>
        <v>5.0391102950607518E-5</v>
      </c>
      <c r="O286" s="4">
        <f t="shared" si="118"/>
        <v>8.6510750496194821E-7</v>
      </c>
      <c r="P286" s="4">
        <f t="shared" si="118"/>
        <v>1.1881636463919374E-8</v>
      </c>
      <c r="Q286" s="4">
        <f t="shared" si="118"/>
        <v>1.3598818375705938E-10</v>
      </c>
      <c r="R286" s="4">
        <f t="shared" si="118"/>
        <v>1.3340720186937299E-12</v>
      </c>
      <c r="S286" s="4">
        <f t="shared" si="118"/>
        <v>1.1451579920742352E-14</v>
      </c>
      <c r="T286" s="4">
        <f t="shared" si="118"/>
        <v>8.7377375805911092E-17</v>
      </c>
      <c r="U286" s="4">
        <f t="shared" si="118"/>
        <v>6.0003291489676308E-19</v>
      </c>
      <c r="V286" s="4">
        <f t="shared" si="118"/>
        <v>3.7459195368041758E-21</v>
      </c>
      <c r="W286" s="4">
        <f t="shared" si="118"/>
        <v>2.1436468096735539E-23</v>
      </c>
      <c r="X286" s="4">
        <f t="shared" si="118"/>
        <v>1.1323635768225009E-25</v>
      </c>
      <c r="Y286" s="4">
        <f t="shared" si="118"/>
        <v>5.5543577173314363E-28</v>
      </c>
      <c r="Z286" s="4">
        <f t="shared" si="118"/>
        <v>2.5428371973153406E-30</v>
      </c>
      <c r="AA286" s="4">
        <f t="shared" si="116"/>
        <v>1.0913763040112688E-32</v>
      </c>
      <c r="AB286" s="4">
        <f t="shared" si="116"/>
        <v>4.4086084032628179E-35</v>
      </c>
      <c r="AC286" s="4">
        <f t="shared" si="116"/>
        <v>1.6819184039345025E-37</v>
      </c>
      <c r="AD286" s="4">
        <f t="shared" si="116"/>
        <v>6.0789308600003953E-40</v>
      </c>
      <c r="AE286" s="4">
        <f t="shared" si="116"/>
        <v>2.0872432663192917E-42</v>
      </c>
      <c r="AF286" s="6"/>
      <c r="AG286" s="4">
        <f t="shared" si="119"/>
        <v>0.91307256120197167</v>
      </c>
      <c r="AH286" s="4">
        <f t="shared" si="119"/>
        <v>8.3034751261202522E-2</v>
      </c>
      <c r="AI286" s="4">
        <f t="shared" si="119"/>
        <v>3.7755869306082125E-3</v>
      </c>
      <c r="AJ286" s="4">
        <f t="shared" si="119"/>
        <v>1.1445052356680355E-4</v>
      </c>
      <c r="AK286" s="4">
        <f t="shared" si="119"/>
        <v>2.6020302457305686E-6</v>
      </c>
      <c r="AL286" s="4">
        <f t="shared" si="119"/>
        <v>4.7325680539689286E-8</v>
      </c>
      <c r="AM286" s="4">
        <f t="shared" si="119"/>
        <v>7.1729884703600366E-10</v>
      </c>
      <c r="AN286" s="4">
        <f t="shared" si="119"/>
        <v>9.318727061306118E-12</v>
      </c>
      <c r="AO286" s="4">
        <f t="shared" si="119"/>
        <v>1.059305159101306E-13</v>
      </c>
      <c r="AP286" s="4">
        <f t="shared" si="119"/>
        <v>1.0703678212107619E-15</v>
      </c>
      <c r="AQ286" s="4">
        <f t="shared" si="119"/>
        <v>9.7339137617940461E-18</v>
      </c>
      <c r="AR286" s="4">
        <f t="shared" si="119"/>
        <v>8.047282411523787E-20</v>
      </c>
      <c r="AS286" s="4">
        <f t="shared" si="119"/>
        <v>6.0984913754802076E-22</v>
      </c>
      <c r="AT286" s="4">
        <f t="shared" si="119"/>
        <v>4.2661238823184256E-24</v>
      </c>
      <c r="AU286" s="4">
        <f t="shared" si="119"/>
        <v>2.7711485778064336E-26</v>
      </c>
      <c r="AV286" s="4">
        <f t="shared" si="119"/>
        <v>1.6800527611434653E-28</v>
      </c>
      <c r="AW286" s="4">
        <f t="shared" si="117"/>
        <v>9.5489867335963581E-31</v>
      </c>
      <c r="AX286" s="4">
        <f t="shared" si="117"/>
        <v>5.1081389719821401E-33</v>
      </c>
      <c r="AY286" s="4">
        <f t="shared" si="117"/>
        <v>2.5807415753024947E-35</v>
      </c>
      <c r="AZ286" s="4">
        <f t="shared" si="117"/>
        <v>1.235222574868115E-37</v>
      </c>
      <c r="BA286" s="4">
        <f t="shared" si="117"/>
        <v>5.6165484693014275E-40</v>
      </c>
    </row>
    <row r="287" spans="1:53">
      <c r="A287" s="1">
        <f t="shared" si="101"/>
        <v>42361</v>
      </c>
      <c r="B287">
        <f t="shared" si="121"/>
        <v>4</v>
      </c>
      <c r="C287" s="12">
        <f t="shared" si="115"/>
        <v>3.4222978130237033E-9</v>
      </c>
      <c r="D287" s="3">
        <f t="shared" si="120"/>
        <v>27159629</v>
      </c>
      <c r="E287" s="2">
        <v>54319258</v>
      </c>
      <c r="F287">
        <v>227</v>
      </c>
      <c r="G287" s="3">
        <f t="shared" si="110"/>
        <v>26595189.899999999</v>
      </c>
      <c r="H287" s="3">
        <f t="shared" si="111"/>
        <v>31465498.749499999</v>
      </c>
      <c r="I287" s="7">
        <f t="shared" si="112"/>
        <v>-1.2742523594919366</v>
      </c>
      <c r="J287" s="8">
        <f t="shared" si="113"/>
        <v>-1.2832099483824149</v>
      </c>
      <c r="K287" s="4">
        <f t="shared" si="118"/>
        <v>0.91300250260926308</v>
      </c>
      <c r="L287" s="4">
        <f t="shared" si="118"/>
        <v>8.3098436042975302E-2</v>
      </c>
      <c r="M287" s="4">
        <f t="shared" si="118"/>
        <v>3.7816708023291896E-3</v>
      </c>
      <c r="N287" s="4">
        <f t="shared" si="118"/>
        <v>1.1473167005664623E-4</v>
      </c>
      <c r="O287" s="4">
        <f t="shared" si="118"/>
        <v>2.6106229839454354E-6</v>
      </c>
      <c r="P287" s="4">
        <f t="shared" si="118"/>
        <v>4.7522028431567908E-8</v>
      </c>
      <c r="Q287" s="4">
        <f t="shared" si="118"/>
        <v>7.2088256175614045E-10</v>
      </c>
      <c r="R287" s="4">
        <f t="shared" si="118"/>
        <v>9.3731866274370914E-12</v>
      </c>
      <c r="S287" s="4">
        <f t="shared" si="118"/>
        <v>1.0663948650783183E-13</v>
      </c>
      <c r="T287" s="4">
        <f t="shared" si="118"/>
        <v>1.0784407439901725E-15</v>
      </c>
      <c r="U287" s="4">
        <f t="shared" si="118"/>
        <v>9.8156038573336763E-18</v>
      </c>
      <c r="V287" s="4">
        <f t="shared" si="118"/>
        <v>8.1216647105235839E-20</v>
      </c>
      <c r="W287" s="4">
        <f t="shared" si="118"/>
        <v>6.1600539103823454E-22</v>
      </c>
      <c r="X287" s="4">
        <f t="shared" si="118"/>
        <v>4.3128251056712243E-24</v>
      </c>
      <c r="Y287" s="4">
        <f t="shared" si="118"/>
        <v>2.8038480961733527E-26</v>
      </c>
      <c r="Z287" s="4">
        <f t="shared" si="118"/>
        <v>1.7013116493975638E-28</v>
      </c>
      <c r="AA287" s="4">
        <f t="shared" si="116"/>
        <v>9.6779757684586765E-31</v>
      </c>
      <c r="AB287" s="4">
        <f t="shared" si="116"/>
        <v>5.1815086795275896E-33</v>
      </c>
      <c r="AC287" s="4">
        <f t="shared" si="116"/>
        <v>2.6200183287306994E-35</v>
      </c>
      <c r="AD287" s="4">
        <f t="shared" si="116"/>
        <v>1.25507973356068E-37</v>
      </c>
      <c r="AE287" s="4">
        <f t="shared" si="116"/>
        <v>5.7116540294271916E-40</v>
      </c>
      <c r="AF287" s="6"/>
      <c r="AG287" s="4">
        <f t="shared" si="119"/>
        <v>0.89791101755201375</v>
      </c>
      <c r="AH287" s="4">
        <f t="shared" si="119"/>
        <v>9.6690924199846748E-2</v>
      </c>
      <c r="AI287" s="4">
        <f t="shared" si="119"/>
        <v>5.2060473380679704E-3</v>
      </c>
      <c r="AJ287" s="4">
        <f t="shared" si="119"/>
        <v>1.8686985187863612E-4</v>
      </c>
      <c r="AK287" s="4">
        <f t="shared" si="119"/>
        <v>5.0307370684087308E-6</v>
      </c>
      <c r="AL287" s="4">
        <f t="shared" si="119"/>
        <v>1.0834627155836215E-7</v>
      </c>
      <c r="AM287" s="4">
        <f t="shared" si="119"/>
        <v>1.9445318561836696E-9</v>
      </c>
      <c r="AN287" s="4">
        <f t="shared" si="119"/>
        <v>2.991364603631502E-11</v>
      </c>
      <c r="AO287" s="4">
        <f t="shared" si="119"/>
        <v>4.0265368469757374E-13</v>
      </c>
      <c r="AP287" s="4">
        <f t="shared" si="119"/>
        <v>4.8177190347940764E-15</v>
      </c>
      <c r="AQ287" s="4">
        <f t="shared" si="119"/>
        <v>5.1879257929063655E-17</v>
      </c>
      <c r="AR287" s="4">
        <f t="shared" si="119"/>
        <v>5.0787091610923368E-19</v>
      </c>
      <c r="AS287" s="4">
        <f t="shared" si="119"/>
        <v>4.5574756412200422E-21</v>
      </c>
      <c r="AT287" s="4">
        <f t="shared" si="119"/>
        <v>3.7751416265672858E-23</v>
      </c>
      <c r="AU287" s="4">
        <f t="shared" si="119"/>
        <v>2.9037381123967971E-25</v>
      </c>
      <c r="AV287" s="4">
        <f t="shared" si="119"/>
        <v>2.0845792163689468E-27</v>
      </c>
      <c r="AW287" s="4">
        <f t="shared" si="117"/>
        <v>1.4029772366940532E-29</v>
      </c>
      <c r="AX287" s="4">
        <f t="shared" si="117"/>
        <v>8.8869736674278197E-32</v>
      </c>
      <c r="AY287" s="4">
        <f t="shared" si="117"/>
        <v>5.3165948282804443E-34</v>
      </c>
      <c r="AZ287" s="4">
        <f t="shared" si="117"/>
        <v>3.0132289129079397E-36</v>
      </c>
      <c r="BA287" s="4">
        <f t="shared" si="117"/>
        <v>1.6223863322244016E-38</v>
      </c>
    </row>
    <row r="288" spans="1:53">
      <c r="A288" s="1">
        <f t="shared" si="101"/>
        <v>42364</v>
      </c>
      <c r="B288">
        <f t="shared" si="121"/>
        <v>3</v>
      </c>
      <c r="C288" s="12">
        <f t="shared" si="115"/>
        <v>3.4222978130237033E-9</v>
      </c>
      <c r="D288" s="3">
        <f t="shared" si="120"/>
        <v>26048662</v>
      </c>
      <c r="E288" s="2">
        <v>52097324</v>
      </c>
      <c r="F288">
        <v>255</v>
      </c>
      <c r="G288" s="3">
        <f t="shared" si="110"/>
        <v>35613267.5</v>
      </c>
      <c r="H288" s="3">
        <f t="shared" si="111"/>
        <v>38211606.887500003</v>
      </c>
      <c r="I288" s="7">
        <f t="shared" si="112"/>
        <v>-1.2032583096773766</v>
      </c>
      <c r="J288" s="8">
        <f t="shared" si="113"/>
        <v>-1.2085104761737617</v>
      </c>
      <c r="K288" s="4">
        <f t="shared" si="118"/>
        <v>0.88525529559270688</v>
      </c>
      <c r="L288" s="4">
        <f t="shared" si="118"/>
        <v>0.10789421269864681</v>
      </c>
      <c r="M288" s="4">
        <f t="shared" si="118"/>
        <v>6.575030313255366E-3</v>
      </c>
      <c r="N288" s="4">
        <f t="shared" si="118"/>
        <v>2.6711981007464919E-4</v>
      </c>
      <c r="O288" s="4">
        <f t="shared" si="118"/>
        <v>8.1390869164797621E-6</v>
      </c>
      <c r="P288" s="4">
        <f t="shared" si="118"/>
        <v>1.9839706820811203E-7</v>
      </c>
      <c r="Q288" s="4">
        <f t="shared" si="118"/>
        <v>4.0300789646554342E-9</v>
      </c>
      <c r="R288" s="4">
        <f t="shared" si="118"/>
        <v>7.0168963189379929E-11</v>
      </c>
      <c r="S288" s="4">
        <f t="shared" si="118"/>
        <v>1.0690169814288902E-12</v>
      </c>
      <c r="T288" s="4">
        <f t="shared" si="118"/>
        <v>1.4476767980863948E-14</v>
      </c>
      <c r="U288" s="4">
        <f t="shared" si="118"/>
        <v>1.7644165437499469E-16</v>
      </c>
      <c r="V288" s="4">
        <f t="shared" si="118"/>
        <v>1.9549602486346221E-18</v>
      </c>
      <c r="W288" s="4">
        <f t="shared" si="118"/>
        <v>1.9855744136119537E-20</v>
      </c>
      <c r="X288" s="4">
        <f t="shared" si="118"/>
        <v>1.8615396293169888E-22</v>
      </c>
      <c r="Y288" s="4">
        <f t="shared" si="118"/>
        <v>1.6205920677497875E-24</v>
      </c>
      <c r="Z288" s="4">
        <f t="shared" si="118"/>
        <v>1.3167759808155111E-26</v>
      </c>
      <c r="AA288" s="4">
        <f t="shared" si="116"/>
        <v>1.0030471479398496E-28</v>
      </c>
      <c r="AB288" s="4">
        <f t="shared" si="116"/>
        <v>7.1912079549564771E-31</v>
      </c>
      <c r="AC288" s="4">
        <f t="shared" si="116"/>
        <v>4.869212770497872E-33</v>
      </c>
      <c r="AD288" s="4">
        <f t="shared" si="116"/>
        <v>3.1234499329899088E-35</v>
      </c>
      <c r="AE288" s="4">
        <f t="shared" si="116"/>
        <v>1.9034169764793227E-37</v>
      </c>
      <c r="AF288" s="6"/>
      <c r="AG288" s="4">
        <f t="shared" si="119"/>
        <v>0.87741824517899991</v>
      </c>
      <c r="AH288" s="4">
        <f t="shared" si="119"/>
        <v>0.11474129662175823</v>
      </c>
      <c r="AI288" s="4">
        <f t="shared" si="119"/>
        <v>7.5024453151260832E-3</v>
      </c>
      <c r="AJ288" s="4">
        <f t="shared" si="119"/>
        <v>3.270353156224077E-4</v>
      </c>
      <c r="AK288" s="4">
        <f t="shared" si="119"/>
        <v>1.0691723535425795E-5</v>
      </c>
      <c r="AL288" s="4">
        <f t="shared" si="119"/>
        <v>2.7963450723685319E-7</v>
      </c>
      <c r="AM288" s="4">
        <f t="shared" si="119"/>
        <v>6.0947030142931083E-9</v>
      </c>
      <c r="AN288" s="4">
        <f t="shared" si="119"/>
        <v>1.1385904375387265E-10</v>
      </c>
      <c r="AO288" s="4">
        <f t="shared" si="119"/>
        <v>1.8611893459809969E-12</v>
      </c>
      <c r="AP288" s="4">
        <f t="shared" si="119"/>
        <v>2.7043384925643644E-14</v>
      </c>
      <c r="AQ288" s="4">
        <f t="shared" si="119"/>
        <v>3.5365030732031655E-16</v>
      </c>
      <c r="AR288" s="4">
        <f t="shared" si="119"/>
        <v>4.2043061526567426E-18</v>
      </c>
      <c r="AS288" s="4">
        <f t="shared" si="119"/>
        <v>4.5816937278799746E-20</v>
      </c>
      <c r="AT288" s="4">
        <f t="shared" si="119"/>
        <v>4.6088827329066099E-22</v>
      </c>
      <c r="AU288" s="4">
        <f t="shared" si="119"/>
        <v>4.3050734660922835E-24</v>
      </c>
      <c r="AV288" s="4">
        <f t="shared" si="119"/>
        <v>3.7532046112516104E-26</v>
      </c>
      <c r="AW288" s="4">
        <f t="shared" si="117"/>
        <v>3.0675749343093904E-28</v>
      </c>
      <c r="AX288" s="4">
        <f t="shared" si="117"/>
        <v>2.3597129151056461E-30</v>
      </c>
      <c r="AY288" s="4">
        <f t="shared" si="117"/>
        <v>1.7143502831863525E-32</v>
      </c>
      <c r="AZ288" s="4">
        <f t="shared" si="117"/>
        <v>1.1799370829169738E-34</v>
      </c>
      <c r="BA288" s="4">
        <f t="shared" si="117"/>
        <v>7.7151030452688992E-37</v>
      </c>
    </row>
    <row r="289" spans="1:53">
      <c r="A289" s="1">
        <f t="shared" si="101"/>
        <v>42368</v>
      </c>
      <c r="B289">
        <f t="shared" si="121"/>
        <v>4</v>
      </c>
      <c r="C289" s="12">
        <f t="shared" si="115"/>
        <v>3.4222978130237033E-9</v>
      </c>
      <c r="D289" s="3">
        <f t="shared" si="120"/>
        <v>40928656</v>
      </c>
      <c r="E289" s="2">
        <v>81857312</v>
      </c>
      <c r="F289">
        <v>300</v>
      </c>
      <c r="G289" s="3">
        <f t="shared" si="110"/>
        <v>53881399.999999985</v>
      </c>
      <c r="H289" s="3">
        <f t="shared" si="111"/>
        <v>52301620</v>
      </c>
      <c r="I289" s="7">
        <f t="shared" si="112"/>
        <v>-1.1051703475663297</v>
      </c>
      <c r="J289" s="8">
        <f t="shared" si="113"/>
        <v>-1.1015782987188292</v>
      </c>
      <c r="K289" s="4">
        <f t="shared" si="118"/>
        <v>0.83160459769824824</v>
      </c>
      <c r="L289" s="4">
        <f t="shared" si="118"/>
        <v>0.15334638642948364</v>
      </c>
      <c r="M289" s="4">
        <f t="shared" si="118"/>
        <v>1.4138398139959228E-2</v>
      </c>
      <c r="N289" s="4">
        <f t="shared" si="118"/>
        <v>8.6903166488386837E-4</v>
      </c>
      <c r="O289" s="4">
        <f t="shared" si="118"/>
        <v>4.0061965281277098E-5</v>
      </c>
      <c r="P289" s="4">
        <f t="shared" si="118"/>
        <v>1.477470704247167E-6</v>
      </c>
      <c r="Q289" s="4">
        <f t="shared" si="118"/>
        <v>4.5407150857195343E-8</v>
      </c>
      <c r="R289" s="4">
        <f t="shared" si="118"/>
        <v>1.1961422438894936E-9</v>
      </c>
      <c r="S289" s="4">
        <f t="shared" si="118"/>
        <v>2.7570805199109011E-11</v>
      </c>
      <c r="T289" s="4">
        <f t="shared" si="118"/>
        <v>5.6488954970038782E-13</v>
      </c>
      <c r="U289" s="4">
        <f t="shared" si="118"/>
        <v>1.0416459570933057E-14</v>
      </c>
      <c r="V289" s="4">
        <f t="shared" si="118"/>
        <v>1.7461599840293921E-16</v>
      </c>
      <c r="W289" s="4">
        <f t="shared" si="118"/>
        <v>2.6832390232344569E-18</v>
      </c>
      <c r="X289" s="4">
        <f t="shared" si="118"/>
        <v>3.8060332411351569E-20</v>
      </c>
      <c r="Y289" s="4">
        <f t="shared" si="118"/>
        <v>5.0130392063594767E-22</v>
      </c>
      <c r="Z289" s="4">
        <f t="shared" ref="Z289:AE293" si="122">_xlfn.BINOM.DIST(Z$4,$G289,$C289,FALSE)</f>
        <v>6.1626342592208777E-24</v>
      </c>
      <c r="AA289" s="4">
        <f t="shared" si="122"/>
        <v>7.1023644685751399E-26</v>
      </c>
      <c r="AB289" s="4">
        <f t="shared" si="122"/>
        <v>7.703898802547249E-28</v>
      </c>
      <c r="AC289" s="4">
        <f t="shared" si="122"/>
        <v>7.8921365683284666E-30</v>
      </c>
      <c r="AD289" s="4">
        <f t="shared" si="122"/>
        <v>7.6594486763283436E-32</v>
      </c>
      <c r="AE289" s="4">
        <f t="shared" si="122"/>
        <v>7.0619400471759596E-34</v>
      </c>
      <c r="AF289" s="6"/>
      <c r="AG289" s="4">
        <f t="shared" si="119"/>
        <v>0.83611282234083983</v>
      </c>
      <c r="AH289" s="4">
        <f t="shared" si="119"/>
        <v>0.1496572724826313</v>
      </c>
      <c r="AI289" s="4">
        <f t="shared" si="119"/>
        <v>1.3393706076652492E-2</v>
      </c>
      <c r="AJ289" s="4">
        <f t="shared" si="119"/>
        <v>7.9912080031009376E-4</v>
      </c>
      <c r="AK289" s="4">
        <f t="shared" si="119"/>
        <v>3.5758999653851564E-5</v>
      </c>
      <c r="AL289" s="4">
        <f t="shared" si="119"/>
        <v>1.2801128753492859E-6</v>
      </c>
      <c r="AM289" s="4">
        <f t="shared" si="119"/>
        <v>3.8188263984033597E-8</v>
      </c>
      <c r="AN289" s="4">
        <f t="shared" si="119"/>
        <v>9.7648318339537998E-10</v>
      </c>
      <c r="AO289" s="4">
        <f t="shared" si="119"/>
        <v>2.1847797687760712E-11</v>
      </c>
      <c r="AP289" s="4">
        <f t="shared" si="119"/>
        <v>4.345082551075846E-13</v>
      </c>
      <c r="AQ289" s="4">
        <f t="shared" si="119"/>
        <v>7.7773366707510233E-15</v>
      </c>
      <c r="AR289" s="4">
        <f t="shared" si="119"/>
        <v>1.2655260039301347E-16</v>
      </c>
      <c r="AS289" s="4">
        <f t="shared" si="119"/>
        <v>1.8876552413152672E-18</v>
      </c>
      <c r="AT289" s="4">
        <f t="shared" si="119"/>
        <v>2.5990352427763455E-20</v>
      </c>
      <c r="AU289" s="4">
        <f t="shared" si="119"/>
        <v>3.3228976695720228E-22</v>
      </c>
      <c r="AV289" s="4">
        <f t="shared" ref="AV289:BA293" si="123">_xlfn.BINOM.DIST(AV$4,$H289,$C289,FALSE)</f>
        <v>3.9651400749128629E-24</v>
      </c>
      <c r="AW289" s="4">
        <f t="shared" si="123"/>
        <v>4.4357939994591123E-26</v>
      </c>
      <c r="AX289" s="4">
        <f t="shared" si="123"/>
        <v>4.6704126836410927E-28</v>
      </c>
      <c r="AY289" s="4">
        <f t="shared" si="123"/>
        <v>4.6442496072106082E-30</v>
      </c>
      <c r="AZ289" s="4">
        <f t="shared" si="123"/>
        <v>4.3751681098206946E-32</v>
      </c>
      <c r="BA289" s="4">
        <f t="shared" si="123"/>
        <v>3.9155929116739984E-34</v>
      </c>
    </row>
    <row r="290" spans="1:53">
      <c r="A290" s="1">
        <f t="shared" si="101"/>
        <v>42371</v>
      </c>
      <c r="B290">
        <f t="shared" si="121"/>
        <v>3</v>
      </c>
      <c r="C290" s="12">
        <f t="shared" si="115"/>
        <v>3.4222978130237033E-9</v>
      </c>
      <c r="D290" s="3">
        <f t="shared" si="120"/>
        <v>54128602</v>
      </c>
      <c r="E290" s="2">
        <v>108257204</v>
      </c>
      <c r="F290">
        <v>334</v>
      </c>
      <c r="G290" s="3">
        <f t="shared" si="110"/>
        <v>70770471.599999994</v>
      </c>
      <c r="H290" s="3">
        <f t="shared" si="111"/>
        <v>66000531.508000001</v>
      </c>
      <c r="I290" s="7">
        <f t="shared" si="112"/>
        <v>-1.0454352976483301</v>
      </c>
      <c r="J290" s="8">
        <f t="shared" si="113"/>
        <v>-1.0338605697617269</v>
      </c>
      <c r="K290" s="4">
        <f t="shared" ref="K290:Z293" si="124">_xlfn.BINOM.DIST(K$4,$G290,$C290,FALSE)</f>
        <v>0.78490104337216871</v>
      </c>
      <c r="L290" s="4">
        <f t="shared" si="124"/>
        <v>0.1901011716720509</v>
      </c>
      <c r="M290" s="4">
        <f t="shared" si="124"/>
        <v>2.302102619534168E-2</v>
      </c>
      <c r="N290" s="4">
        <f t="shared" si="124"/>
        <v>1.8585459343804179E-3</v>
      </c>
      <c r="O290" s="4">
        <f t="shared" si="124"/>
        <v>1.1253384988412934E-4</v>
      </c>
      <c r="P290" s="4">
        <f t="shared" si="124"/>
        <v>5.4510860158095034E-6</v>
      </c>
      <c r="Q290" s="4">
        <f t="shared" si="124"/>
        <v>2.200400025005838E-7</v>
      </c>
      <c r="R290" s="4">
        <f t="shared" si="124"/>
        <v>7.6133089090688154E-9</v>
      </c>
      <c r="S290" s="4">
        <f t="shared" si="124"/>
        <v>2.304906479903168E-10</v>
      </c>
      <c r="T290" s="4">
        <f t="shared" si="124"/>
        <v>6.2026980144420212E-12</v>
      </c>
      <c r="U290" s="4">
        <f t="shared" si="124"/>
        <v>1.5022785611981748E-13</v>
      </c>
      <c r="V290" s="4">
        <f t="shared" si="124"/>
        <v>3.307711401322134E-15</v>
      </c>
      <c r="W290" s="4">
        <f t="shared" si="124"/>
        <v>6.6759977846715822E-17</v>
      </c>
      <c r="X290" s="4">
        <f t="shared" si="124"/>
        <v>1.243777354011404E-18</v>
      </c>
      <c r="Y290" s="4">
        <f t="shared" si="124"/>
        <v>2.1517133625625256E-20</v>
      </c>
      <c r="Z290" s="4">
        <f t="shared" si="124"/>
        <v>3.4742651434561418E-22</v>
      </c>
      <c r="AA290" s="4">
        <f t="shared" si="122"/>
        <v>5.2591162610614843E-24</v>
      </c>
      <c r="AB290" s="4">
        <f t="shared" si="122"/>
        <v>7.4926188286807565E-26</v>
      </c>
      <c r="AC290" s="4">
        <f t="shared" si="122"/>
        <v>1.0081633772695734E-27</v>
      </c>
      <c r="AD290" s="4">
        <f t="shared" si="122"/>
        <v>1.2851300919662055E-29</v>
      </c>
      <c r="AE290" s="4">
        <f t="shared" si="122"/>
        <v>1.5562768880699857E-31</v>
      </c>
      <c r="AF290" s="6"/>
      <c r="AG290" s="4">
        <f t="shared" ref="AG290:AV293" si="125">_xlfn.BINOM.DIST(AG$4,$H290,$C290,FALSE)</f>
        <v>0.79781904070121934</v>
      </c>
      <c r="AH290" s="4">
        <f t="shared" si="125"/>
        <v>0.18020615808541313</v>
      </c>
      <c r="AI290" s="4">
        <f t="shared" si="125"/>
        <v>2.0351895143623296E-2</v>
      </c>
      <c r="AJ290" s="4">
        <f t="shared" si="125"/>
        <v>1.5323177042041488E-3</v>
      </c>
      <c r="AK290" s="4">
        <f t="shared" si="125"/>
        <v>8.6527476721659876E-5</v>
      </c>
      <c r="AL290" s="4">
        <f t="shared" si="125"/>
        <v>3.908852110152926E-6</v>
      </c>
      <c r="AM290" s="4">
        <f t="shared" si="125"/>
        <v>1.4715098955114343E-7</v>
      </c>
      <c r="AN290" s="4">
        <f t="shared" si="125"/>
        <v>4.7482145918180434E-9</v>
      </c>
      <c r="AO290" s="4">
        <f t="shared" si="125"/>
        <v>1.3406195123109454E-10</v>
      </c>
      <c r="AP290" s="4">
        <f t="shared" si="125"/>
        <v>3.3645594379454756E-12</v>
      </c>
      <c r="AQ290" s="4">
        <f t="shared" si="125"/>
        <v>7.5996462399632111E-14</v>
      </c>
      <c r="AR290" s="4">
        <f t="shared" si="125"/>
        <v>1.5605074862015636E-15</v>
      </c>
      <c r="AS290" s="4">
        <f t="shared" si="125"/>
        <v>2.9373098987906447E-17</v>
      </c>
      <c r="AT290" s="4">
        <f t="shared" si="125"/>
        <v>5.1035405343453546E-19</v>
      </c>
      <c r="AU290" s="4">
        <f t="shared" si="125"/>
        <v>8.2339585819013308E-21</v>
      </c>
      <c r="AV290" s="4">
        <f t="shared" si="125"/>
        <v>1.2398882883096318E-22</v>
      </c>
      <c r="AW290" s="4">
        <f t="shared" si="123"/>
        <v>1.7503613187350195E-24</v>
      </c>
      <c r="AX290" s="4">
        <f t="shared" si="123"/>
        <v>2.3256476200052576E-26</v>
      </c>
      <c r="AY290" s="4">
        <f t="shared" si="123"/>
        <v>2.9183442842514553E-28</v>
      </c>
      <c r="AZ290" s="4">
        <f t="shared" si="123"/>
        <v>3.4693493741199524E-30</v>
      </c>
      <c r="BA290" s="4">
        <f t="shared" si="123"/>
        <v>3.9181688446346317E-32</v>
      </c>
    </row>
    <row r="291" spans="1:53">
      <c r="A291" s="1">
        <f t="shared" ref="A291:A292" si="126">A290+B289</f>
        <v>42375</v>
      </c>
      <c r="B291">
        <f t="shared" si="121"/>
        <v>4</v>
      </c>
      <c r="C291" s="12">
        <f t="shared" si="115"/>
        <v>3.4222978130237033E-9</v>
      </c>
      <c r="D291" s="3">
        <f t="shared" si="120"/>
        <v>176143630</v>
      </c>
      <c r="E291" s="2">
        <v>352287260</v>
      </c>
      <c r="F291">
        <v>400</v>
      </c>
      <c r="G291" s="3">
        <f t="shared" si="110"/>
        <v>111139200</v>
      </c>
      <c r="H291" s="3">
        <f t="shared" si="111"/>
        <v>101417680</v>
      </c>
      <c r="I291" s="7">
        <f t="shared" si="112"/>
        <v>-0.96710056533656408</v>
      </c>
      <c r="J291" s="8">
        <f t="shared" si="113"/>
        <v>-0.94165003523163393</v>
      </c>
      <c r="K291" s="4">
        <f t="shared" si="124"/>
        <v>0.68362111398790903</v>
      </c>
      <c r="L291" s="4">
        <f t="shared" si="124"/>
        <v>0.260016276762365</v>
      </c>
      <c r="M291" s="4">
        <f t="shared" si="124"/>
        <v>4.9448782512469355E-2</v>
      </c>
      <c r="N291" s="4">
        <f t="shared" si="124"/>
        <v>6.2693051384090318E-3</v>
      </c>
      <c r="O291" s="4">
        <f t="shared" si="124"/>
        <v>5.9613479697284266E-4</v>
      </c>
      <c r="P291" s="4">
        <f t="shared" si="124"/>
        <v>4.534814434691299E-5</v>
      </c>
      <c r="Q291" s="4">
        <f t="shared" si="124"/>
        <v>2.8747052227780178E-6</v>
      </c>
      <c r="R291" s="4">
        <f t="shared" si="124"/>
        <v>1.5619974556258937E-7</v>
      </c>
      <c r="S291" s="4">
        <f t="shared" si="124"/>
        <v>7.4263493482199465E-9</v>
      </c>
      <c r="T291" s="4">
        <f t="shared" si="124"/>
        <v>3.1384694256241174E-10</v>
      </c>
      <c r="U291" s="4">
        <f t="shared" si="124"/>
        <v>1.1937212763064713E-11</v>
      </c>
      <c r="V291" s="4">
        <f t="shared" si="124"/>
        <v>4.1275778947043685E-13</v>
      </c>
      <c r="W291" s="4">
        <f t="shared" si="124"/>
        <v>1.3082750420810169E-14</v>
      </c>
      <c r="X291" s="4">
        <f t="shared" si="124"/>
        <v>3.8277249660578928E-16</v>
      </c>
      <c r="Y291" s="4">
        <f t="shared" si="124"/>
        <v>1.0399146726190268E-17</v>
      </c>
      <c r="Z291" s="4">
        <f t="shared" si="124"/>
        <v>2.6368866392133059E-19</v>
      </c>
      <c r="AA291" s="4">
        <f t="shared" si="122"/>
        <v>6.2683968832156268E-21</v>
      </c>
      <c r="AB291" s="4">
        <f t="shared" si="122"/>
        <v>1.4024667369691945E-22</v>
      </c>
      <c r="AC291" s="4">
        <f t="shared" si="122"/>
        <v>2.9635009151894177E-24</v>
      </c>
      <c r="AD291" s="4">
        <f t="shared" si="122"/>
        <v>5.9324824478888103E-26</v>
      </c>
      <c r="AE291" s="4">
        <f t="shared" si="122"/>
        <v>1.1282139351662611E-27</v>
      </c>
      <c r="AF291" s="6"/>
      <c r="AG291" s="4">
        <f t="shared" si="125"/>
        <v>0.70674772239478689</v>
      </c>
      <c r="AH291" s="4">
        <f t="shared" si="125"/>
        <v>0.24529906360614384</v>
      </c>
      <c r="AI291" s="4">
        <f t="shared" si="125"/>
        <v>4.2569383746195018E-2</v>
      </c>
      <c r="AJ291" s="4">
        <f t="shared" si="125"/>
        <v>4.9250151713371888E-3</v>
      </c>
      <c r="AK291" s="4">
        <f t="shared" si="125"/>
        <v>4.2734540761767229E-4</v>
      </c>
      <c r="AL291" s="4">
        <f t="shared" si="125"/>
        <v>2.9664736332029193E-5</v>
      </c>
      <c r="AM291" s="4">
        <f t="shared" si="125"/>
        <v>1.7160134738890835E-6</v>
      </c>
      <c r="AN291" s="4">
        <f t="shared" si="125"/>
        <v>8.5085215000471211E-8</v>
      </c>
      <c r="AO291" s="4">
        <f t="shared" si="125"/>
        <v>3.6914378116160241E-9</v>
      </c>
      <c r="AP291" s="4">
        <f t="shared" si="125"/>
        <v>1.4235885473525413E-10</v>
      </c>
      <c r="AQ291" s="4">
        <f t="shared" si="125"/>
        <v>4.9410121259906358E-12</v>
      </c>
      <c r="AR291" s="4">
        <f t="shared" si="125"/>
        <v>1.5590306900419449E-13</v>
      </c>
      <c r="AS291" s="4">
        <f t="shared" si="125"/>
        <v>4.5092555047502335E-15</v>
      </c>
      <c r="AT291" s="4">
        <f t="shared" si="125"/>
        <v>1.2039069267553821E-16</v>
      </c>
      <c r="AU291" s="4">
        <f t="shared" si="125"/>
        <v>2.9846698231684218E-18</v>
      </c>
      <c r="AV291" s="4">
        <f t="shared" si="125"/>
        <v>6.9061570206840344E-20</v>
      </c>
      <c r="AW291" s="4">
        <f t="shared" si="123"/>
        <v>1.4981243890602412E-21</v>
      </c>
      <c r="AX291" s="4">
        <f t="shared" si="123"/>
        <v>3.0586540387011575E-23</v>
      </c>
      <c r="AY291" s="4">
        <f t="shared" si="123"/>
        <v>5.8977892837595093E-25</v>
      </c>
      <c r="AZ291" s="4">
        <f t="shared" si="123"/>
        <v>1.0773753796442086E-26</v>
      </c>
      <c r="BA291" s="4">
        <f t="shared" si="123"/>
        <v>1.8696849943315305E-28</v>
      </c>
    </row>
    <row r="292" spans="1:53">
      <c r="A292" s="1">
        <f t="shared" si="126"/>
        <v>42378</v>
      </c>
      <c r="B292">
        <f t="shared" si="121"/>
        <v>3</v>
      </c>
      <c r="C292" s="12">
        <f t="shared" si="115"/>
        <v>3.4222978130237033E-9</v>
      </c>
      <c r="D292" s="3">
        <f t="shared" si="120"/>
        <v>440321172</v>
      </c>
      <c r="E292" s="2">
        <v>880642344</v>
      </c>
      <c r="F292">
        <v>675</v>
      </c>
      <c r="G292" s="3">
        <f t="shared" si="110"/>
        <v>387099087.49999994</v>
      </c>
      <c r="H292" s="3">
        <f t="shared" si="111"/>
        <v>422996193.4375</v>
      </c>
      <c r="I292" s="7">
        <f t="shared" si="112"/>
        <v>-1.1038364556010254</v>
      </c>
      <c r="J292" s="8">
        <f t="shared" si="113"/>
        <v>-1.1749235934563074</v>
      </c>
      <c r="K292" s="4">
        <f t="shared" si="124"/>
        <v>0.2658645365174811</v>
      </c>
      <c r="L292" s="4">
        <f t="shared" si="124"/>
        <v>0.35220892692765193</v>
      </c>
      <c r="M292" s="4">
        <f t="shared" si="124"/>
        <v>0.23329762124725459</v>
      </c>
      <c r="N292" s="4">
        <f t="shared" si="124"/>
        <v>0.10302176876246207</v>
      </c>
      <c r="O292" s="4">
        <f t="shared" si="124"/>
        <v>3.4119994735007771E-2</v>
      </c>
      <c r="P292" s="4">
        <f t="shared" si="124"/>
        <v>9.0402178234292759E-3</v>
      </c>
      <c r="Q292" s="4">
        <f t="shared" si="124"/>
        <v>1.9960324026680218E-3</v>
      </c>
      <c r="R292" s="4">
        <f t="shared" si="124"/>
        <v>3.7775436262634887E-4</v>
      </c>
      <c r="S292" s="4">
        <f t="shared" si="124"/>
        <v>6.2554627461648921E-5</v>
      </c>
      <c r="T292" s="4">
        <f t="shared" si="124"/>
        <v>9.2078210814059099E-6</v>
      </c>
      <c r="U292" s="4">
        <f t="shared" si="124"/>
        <v>1.2198229780862386E-6</v>
      </c>
      <c r="V292" s="4">
        <f t="shared" si="124"/>
        <v>1.4690753168797943E-7</v>
      </c>
      <c r="W292" s="4">
        <f t="shared" si="124"/>
        <v>1.6218203732887653E-8</v>
      </c>
      <c r="X292" s="4">
        <f t="shared" si="124"/>
        <v>1.6527201961861236E-9</v>
      </c>
      <c r="Y292" s="4">
        <f t="shared" si="124"/>
        <v>1.5639081113756396E-10</v>
      </c>
      <c r="Z292" s="4">
        <f t="shared" si="124"/>
        <v>1.3812106095204405E-11</v>
      </c>
      <c r="AA292" s="4">
        <f t="shared" si="122"/>
        <v>1.1436150298610701E-12</v>
      </c>
      <c r="AB292" s="4">
        <f t="shared" si="122"/>
        <v>8.9119114637939355E-14</v>
      </c>
      <c r="AC292" s="4">
        <f t="shared" si="122"/>
        <v>6.559009914525262E-15</v>
      </c>
      <c r="AD292" s="4">
        <f t="shared" si="122"/>
        <v>4.5732465399624397E-16</v>
      </c>
      <c r="AE292" s="4">
        <f t="shared" si="122"/>
        <v>3.0292460183946175E-17</v>
      </c>
      <c r="AF292" s="6"/>
      <c r="AG292" s="4">
        <f t="shared" si="125"/>
        <v>0.23512947744867463</v>
      </c>
      <c r="AH292" s="4">
        <f t="shared" si="125"/>
        <v>0.34037788753467829</v>
      </c>
      <c r="AI292" s="4">
        <f t="shared" si="125"/>
        <v>0.24636873969569367</v>
      </c>
      <c r="AJ292" s="4">
        <f t="shared" si="125"/>
        <v>0.11888268495813312</v>
      </c>
      <c r="AK292" s="4">
        <f t="shared" si="125"/>
        <v>4.3024206622864145E-2</v>
      </c>
      <c r="AL292" s="4">
        <f t="shared" si="125"/>
        <v>1.2456531255515841E-2</v>
      </c>
      <c r="AM292" s="4">
        <f t="shared" si="125"/>
        <v>3.0053850830406821E-3</v>
      </c>
      <c r="AN292" s="4">
        <f t="shared" si="125"/>
        <v>6.2152176286824437E-4</v>
      </c>
      <c r="AO292" s="4">
        <f t="shared" si="125"/>
        <v>1.1246583345085102E-4</v>
      </c>
      <c r="AP292" s="4">
        <f t="shared" si="125"/>
        <v>1.8089740976006616E-5</v>
      </c>
      <c r="AQ292" s="4">
        <f t="shared" si="125"/>
        <v>2.6187051301545617E-6</v>
      </c>
      <c r="AR292" s="4">
        <f t="shared" si="125"/>
        <v>3.4462609857565372E-7</v>
      </c>
      <c r="AS292" s="4">
        <f t="shared" si="125"/>
        <v>4.1573938199518848E-8</v>
      </c>
      <c r="AT292" s="4">
        <f t="shared" si="125"/>
        <v>4.629478392713763E-9</v>
      </c>
      <c r="AU292" s="4">
        <f t="shared" si="125"/>
        <v>4.7869431781319548E-10</v>
      </c>
      <c r="AV292" s="4">
        <f t="shared" si="125"/>
        <v>4.6197796223406317E-11</v>
      </c>
      <c r="AW292" s="4">
        <f t="shared" si="123"/>
        <v>4.1798001840003112E-12</v>
      </c>
      <c r="AX292" s="4">
        <f t="shared" si="123"/>
        <v>3.5592692527135661E-13</v>
      </c>
      <c r="AY292" s="4">
        <f t="shared" si="123"/>
        <v>2.8624807863829451E-14</v>
      </c>
      <c r="AZ292" s="4">
        <f t="shared" si="123"/>
        <v>2.1809375039004032E-15</v>
      </c>
      <c r="BA292" s="4">
        <f t="shared" si="123"/>
        <v>1.578583160081453E-16</v>
      </c>
    </row>
    <row r="293" spans="1:53">
      <c r="C293" s="12">
        <f>1/292201338</f>
        <v>3.4222978130237033E-9</v>
      </c>
      <c r="F293">
        <v>1100</v>
      </c>
      <c r="G293" s="3">
        <f t="shared" si="110"/>
        <v>1155439800</v>
      </c>
      <c r="H293" s="3">
        <f t="shared" si="111"/>
        <v>1787067380</v>
      </c>
      <c r="I293" s="7">
        <f t="shared" si="112"/>
        <v>-1.6885120583774553</v>
      </c>
      <c r="J293" s="8">
        <f t="shared" si="113"/>
        <v>-1.8752851940600093</v>
      </c>
      <c r="K293" s="4">
        <f t="shared" si="124"/>
        <v>1.9172868325254177E-2</v>
      </c>
      <c r="L293" s="4">
        <f t="shared" si="124"/>
        <v>7.5814489319595543E-2</v>
      </c>
      <c r="M293" s="4">
        <f t="shared" si="124"/>
        <v>0.14989506755871046</v>
      </c>
      <c r="N293" s="4">
        <f t="shared" si="124"/>
        <v>0.1975746453448898</v>
      </c>
      <c r="O293" s="4">
        <f t="shared" si="124"/>
        <v>0.19531533501303447</v>
      </c>
      <c r="P293" s="4">
        <f t="shared" si="124"/>
        <v>0.15446548818709363</v>
      </c>
      <c r="Q293" s="4">
        <f t="shared" si="124"/>
        <v>0.10179942697380052</v>
      </c>
      <c r="R293" s="4">
        <f t="shared" si="124"/>
        <v>5.7505901405199462E-2</v>
      </c>
      <c r="S293" s="4">
        <f t="shared" si="124"/>
        <v>2.8424154171436077E-2</v>
      </c>
      <c r="T293" s="4">
        <f t="shared" si="124"/>
        <v>1.2488496657365504E-2</v>
      </c>
      <c r="U293" s="4">
        <f t="shared" si="124"/>
        <v>4.9382751344805098E-3</v>
      </c>
      <c r="V293" s="4">
        <f t="shared" si="124"/>
        <v>1.7752017536102858E-3</v>
      </c>
      <c r="W293" s="4">
        <f t="shared" si="124"/>
        <v>5.8496730390385535E-4</v>
      </c>
      <c r="X293" s="4">
        <f t="shared" si="124"/>
        <v>1.7793171299386573E-4</v>
      </c>
      <c r="Y293" s="4">
        <f t="shared" si="124"/>
        <v>5.0256292134766086E-5</v>
      </c>
      <c r="Z293" s="4">
        <f t="shared" si="124"/>
        <v>1.3248426587303807E-5</v>
      </c>
      <c r="AA293" s="4">
        <f t="shared" si="122"/>
        <v>3.27423193130841E-6</v>
      </c>
      <c r="AB293" s="4">
        <f t="shared" si="122"/>
        <v>7.6159772217302081E-7</v>
      </c>
      <c r="AC293" s="4">
        <f t="shared" si="122"/>
        <v>1.6730859388399695E-7</v>
      </c>
      <c r="AD293" s="4">
        <f t="shared" si="122"/>
        <v>3.4820080101869168E-8</v>
      </c>
      <c r="AE293" s="4">
        <f t="shared" si="122"/>
        <v>6.8843808417115713E-9</v>
      </c>
      <c r="AF293" s="6"/>
      <c r="AG293" s="4">
        <f t="shared" si="125"/>
        <v>2.2075393572524161E-3</v>
      </c>
      <c r="AH293" s="4">
        <f t="shared" si="125"/>
        <v>1.3501038756068258E-2</v>
      </c>
      <c r="AI293" s="4">
        <f t="shared" si="125"/>
        <v>4.1285344877775652E-2</v>
      </c>
      <c r="AJ293" s="4">
        <f t="shared" si="125"/>
        <v>8.416536097797099E-2</v>
      </c>
      <c r="AK293" s="4">
        <f t="shared" si="125"/>
        <v>0.12868624457830674</v>
      </c>
      <c r="AL293" s="4">
        <f t="shared" si="125"/>
        <v>0.15740584337288543</v>
      </c>
      <c r="AM293" s="4">
        <f t="shared" si="125"/>
        <v>0.16044579068555256</v>
      </c>
      <c r="AN293" s="4">
        <f t="shared" si="125"/>
        <v>0.1401809552538496</v>
      </c>
      <c r="AO293" s="4">
        <f t="shared" si="125"/>
        <v>0.10716618121177836</v>
      </c>
      <c r="AP293" s="4">
        <f t="shared" si="125"/>
        <v>7.282390658428041E-2</v>
      </c>
      <c r="AQ293" s="4">
        <f t="shared" si="125"/>
        <v>4.4538203904768502E-2</v>
      </c>
      <c r="AR293" s="4">
        <f t="shared" si="125"/>
        <v>2.4762742433876338E-2</v>
      </c>
      <c r="AS293" s="4">
        <f t="shared" si="125"/>
        <v>1.2620490100213558E-2</v>
      </c>
      <c r="AT293" s="4">
        <f t="shared" si="125"/>
        <v>5.9373355524218142E-3</v>
      </c>
      <c r="AU293" s="4">
        <f t="shared" si="125"/>
        <v>2.5937151812606661E-3</v>
      </c>
      <c r="AV293" s="4">
        <f t="shared" si="125"/>
        <v>1.0575228264908586E-3</v>
      </c>
      <c r="AW293" s="4">
        <f t="shared" si="123"/>
        <v>4.0422995458529724E-4</v>
      </c>
      <c r="AX293" s="4">
        <f t="shared" si="123"/>
        <v>1.4542474011186341E-4</v>
      </c>
      <c r="AY293" s="4">
        <f t="shared" si="123"/>
        <v>4.941109926594289E-5</v>
      </c>
      <c r="AZ293" s="4">
        <f t="shared" si="123"/>
        <v>1.5904852261923431E-5</v>
      </c>
      <c r="BA293" s="4">
        <f t="shared" si="123"/>
        <v>4.8636058018465583E-6</v>
      </c>
    </row>
    <row r="295" spans="1:53">
      <c r="I295" s="9"/>
    </row>
  </sheetData>
  <sortState ref="AJ126:AK193">
    <sortCondition descending="1" ref="AK126:AK19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Data</vt:lpstr>
      <vt:lpstr>Sharing analysis</vt:lpstr>
      <vt:lpstr>Data Old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Bozonier</dc:creator>
  <cp:lastModifiedBy>Justin Bozonier</cp:lastModifiedBy>
  <dcterms:created xsi:type="dcterms:W3CDTF">2016-01-10T15:44:09Z</dcterms:created>
  <dcterms:modified xsi:type="dcterms:W3CDTF">2016-01-11T05:10:02Z</dcterms:modified>
</cp:coreProperties>
</file>